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WA\Filings\Collections\2023-05-01 Request for exemption - no SBC change\"/>
    </mc:Choice>
  </mc:AlternateContent>
  <xr:revisionPtr revIDLastSave="0" documentId="8_{5D62083C-45A2-4E82-B43E-6E53C1BF264E}" xr6:coauthVersionLast="47" xr6:coauthVersionMax="47" xr10:uidLastSave="{00000000-0000-0000-0000-000000000000}"/>
  <bookViews>
    <workbookView xWindow="-120" yWindow="-120" windowWidth="29040" windowHeight="15840" xr2:uid="{2EFBDCB9-1361-483B-97FA-3B2811D42169}"/>
  </bookViews>
  <sheets>
    <sheet name="SBC Balancing Acct-current rate"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s>
  <definedNames>
    <definedName name="\0">[1]Jan!#REF!</definedName>
    <definedName name="\A">#REF!</definedName>
    <definedName name="\B">#REF!</definedName>
    <definedName name="\BACK1">#REF!</definedName>
    <definedName name="\BLOCK">#REF!</definedName>
    <definedName name="\BLOCKT">#REF!</definedName>
    <definedName name="\C">#REF!</definedName>
    <definedName name="\COMP">#REF!</definedName>
    <definedName name="\COMPT">#REF!</definedName>
    <definedName name="\G">#REF!</definedName>
    <definedName name="\I">#REF!</definedName>
    <definedName name="\K">#REF!</definedName>
    <definedName name="\L">#REF!</definedName>
    <definedName name="\M">[1]Jan!#REF!</definedName>
    <definedName name="\P">#REF!</definedName>
    <definedName name="\Q">[2]Actual!#REF!</definedName>
    <definedName name="\R">#REF!</definedName>
    <definedName name="\S">#REF!</definedName>
    <definedName name="\TABLE1">#REF!</definedName>
    <definedName name="\TABLE2">#REF!</definedName>
    <definedName name="\TABLEA">#REF!</definedName>
    <definedName name="\TBL2">#REF!</definedName>
    <definedName name="\TBL3">#REF!</definedName>
    <definedName name="\TBL4">#REF!</definedName>
    <definedName name="\TBL5">#REF!</definedName>
    <definedName name="\W">#REF!</definedName>
    <definedName name="\WORK1">#REF!</definedName>
    <definedName name="\X">#REF!</definedName>
    <definedName name="\Z">#REF!</definedName>
    <definedName name="_______DEC96">#REF!</definedName>
    <definedName name="______DEC96">#REF!</definedName>
    <definedName name="_____DEC96">#REF!</definedName>
    <definedName name="____DEC96">#REF!</definedName>
    <definedName name="___DAT10">'[3]Am Red Cross-Old'!$B$2:$B$20</definedName>
    <definedName name="___DEC96">#REF!</definedName>
    <definedName name="__123Graph_A" hidden="1">[4]Inputs!#REF!</definedName>
    <definedName name="__123Graph_B" hidden="1">[4]Inputs!#REF!</definedName>
    <definedName name="__123Graph_D" hidden="1">[4]Inputs!#REF!</definedName>
    <definedName name="__DEC96">#REF!</definedName>
    <definedName name="_1Price_Ta">#REF!</definedName>
    <definedName name="_2Price_Ta">#REF!</definedName>
    <definedName name="_B">#REF!</definedName>
    <definedName name="_DAT10">'[5]Am Red Cross-Old'!$B$2:$B$20</definedName>
    <definedName name="_DEC96">#REF!</definedName>
    <definedName name="_Fill" hidden="1">#REF!</definedName>
    <definedName name="_Key1" hidden="1">#REF!</definedName>
    <definedName name="_Key2" hidden="1">#REF!</definedName>
    <definedName name="_MEN2">[1]Jan!#REF!</definedName>
    <definedName name="_MEN3">[1]Jan!#REF!</definedName>
    <definedName name="_Order1" hidden="1">255</definedName>
    <definedName name="_Order2" hidden="1">0</definedName>
    <definedName name="_P">#REF!</definedName>
    <definedName name="_Sort" hidden="1">#REF!</definedName>
    <definedName name="_TOP1">[1]Jan!#REF!</definedName>
    <definedName name="a" hidden="1">#REF!</definedName>
    <definedName name="aaa" hidden="1">{#N/A,#N/A,FALSE,"Loans";#N/A,#N/A,FALSE,"Program Costs";#N/A,#N/A,FALSE,"Measures";#N/A,#N/A,FALSE,"Net Lost Rev";#N/A,#N/A,FALSE,"Incentive"}</definedName>
    <definedName name="AAA_DOCTOPS" hidden="1">"AAA_SET"</definedName>
    <definedName name="AAA_duser" hidden="1">"OFF"</definedName>
    <definedName name="AAAAAAAAAA" hidden="1">{#N/A,#N/A,FALSE,"Loans";#N/A,#N/A,FALSE,"Program Costs";#N/A,#N/A,FALSE,"Measures";#N/A,#N/A,FALSE,"Net Lost Rev";#N/A,#N/A,FALSE,"Incentive"}</definedName>
    <definedName name="AAB_Addin5" hidden="1">"AAB_Description for addin 5,Description for addin 5,Description for addin 5,Description for addin 5,Description for addin 5,Description for addin 5"</definedName>
    <definedName name="ABC" hidden="1">{#N/A,#N/A,FALSE,"Loans";#N/A,#N/A,FALSE,"Program Costs";#N/A,#N/A,FALSE,"Measures";#N/A,#N/A,FALSE,"Net Lost Rev";#N/A,#N/A,FALSE,"Incentive"}</definedName>
    <definedName name="Acct108364">'[6]Func Study'!#REF!</definedName>
    <definedName name="Acct108364S">'[6]Func Study'!#REF!</definedName>
    <definedName name="Acct228.42TROJD">'[7]Func Study'!#REF!</definedName>
    <definedName name="Acct22842TROJD">'[7]Func Study'!#REF!</definedName>
    <definedName name="Acct41011">'[8]Functional Study'!#REF!</definedName>
    <definedName name="Acct41011BADDEBT">'[8]Functional Study'!#REF!</definedName>
    <definedName name="Acct41011DITEXP">'[8]Functional Study'!#REF!</definedName>
    <definedName name="Acct41011S">'[8]Functional Study'!#REF!</definedName>
    <definedName name="Acct41011SE">'[8]Functional Study'!#REF!</definedName>
    <definedName name="Acct41011SG1">'[8]Functional Study'!#REF!</definedName>
    <definedName name="Acct41011SG2">'[8]Functional Study'!#REF!</definedName>
    <definedName name="ACCT41011SGCT">'[8]Functional Study'!#REF!</definedName>
    <definedName name="Acct41011SGPP">'[8]Functional Study'!#REF!</definedName>
    <definedName name="Acct41011SNP">'[8]Functional Study'!#REF!</definedName>
    <definedName name="ACCT41011SNPD">'[8]Functional Study'!#REF!</definedName>
    <definedName name="Acct41011SO">'[8]Functional Study'!#REF!</definedName>
    <definedName name="Acct41011TROJP">'[8]Functional Study'!#REF!</definedName>
    <definedName name="Acct41111">'[8]Functional Study'!#REF!</definedName>
    <definedName name="Acct41111BADDEBT">'[8]Functional Study'!#REF!</definedName>
    <definedName name="Acct41111DITEXP">'[8]Functional Study'!#REF!</definedName>
    <definedName name="Acct41111S">'[8]Functional Study'!#REF!</definedName>
    <definedName name="Acct41111SE">'[8]Functional Study'!#REF!</definedName>
    <definedName name="Acct41111SG1">'[8]Functional Study'!#REF!</definedName>
    <definedName name="Acct41111SG2">'[8]Functional Study'!#REF!</definedName>
    <definedName name="Acct41111SG3">'[8]Functional Study'!#REF!</definedName>
    <definedName name="Acct41111SGPP">'[8]Functional Study'!#REF!</definedName>
    <definedName name="Acct41111SNP">'[8]Functional Study'!#REF!</definedName>
    <definedName name="Acct41111SNTP">'[8]Functional Study'!#REF!</definedName>
    <definedName name="Acct41111SO">'[8]Functional Study'!#REF!</definedName>
    <definedName name="Acct41111TROJP">'[8]Functional Study'!#REF!</definedName>
    <definedName name="Acct411BADDEBT">'[8]Functional Study'!#REF!</definedName>
    <definedName name="Acct411DGP">'[8]Functional Study'!#REF!</definedName>
    <definedName name="Acct411DGU">'[8]Functional Study'!#REF!</definedName>
    <definedName name="Acct411DITEXP">'[8]Functional Study'!#REF!</definedName>
    <definedName name="Acct411DNPP">'[8]Functional Study'!#REF!</definedName>
    <definedName name="Acct411DNPTP">'[8]Functional Study'!#REF!</definedName>
    <definedName name="Acct411S">'[8]Functional Study'!#REF!</definedName>
    <definedName name="Acct411SE">'[8]Functional Study'!#REF!</definedName>
    <definedName name="Acct411SG">'[8]Functional Study'!#REF!</definedName>
    <definedName name="Acct411SGPP">'[8]Functional Study'!#REF!</definedName>
    <definedName name="Acct411SO">'[8]Functional Study'!#REF!</definedName>
    <definedName name="Acct411TROJP">'[8]Functional Study'!#REF!</definedName>
    <definedName name="Acct447DGU">'[7]Func Study'!#REF!</definedName>
    <definedName name="ACCT904SG">'[9]Functional Study'!#REF!</definedName>
    <definedName name="AcctTable">[10]Variables!$AK$42:$AK$396</definedName>
    <definedName name="actualror">[11]WorkArea!$F$86</definedName>
    <definedName name="add1name">'[12]Invoicing Hours &amp; Dollars'!$X$26</definedName>
    <definedName name="add1rate">'[12]Invoicing Hours &amp; Dollars'!$Y$26</definedName>
    <definedName name="add2name">'[12]Invoicing Hours &amp; Dollars'!$X$27</definedName>
    <definedName name="add2rate">'[12]Invoicing Hours &amp; Dollars'!$Y$27</definedName>
    <definedName name="add3name">'[12]Invoicing Hours &amp; Dollars'!$X$28</definedName>
    <definedName name="add3rate">'[12]Invoicing Hours &amp; Dollars'!$Y$28</definedName>
    <definedName name="add4name">'[12]Invoicing Hours &amp; Dollars'!$X$29</definedName>
    <definedName name="add4rate">'[12]Invoicing Hours &amp; Dollars'!$Y$29</definedName>
    <definedName name="add5name">'[12]Invoicing Hours &amp; Dollars'!$X$30</definedName>
    <definedName name="add5rate">'[12]Invoicing Hours &amp; Dollars'!$Y$30</definedName>
    <definedName name="Adjs2avg">[13]Inputs!$L$255:'[13]Inputs'!$T$505</definedName>
    <definedName name="adminvalue">#REF!</definedName>
    <definedName name="APR">[1]Jan!#REF!</definedName>
    <definedName name="APRT">#REF!</definedName>
    <definedName name="AUG">[1]Jan!#REF!</definedName>
    <definedName name="AUGT">#REF!</definedName>
    <definedName name="AvgFactors">[14]Factors!$B$3:$P$99</definedName>
    <definedName name="BACK1">#REF!</definedName>
    <definedName name="BACK2">#REF!</definedName>
    <definedName name="BACK3">#REF!</definedName>
    <definedName name="BACKUP1">#REF!</definedName>
    <definedName name="Batch_count">#REF!</definedName>
    <definedName name="BBBBBBBBBBBBB" hidden="1">{#N/A,#N/A,FALSE,"Loans";#N/A,#N/A,FALSE,"Program Costs";#N/A,#N/A,FALSE,"Measures";#N/A,#N/A,FALSE,"Net Lost Rev";#N/A,#N/A,FALSE,"Incentive"}</definedName>
    <definedName name="BillingRates">[15]References!$A:$I</definedName>
    <definedName name="BOOKADJ">#REF!</definedName>
    <definedName name="caenergy">[16]CA!#REF!</definedName>
    <definedName name="camonth">[16]CA!#REF!</definedName>
    <definedName name="cap">[17]Readings!$B$2</definedName>
    <definedName name="cayear">[16]CA!#REF!</definedName>
    <definedName name="ccca">[16]CA!$AT$2</definedName>
    <definedName name="ccid">[16]ID!$AS$2</definedName>
    <definedName name="ccut">'[16]UT no Thrive Life'!$Y$2</definedName>
    <definedName name="ccwa">'[18]Cascade 2016 Forecast WA'!$AU$2</definedName>
    <definedName name="ccwy">[16]WY!$AX$2</definedName>
    <definedName name="Check">#REF!</definedName>
    <definedName name="COMADJ">#REF!</definedName>
    <definedName name="COMP">#REF!</definedName>
    <definedName name="COMPACTUAL">#REF!</definedName>
    <definedName name="COMPT">#REF!</definedName>
    <definedName name="COMPWEATHER">#REF!</definedName>
    <definedName name="ConservationFactor_C">'[19]3-Inputs'!$D$18</definedName>
    <definedName name="CoPercentage">[20]CBECS!$G$7</definedName>
    <definedName name="cost">[21]DATA!$AI$2:$AI$3000</definedName>
    <definedName name="cost_capital">'[22]Program Details'!$B$3</definedName>
    <definedName name="cost1">#REF!</definedName>
    <definedName name="costca">#REF!</definedName>
    <definedName name="costid">#REF!</definedName>
    <definedName name="costsavings">[21]DATA!$DJ$2:$DJ$3000</definedName>
    <definedName name="costut">#REF!</definedName>
    <definedName name="costwa">#REF!</definedName>
    <definedName name="costwy">#REF!</definedName>
    <definedName name="Current_Month">'[23]REPORT TAC'!$K$2</definedName>
    <definedName name="_xlnm.Database">#REF!</definedName>
    <definedName name="DATE">[24]Jan!#REF!</definedName>
    <definedName name="DEC">[1]Jan!#REF!</definedName>
    <definedName name="DECT">#REF!</definedName>
    <definedName name="delcost">[25]Projection!$H$45</definedName>
    <definedName name="Demand">[7]Inputs!$D$8</definedName>
    <definedName name="demand1">#REF!</definedName>
    <definedName name="Discount_Rate">#REF!</definedName>
    <definedName name="Discount_Rate_BS">'[26]3-Inputs'!$G$14</definedName>
    <definedName name="Discount_Rate_C">'[19]3-Inputs'!$D$14</definedName>
    <definedName name="Discount_Rate_I">'[19]3-Inputs'!$E$14</definedName>
    <definedName name="Discount_Rate_Irr">'[19]3-Inputs'!$F$14</definedName>
    <definedName name="Discount_Rate_LC">'[19]3-Inputs'!$G$14</definedName>
    <definedName name="Discount_Rate_R">'[19]3-Inputs'!$C$14</definedName>
    <definedName name="Discount_Rate_R_2013">'[27]3-Inputs'!$C$14</definedName>
    <definedName name="Discount_Rate_R_2014">'[27]3-Inputs'!$C$15</definedName>
    <definedName name="Discount_Rate_R_2015">'[27]3-Inputs'!$C$16</definedName>
    <definedName name="discount_trc">'[22]Program Details'!$B$4</definedName>
    <definedName name="Dist_factor">#REF!</definedName>
    <definedName name="DistPeakMethod">[9]Inputs!#REF!</definedName>
    <definedName name="DUDE" hidden="1">#REF!</definedName>
    <definedName name="EastTAList">'[28]Transmission Areas'!$A$5:$C$50</definedName>
    <definedName name="ECG_LTG_CustomerCost">'[23]ECG-TAC LTG'!$T$57:$Z$105</definedName>
    <definedName name="ECG_LTG_ProjectCount">'[23]ECG-TAC LTG'!$T$1:$AA$44</definedName>
    <definedName name="ECG_NLTG_CustomerCost">'[23]ECG-TAC NLTG'!$T$57:$AA$105</definedName>
    <definedName name="ECG_NLTG_ProjectCount">'[23]ECG-TAC NLTG'!$T$1:$AA$43</definedName>
    <definedName name="energy">[17]Readings!$B$3</definedName>
    <definedName name="energy1">#REF!</definedName>
    <definedName name="Engy">[7]Inputs!$D$9</definedName>
    <definedName name="Escalation_Rate">#REF!</definedName>
    <definedName name="EscalationRate_BS">'[26]3-Inputs'!$G$19</definedName>
    <definedName name="EscalationRate_C">'[19]3-Inputs'!$D$19</definedName>
    <definedName name="EscalationRate_I">'[19]3-Inputs'!$E$19</definedName>
    <definedName name="EscalationRate_Irr">'[19]3-Inputs'!$F$19</definedName>
    <definedName name="EscalationRate_LC">'[19]3-Inputs'!$G$19</definedName>
    <definedName name="EscalationRate_R">'[19]3-Inputs'!$C$19</definedName>
    <definedName name="EscalationRate_WA">'[29]6-CE Inputs'!$F$6</definedName>
    <definedName name="EUL_Source_Lookup">[30]TRL_MeasureAttribValParams!$C$2:$I$9645</definedName>
    <definedName name="f">#REF!</definedName>
    <definedName name="f101top">#REF!</definedName>
    <definedName name="f104top">#REF!</definedName>
    <definedName name="f138top">#REF!</definedName>
    <definedName name="f140top">#REF!</definedName>
    <definedName name="FactorType">[14]Variables!$AK$2:$AL$12</definedName>
    <definedName name="FACTP">#REF!</definedName>
    <definedName name="FEB">[1]Jan!#REF!</definedName>
    <definedName name="FEBT">#REF!</definedName>
    <definedName name="Final_Forecast_1_12_04">#REF!</definedName>
    <definedName name="Forecast_1_2_04">#REF!</definedName>
    <definedName name="Forecast_10_3_03">#REF!</definedName>
    <definedName name="FranchiseTax">[13]Variables!$D$26</definedName>
    <definedName name="Func_Ftrs">#REF!</definedName>
    <definedName name="Func_GTD_Percents">#REF!</definedName>
    <definedName name="Func_MC">#REF!</definedName>
    <definedName name="Func_Percents">#REF!</definedName>
    <definedName name="Func_Rev_Req1">#REF!</definedName>
    <definedName name="Func_Rev_Req2">#REF!</definedName>
    <definedName name="Func_Revenue">#REF!</definedName>
    <definedName name="Funders">'[31]Funder Shares'!$A$3:$A$16</definedName>
    <definedName name="GREATER10MW">#REF!</definedName>
    <definedName name="GTD_Percents">#REF!</definedName>
    <definedName name="HEIGHT">#REF!</definedName>
    <definedName name="ID_0303_RVN_data">#REF!</definedName>
    <definedName name="IDcontractsRVN">#REF!</definedName>
    <definedName name="Inc_CA_Date">OFFSET('[23]TAC - Inc % of Cost'!$D$34,,,COUNTA('[23]TAC - Inc % of Cost'!$D$34:$D$5000))</definedName>
    <definedName name="Inc_CA_Inc">OFFSET('[23]TAC - Inc % of Cost'!$E$34,,,COUNTA('[23]TAC - Inc % of Cost'!$E$34:$E$5000))</definedName>
    <definedName name="Inc_ID_Date">OFFSET('[23]TAC - Inc % of Cost'!$K$34,,,COUNTA('[23]TAC - Inc % of Cost'!$K$34:$K$5000))</definedName>
    <definedName name="Inc_ID_Inc">OFFSET('[23]TAC - Inc % of Cost'!$L$34,,,COUNTA('[23]TAC - Inc % of Cost'!$L$34:$L$5000))</definedName>
    <definedName name="Inc_UT_Date">OFFSET('[23]TAC - Inc % of Cost'!$R$34,,,COUNTA('[23]TAC - Inc % of Cost'!$R$34:$R$5000))</definedName>
    <definedName name="Inc_UT_Inc">OFFSET('[23]TAC - Inc % of Cost'!$S$34,,,COUNTA('[23]TAC - Inc % of Cost'!$S$34:$S$5000))</definedName>
    <definedName name="Inc_WA_Date">OFFSET('[23]TAC - Inc % of Cost'!$Y$34,,,COUNTA('[23]TAC - Inc % of Cost'!$Y$34:$Y$5000))</definedName>
    <definedName name="Inc_WA_Inc">OFFSET('[23]TAC - Inc % of Cost'!$Z$34,,,COUNTA('[23]TAC - Inc % of Cost'!$Z$34:$Z$5000))</definedName>
    <definedName name="Inc_WY_Date">OFFSET('[23]TAC - Inc % of Cost'!$AF$34,,,COUNTA('[23]TAC - Inc % of Cost'!$AF$34:$AF$4999))</definedName>
    <definedName name="Inc_WY_Inc">OFFSET('[23]TAC - Inc % of Cost'!$AG$34,,,COUNTA('[23]TAC - Inc % of Cost'!$AG$34:$AG$4999))</definedName>
    <definedName name="incca">[16]CA!$AT$1</definedName>
    <definedName name="incent">[21]DATA!$AJ$2:$AJ$3000</definedName>
    <definedName name="incent1">#REF!</definedName>
    <definedName name="incentca">#REF!</definedName>
    <definedName name="incentid">#REF!</definedName>
    <definedName name="incentut">#REF!</definedName>
    <definedName name="incentwa">#REF!</definedName>
    <definedName name="incentwy">#REF!</definedName>
    <definedName name="incid">[16]ID!$AS$1</definedName>
    <definedName name="incut">'[16]UT no Thrive Life'!$Y$1</definedName>
    <definedName name="incwa">'[18]Cascade 2016 Forecast WA'!$AU$1</definedName>
    <definedName name="incwy">[16]WY!$AX$1</definedName>
    <definedName name="INDADJ">#REF!</definedName>
    <definedName name="InflationRate_BS">'[26]3-Inputs'!$G$20</definedName>
    <definedName name="InflationRate_C">'[19]3-Inputs'!$D$20</definedName>
    <definedName name="InflationRate_I">'[19]3-Inputs'!$E$20</definedName>
    <definedName name="InflationRate_Irr">'[19]3-Inputs'!$F$20</definedName>
    <definedName name="InflationRate_LC">'[19]3-Inputs'!$G$20</definedName>
    <definedName name="InflationRate_R">'[19]3-Inputs'!$C$20</definedName>
    <definedName name="INPUT">[32]Summary!#REF!</definedName>
    <definedName name="Instructions">#REF!</definedName>
    <definedName name="IOReceivedDate">'[23]WSB Monthly p.1-3 Projects'!#REF!</definedName>
    <definedName name="JAN">[1]Jan!#REF!</definedName>
    <definedName name="JANT">#REF!</definedName>
    <definedName name="JE">#REF!</definedName>
    <definedName name="jjj">[33]Inputs!$N$18</definedName>
    <definedName name="johncrate">'[12]Invoicing Hours &amp; Dollars'!$Y$22</definedName>
    <definedName name="JR_PAGE_ANCHOR_0_1">#REF!</definedName>
    <definedName name="JUL">[1]Jan!#REF!</definedName>
    <definedName name="JULT">#REF!</definedName>
    <definedName name="JUN">[1]Jan!#REF!</definedName>
    <definedName name="June_Forecast_2004">#REF!</definedName>
    <definedName name="JUNT">#REF!</definedName>
    <definedName name="Jurisdiction">[14]Variables!$AK$15</definedName>
    <definedName name="JurisNumber">[14]Variables!$AL$15</definedName>
    <definedName name="kristynrate">'[12]Invoicing Hours &amp; Dollars'!$Y$23</definedName>
    <definedName name="kwh">#REF!</definedName>
    <definedName name="kwhca">[16]CA!#REF!</definedName>
    <definedName name="kwhid">[16]CA!#REF!</definedName>
    <definedName name="kwhut">[16]CA!#REF!</definedName>
    <definedName name="kwhwa">[16]CA!#REF!</definedName>
    <definedName name="kwhwy">[16]CA!#REF!</definedName>
    <definedName name="LABORMOD">#REF!</definedName>
    <definedName name="LABORROLL">#REF!</definedName>
    <definedName name="leahsrate">'[12]Invoicing Hours &amp; Dollars'!$Y$24</definedName>
    <definedName name="LED_Batch_Month">[34]report!$AS:$AS</definedName>
    <definedName name="LED_Batch_Year">[34]report!$AR:$AR</definedName>
    <definedName name="LED_Deemed_Costs">[34]report!$AH:$AH</definedName>
    <definedName name="LED_Incentive">[34]report!$AE:$AE</definedName>
    <definedName name="LED_kWh_Savings">[34]report!$AC:$AC</definedName>
    <definedName name="LED_Lamp_Count">[34]report!$AB:$AB</definedName>
    <definedName name="LED_Project_Status">[34]report!$F:$F</definedName>
    <definedName name="LED_Site_State">[34]report!$L:$L</definedName>
    <definedName name="limcount" hidden="1">1</definedName>
    <definedName name="Line_Ext_Credit">#REF!</definedName>
    <definedName name="LineLossFactor_BS">'[26]3-Inputs'!$G$17</definedName>
    <definedName name="LineLossFactor_C">'[19]3-Inputs'!$D$17</definedName>
    <definedName name="LineLossFactor_I">'[19]3-Inputs'!$E$17</definedName>
    <definedName name="LineLossFactor_Irr">'[19]3-Inputs'!$F$17</definedName>
    <definedName name="LineLossFactor_LC">'[19]3-Inputs'!$G$17</definedName>
    <definedName name="LineLossFactor_R">'[19]3-Inputs'!$C$17</definedName>
    <definedName name="list1">[35]data!$B$3:$C$22</definedName>
    <definedName name="list2">[35]data!$E$3:$F$5</definedName>
    <definedName name="LOG">[36]Backup!#REF!</definedName>
    <definedName name="LOSS">[36]Backup!#REF!</definedName>
    <definedName name="Macro2" localSheetId="0">[37]!Macro2</definedName>
    <definedName name="Macro2">[37]!Macro2</definedName>
    <definedName name="MACTIT">#REF!</definedName>
    <definedName name="MAR">[1]Jan!#REF!</definedName>
    <definedName name="marketingfactor">'[38]Ind-ag adds '!$C$99</definedName>
    <definedName name="MART">#REF!</definedName>
    <definedName name="MAY">[1]Jan!#REF!</definedName>
    <definedName name="MAYT">#REF!</definedName>
    <definedName name="MCtoREV">#REF!</definedName>
    <definedName name="Measure_Life">'[22]Program Details'!$B$16:$F$16</definedName>
    <definedName name="MeasureName1">[39]!Table1[Measure Name]</definedName>
    <definedName name="MeasureName2">[39]!Table1[Correct Name]</definedName>
    <definedName name="MEN">[1]Jan!#REF!</definedName>
    <definedName name="Menu_Begin">#REF!</definedName>
    <definedName name="Menu_Caption">#REF!</definedName>
    <definedName name="Menu_Large">[40]MacroBuilder!#REF!</definedName>
    <definedName name="Menu_Name">#REF!</definedName>
    <definedName name="Menu_OnAction">#REF!</definedName>
    <definedName name="Menu_Parent">#REF!</definedName>
    <definedName name="Menu_Small">[40]MacroBuilder!#REF!</definedName>
    <definedName name="Method">[7]Inputs!$C$6</definedName>
    <definedName name="Month">#REF!</definedName>
    <definedName name="monthlist">'[4]DSM Output'!$AP$1:$AQ$12</definedName>
    <definedName name="monthlist11">[41]Codes!$O$2:$P$13</definedName>
    <definedName name="monthtotals">'[4]DSM Output'!$O$41:$Z$41</definedName>
    <definedName name="monthtotals11">[41]Y2K!$H$44:$J$44</definedName>
    <definedName name="MOS">#REF!</definedName>
    <definedName name="MTKWH">#REF!</definedName>
    <definedName name="MTR_YR3">[42]Variables!$E$14</definedName>
    <definedName name="MTREV">#REF!</definedName>
    <definedName name="MULT">#REF!</definedName>
    <definedName name="NAMES">#REF!</definedName>
    <definedName name="NetToGross">[13]Variables!$D$23</definedName>
    <definedName name="NEWMO1">[1]Jan!#REF!</definedName>
    <definedName name="NEWMO2">[1]Jan!#REF!</definedName>
    <definedName name="NEWMONTH">[1]Jan!#REF!</definedName>
    <definedName name="NORMALIZE">#REF!</definedName>
    <definedName name="NOV">[1]Jan!#REF!</definedName>
    <definedName name="NOVT">#REF!</definedName>
    <definedName name="NPC">[9]Inputs!$N$18</definedName>
    <definedName name="NUM">#REF!</definedName>
    <definedName name="OCT">[1]Jan!#REF!</definedName>
    <definedName name="OCTT">#REF!</definedName>
    <definedName name="old_1" hidden="1">[43]old!$V$5</definedName>
    <definedName name="ONE">[1]Jan!#REF!</definedName>
    <definedName name="option">'[11]Dist Misc'!$F$120</definedName>
    <definedName name="page1">[32]Summary!#REF!</definedName>
    <definedName name="Page110">#REF!</definedName>
    <definedName name="Page120">#REF!</definedName>
    <definedName name="Page2">'[44]Summary Table - Earned'!#REF!</definedName>
    <definedName name="PAGE3">#REF!</definedName>
    <definedName name="Page4">#REF!</definedName>
    <definedName name="Page5">#REF!</definedName>
    <definedName name="Page6">#REF!</definedName>
    <definedName name="Page62">[40]TransInvest!#REF!</definedName>
    <definedName name="page65">#REF!</definedName>
    <definedName name="page66">#REF!</definedName>
    <definedName name="page67">#REF!</definedName>
    <definedName name="page68">#REF!</definedName>
    <definedName name="page69">#REF!</definedName>
    <definedName name="Page7">#REF!</definedName>
    <definedName name="page8">#REF!</definedName>
    <definedName name="PALL">#REF!</definedName>
    <definedName name="patrickrrate">'[12]Invoicing Hours &amp; Dollars'!$Y$25</definedName>
    <definedName name="paulwrate">'[12]Invoicing Hours &amp; Dollars'!$Y$20</definedName>
    <definedName name="PBLOCK">#REF!</definedName>
    <definedName name="PBLOCKWZ">#REF!</definedName>
    <definedName name="PCOMP">#REF!</definedName>
    <definedName name="PCOMPOSITES">#REF!</definedName>
    <definedName name="PCOMPWZ">#REF!</definedName>
    <definedName name="PeakMethod">[7]Inputs!$T$5</definedName>
    <definedName name="PMAC">[36]Backup!#REF!</definedName>
    <definedName name="PostInstallInspection_CompletedNotify">'[23]WSB Monthly p.1-3 Projects'!#REF!</definedName>
    <definedName name="PostInstallInspection_Ordered">'[23]WSB Monthly p.1-3 Projects'!#REF!</definedName>
    <definedName name="PreInstallInspection_Date">'[23]WSB Monthly p.1-3 Projects'!#REF!</definedName>
    <definedName name="PreInstallInspection_Ordered">'[23]WSB Monthly p.1-3 Projects'!#REF!</definedName>
    <definedName name="PRESENT">#REF!</definedName>
    <definedName name="PRICCHNG">#REF!</definedName>
    <definedName name="ProjectCounts_Database">'[45]Forecasting - UT'!#REF!</definedName>
    <definedName name="ProRate1">#REF!</definedName>
    <definedName name="PTABLES">#REF!</definedName>
    <definedName name="PTDMOD">#REF!</definedName>
    <definedName name="PTDROLL">#REF!</definedName>
    <definedName name="PTMOD">#REF!</definedName>
    <definedName name="PTROLL">#REF!</definedName>
    <definedName name="PWORKBACK">#REF!</definedName>
    <definedName name="qry2004DataSort">#REF!</definedName>
    <definedName name="qryExpressSummary">#REF!</definedName>
    <definedName name="qryProjectSummary">#REF!</definedName>
    <definedName name="Query1">#REF!</definedName>
    <definedName name="RateBaseType">[14]Variables!$AP$14</definedName>
    <definedName name="RateCd">#REF!</definedName>
    <definedName name="Rates">[46]Codes!$A$1:$C$308</definedName>
    <definedName name="RC_ADJ">#REF!</definedName>
    <definedName name="REAWY">'[47]Consolidated Submissions'!#REF!</definedName>
    <definedName name="recyear">#REF!</definedName>
    <definedName name="recyear1">#REF!</definedName>
    <definedName name="Report_Year">'[23]Date &amp; Goal'!$R$2</definedName>
    <definedName name="ReportDates_List">[39]!Table2[Report Dates]</definedName>
    <definedName name="RESADJ">#REF!</definedName>
    <definedName name="ResourceSupplier">[13]Variables!$D$28</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etailRate_BS_2018">'[26]3-Inputs'!$G$23</definedName>
    <definedName name="RetailRate_BS_2020">'[26]3-Inputs'!$G$25</definedName>
    <definedName name="RetailRate_BS_2022">'[48]3-Inputs'!$G$23</definedName>
    <definedName name="RetailRate_C">'[19]3-Inputs'!$D$23</definedName>
    <definedName name="RetailRate_C_2018">'[49]3-Inputs'!$D$23</definedName>
    <definedName name="RetailRate_C_2019">'[49]3-Inputs'!$D$24</definedName>
    <definedName name="RetailRate_C_2020">'[49]3-Inputs'!$D$25</definedName>
    <definedName name="RetailRate_C_2022">'[48]3-Inputs'!$D$23</definedName>
    <definedName name="RetailRate_I">'[19]3-Inputs'!$E$23</definedName>
    <definedName name="RetailRate_I_2018">'[49]3-Inputs'!$E$23</definedName>
    <definedName name="RetailRate_I_2019">'[49]3-Inputs'!$E$24</definedName>
    <definedName name="RetailRate_I_2020">'[49]3-Inputs'!$E$25</definedName>
    <definedName name="RetailRate_I_2022">'[48]3-Inputs'!$E$23</definedName>
    <definedName name="RetailRate_Irr">'[19]3-Inputs'!$F$23</definedName>
    <definedName name="RetailRate_Irr_2018">'[49]3-Inputs'!$F$23</definedName>
    <definedName name="RetailRate_Irr_2019">'[49]3-Inputs'!$F$24</definedName>
    <definedName name="RetailRate_Irr_2020">'[49]3-Inputs'!$F$25</definedName>
    <definedName name="RetailRate_Irr_2022">'[48]3-Inputs'!$F$23</definedName>
    <definedName name="RetailRate_LC">'[19]3-Inputs'!$G$23</definedName>
    <definedName name="RetailRate_LC_2018">'[49]3-Inputs'!$G$23</definedName>
    <definedName name="RetailRate_LC_2019">'[49]3-Inputs'!$G$24</definedName>
    <definedName name="RetailRate_LC_2020">'[49]3-Inputs'!$G$25</definedName>
    <definedName name="RetailRate_R">'[19]3-Inputs'!$C$23</definedName>
    <definedName name="RetailRate_R_2013">'[27]3-Inputs'!$C$25</definedName>
    <definedName name="RetailRate_R_2014">'[27]3-Inputs'!$C$26</definedName>
    <definedName name="RetailRate_R_2015">'[27]3-Inputs'!$C$27</definedName>
    <definedName name="RetailRate_R_2017">'[49]3-Inputs'!$C$23</definedName>
    <definedName name="RetailRate_R_2018">'[50]3-Inputs'!$C$23</definedName>
    <definedName name="RetailRate_R_2019">'[50]3-Inputs'!$C$24</definedName>
    <definedName name="RetailRate_R_2020">'[50]3-Inputs'!$C$25</definedName>
    <definedName name="RetailRate_R_2022">'[48]3-Inputs'!$C$23</definedName>
    <definedName name="REV_SCHD">#REF!</definedName>
    <definedName name="RevCl">#REF!</definedName>
    <definedName name="RevClass">[46]Codes!$F$2:$G$10</definedName>
    <definedName name="Revenue_by_month_take_2">#REF!</definedName>
    <definedName name="RevenueCheck">#REF!</definedName>
    <definedName name="RevReqSettle">#REF!</definedName>
    <definedName name="REVVSTRS">#REF!</definedName>
    <definedName name="RISFORM">#REF!</definedName>
    <definedName name="savings_score_lookup">[30]Savings!$D$81:$L$135</definedName>
    <definedName name="SCH33CUSTS">#REF!</definedName>
    <definedName name="SCH48ADJ">#REF!</definedName>
    <definedName name="SCH98NOR">#REF!</definedName>
    <definedName name="SCHED47">#REF!</definedName>
    <definedName name="Schedule">[9]Inputs!$N$14</definedName>
    <definedName name="se">#REF!</definedName>
    <definedName name="SECOND">[1]Jan!#REF!</definedName>
    <definedName name="SEP">[1]Jan!#REF!</definedName>
    <definedName name="SEPT">#REF!</definedName>
    <definedName name="SERVICES_3">#REF!</definedName>
    <definedName name="sg">#REF!</definedName>
    <definedName name="START">[1]Jan!#REF!</definedName>
    <definedName name="state">[21]DATA!$Z$2:$Z$3000</definedName>
    <definedName name="StudyName">[28]Main!$S$5</definedName>
    <definedName name="SUM_TAB1">#REF!</definedName>
    <definedName name="SUM_TAB2">#REF!</definedName>
    <definedName name="SUM_TAB3">#REF!</definedName>
    <definedName name="susanhrate">'[12]Invoicing Hours &amp; Dollars'!$Y$21</definedName>
    <definedName name="TABLE_1">#REF!</definedName>
    <definedName name="TABLE_2">#REF!</definedName>
    <definedName name="TABLE_3">#REF!</definedName>
    <definedName name="TABLE_4">#REF!</definedName>
    <definedName name="TABLE_4_A">#REF!</definedName>
    <definedName name="TABLE_5">#REF!</definedName>
    <definedName name="TABLE_6">#REF!</definedName>
    <definedName name="TABLE_7">#REF!</definedName>
    <definedName name="table1">'[51]PC Table updated May 2003'!#REF!</definedName>
    <definedName name="TABLE2">#REF!</definedName>
    <definedName name="TABLEA">#REF!</definedName>
    <definedName name="TABLEONE">#REF!</definedName>
    <definedName name="Target_Margin">[28]Main!$F$25</definedName>
    <definedName name="TargetMarginWinter">'[28]Initial L&amp;R (Winter)'!$Z$4</definedName>
    <definedName name="Targetror">[11]Variables!$I$38</definedName>
    <definedName name="tbl_LRData">[28]CapacityBalance!$A$2:$Q$1522</definedName>
    <definedName name="TDMOD">#REF!</definedName>
    <definedName name="TDROLL">#REF!</definedName>
    <definedName name="TEMPADJ">#REF!</definedName>
    <definedName name="Test">#REF!</definedName>
    <definedName name="Test1">#REF!</definedName>
    <definedName name="Test2">#REF!</definedName>
    <definedName name="Test3">#REF!</definedName>
    <definedName name="Test4">#REF!</definedName>
    <definedName name="Test5">#REF!</definedName>
    <definedName name="TRANSM_2">[52]Transm2!$A$1:$M$461:'[52]10 Yr FC'!$M$47</definedName>
    <definedName name="UAACT115S">'[9]Functional Study'!#REF!</definedName>
    <definedName name="UACCT115">'[9]Functional Study'!#REF!</definedName>
    <definedName name="UACCT115DGP">'[9]Functional Study'!#REF!</definedName>
    <definedName name="UACCT115SG">'[9]Functional Study'!#REF!</definedName>
    <definedName name="UAcct22842Trojd">'[7]Func Study'!#REF!</definedName>
    <definedName name="UACCT41020">'[8]Functional Study'!#REF!</definedName>
    <definedName name="UACCT41020BADDEBT">'[8]Functional Study'!#REF!</definedName>
    <definedName name="UACCT41020DITEXP">'[8]Functional Study'!#REF!</definedName>
    <definedName name="UACCT41020DNPU">'[8]Functional Study'!#REF!</definedName>
    <definedName name="UACCT41020S">'[8]Functional Study'!#REF!</definedName>
    <definedName name="UACCT41020SE">'[8]Functional Study'!#REF!</definedName>
    <definedName name="UACCT41020SG">'[8]Functional Study'!#REF!</definedName>
    <definedName name="UACCT41020SGCT">'[8]Functional Study'!#REF!</definedName>
    <definedName name="UACCT41020SGPP">'[8]Functional Study'!#REF!</definedName>
    <definedName name="UACCT41020SO">'[8]Functional Study'!#REF!</definedName>
    <definedName name="UACCT41020TROJP">'[8]Functional Study'!#REF!</definedName>
    <definedName name="UACCT4102SNPD">'[8]Functional Study'!#REF!</definedName>
    <definedName name="UAcct41111">'[8]Functional Study'!#REF!</definedName>
    <definedName name="UAcct41111Baddebt">'[8]Functional Study'!#REF!</definedName>
    <definedName name="UAcct41111Dgp">'[8]Functional Study'!#REF!</definedName>
    <definedName name="UAcct41111Dgu">'[8]Functional Study'!#REF!</definedName>
    <definedName name="UAcct41111Ditexp">'[8]Functional Study'!#REF!</definedName>
    <definedName name="UAcct41111Dnpp">'[8]Functional Study'!#REF!</definedName>
    <definedName name="UAcct41111Dnptp">'[8]Functional Study'!#REF!</definedName>
    <definedName name="UAcct41111S">'[8]Functional Study'!#REF!</definedName>
    <definedName name="UAcct41111Se">'[8]Functional Study'!#REF!</definedName>
    <definedName name="UAcct41111Sg">'[8]Functional Study'!#REF!</definedName>
    <definedName name="UAcct41111Sgpp">'[8]Functional Study'!#REF!</definedName>
    <definedName name="UAcct41111So">'[8]Functional Study'!#REF!</definedName>
    <definedName name="UAcct41111Trojp">'[8]Functional Study'!#REF!</definedName>
    <definedName name="UAcct447CAEE">'[6]Func Study'!#REF!</definedName>
    <definedName name="UAcct447CAGE">'[6]Func Study'!#REF!</definedName>
    <definedName name="UAcct447Dgu">'[7]Func Study'!#REF!</definedName>
    <definedName name="UAcct453CAGE">'[6]Func Study'!#REF!</definedName>
    <definedName name="UAcct453CAGW">'[6]Func Study'!#REF!</definedName>
    <definedName name="UAcct502JBG">'[6]Func Study'!#REF!</definedName>
    <definedName name="UAcct505JBG">'[6]Func Study'!#REF!</definedName>
    <definedName name="UAcct506JBG">'[6]Func Study'!#REF!</definedName>
    <definedName name="UAcct507JBG">'[6]Func Study'!#REF!</definedName>
    <definedName name="UAcct510JBG">'[6]Func Study'!#REF!</definedName>
    <definedName name="UAcct511JBG">'[6]Func Study'!#REF!</definedName>
    <definedName name="UAcct512JBG">'[6]Func Study'!#REF!</definedName>
    <definedName name="UAcct513JBG">'[6]Func Study'!#REF!</definedName>
    <definedName name="UAcct514JBG">'[6]Func Study'!#REF!</definedName>
    <definedName name="UAcct5506SE">'[6]Func Study'!#REF!</definedName>
    <definedName name="UAcct555CAEE">'[6]Func Study'!#REF!</definedName>
    <definedName name="UAcct555CAGE">'[6]Func Study'!#REF!</definedName>
    <definedName name="Uacct904SG">'[9]Functional Study'!#REF!</definedName>
    <definedName name="UNBILREV">#REF!</definedName>
    <definedName name="Uncertainty_Lookup">'[30]Uncertainty Score Lookup'!$B$3:$C$6</definedName>
    <definedName name="UncollectibleAccounts">[13]Variables!$D$25</definedName>
    <definedName name="UT_305A_FY_2002">#REF!</definedName>
    <definedName name="UT_RVN_0302">#REF!</definedName>
    <definedName name="UtahPercentage">[20]CBECS!$G$6</definedName>
    <definedName name="UtahTenants">'[53]EIA Sales Data for PCorp UT'!$I$9</definedName>
    <definedName name="utenergy">'[16]UT no Thrive Life'!$AD$5:$AD$190</definedName>
    <definedName name="UtGrossReceipts">[13]Variables!$D$29</definedName>
    <definedName name="utiladminfactor">'[38]Ind-ag adds '!$C$98</definedName>
    <definedName name="utmonth">'[16]UT no Thrive Life'!$AH$5:$AH$190</definedName>
    <definedName name="utyear">'[16]UT no Thrive Life'!$AG$5:$AG$190</definedName>
    <definedName name="ValidAccount">[14]Variables!$AK$43:$AK$367</definedName>
    <definedName name="VAR">[36]Backup!#REF!</definedName>
    <definedName name="VARIABLE">[32]Summary!#REF!</definedName>
    <definedName name="VOUCHER">#REF!</definedName>
    <definedName name="wadate">'[18]Cascade 2016 Forecast WA'!#REF!</definedName>
    <definedName name="waenergy">'[18]Cascade 2016 Forecast WA'!#REF!</definedName>
    <definedName name="wamonth">'[18]Cascade 2016 Forecast WA'!#REF!</definedName>
    <definedName name="WaRevenueTax">[13]Variables!$D$27</definedName>
    <definedName name="WAS_LTG_Inc">'[23]ECG-TAC LTG'!$A$171:$E$208</definedName>
    <definedName name="WAS_LTG_kWh">'[23]ECG-TAC LTG'!$A$95:$E$132</definedName>
    <definedName name="wayear">'[18]Cascade 2016 Forecast WA'!#REF!</definedName>
    <definedName name="WEATHER">#REF!</definedName>
    <definedName name="WEATHRNORM">#REF!</definedName>
    <definedName name="WestTAList">'[28]Transmission Areas'!$E$5:$G$50</definedName>
    <definedName name="WIDTH">#REF!</definedName>
    <definedName name="WinterPeak">'[54]Load Data'!$D$9:$H$12,'[54]Load Data'!$D$20:$H$22</definedName>
    <definedName name="WORK1">#REF!</definedName>
    <definedName name="WORK2">#REF!</definedName>
    <definedName name="WORK3">#REF!</definedName>
    <definedName name="wrn.All._.Pages." hidden="1">{#N/A,#N/A,FALSE,"Cover";#N/A,#N/A,FALSE,"Lead Sheet";#N/A,#N/A,FALSE,"Interest Expense A ";#N/A,#N/A,FALSE,"Deposits 3 01";#N/A,#N/A,FALSE,"Deposits 3 02";#N/A,#N/A,FALSE,"T-Accounts";#N/A,#N/A,FALSE,"Interest Expense B";#N/A,#N/A,FALSE,"IntRate"}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yenergy">[16]WY!#REF!</definedName>
    <definedName name="wymonth">[16]WY!#REF!</definedName>
    <definedName name="wyyear">[16]WY!#REF!</definedName>
    <definedName name="x">'[55]Weather Present'!$K$7</definedName>
    <definedName name="xx" hidden="1">{#N/A,#N/A,FALSE,"Loans";#N/A,#N/A,FALSE,"Program Costs";#N/A,#N/A,FALSE,"Measures";#N/A,#N/A,FALSE,"Net Lost Rev";#N/A,#N/A,FALSE,"Incentive"}</definedName>
    <definedName name="xxx">[56]Variables!$AK$2:$AL$12</definedName>
    <definedName name="y" hidden="1">#REF!</definedName>
    <definedName name="Year">#REF!</definedName>
    <definedName name="YEFactors">[14]Factors!$S$3:$AG$99</definedName>
    <definedName name="yyy" hidden="1">{#N/A,#N/A,FALSE,"Loans";#N/A,#N/A,FALSE,"Program Costs";#N/A,#N/A,FALSE,"Measures";#N/A,#N/A,FALSE,"Net Lost Rev";#N/A,#N/A,FALSE,"Incentive"}</definedName>
    <definedName name="z" hidden="1">#REF!</definedName>
    <definedName name="ZA">'[57] annual balance '!#REF!</definedName>
    <definedName name="zz" hidden="1">{#N/A,#N/A,FALSE,"Loans";#N/A,#N/A,FALSE,"Program Costs";#N/A,#N/A,FALSE,"Measures";#N/A,#N/A,FALSE,"Net Lost Rev";#N/A,#N/A,FALSE,"Incentive"}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1" i="2" l="1"/>
  <c r="F142" i="2"/>
  <c r="F143" i="2"/>
  <c r="F144" i="2"/>
  <c r="F145" i="2"/>
  <c r="F146" i="2"/>
  <c r="F147" i="2"/>
  <c r="F148" i="2"/>
  <c r="F149" i="2"/>
  <c r="F150" i="2"/>
  <c r="F140" i="2"/>
  <c r="F139" i="2"/>
  <c r="F136" i="2"/>
  <c r="F135" i="2"/>
  <c r="F134" i="2"/>
  <c r="F133" i="2"/>
  <c r="F132" i="2"/>
  <c r="F131" i="2"/>
  <c r="F130" i="2"/>
  <c r="F129" i="2"/>
  <c r="F128" i="2"/>
  <c r="F126" i="2"/>
  <c r="F127" i="2"/>
  <c r="F125" i="2"/>
  <c r="C127" i="2"/>
  <c r="C128" i="2"/>
  <c r="C129" i="2"/>
  <c r="C130" i="2"/>
  <c r="C131" i="2"/>
  <c r="C132" i="2"/>
  <c r="C133" i="2"/>
  <c r="C134" i="2"/>
  <c r="C135" i="2"/>
  <c r="C136" i="2"/>
  <c r="C126" i="2"/>
  <c r="B127" i="2"/>
  <c r="B128" i="2"/>
  <c r="B129" i="2"/>
  <c r="B130" i="2"/>
  <c r="B131" i="2"/>
  <c r="B132" i="2"/>
  <c r="B133" i="2"/>
  <c r="B134" i="2"/>
  <c r="B135" i="2"/>
  <c r="B136" i="2"/>
  <c r="B126" i="2"/>
  <c r="E152" i="2"/>
  <c r="C140" i="2"/>
  <c r="C141" i="2"/>
  <c r="C142" i="2"/>
  <c r="C143" i="2"/>
  <c r="C144" i="2"/>
  <c r="C145" i="2"/>
  <c r="C146" i="2"/>
  <c r="C147" i="2"/>
  <c r="C148" i="2"/>
  <c r="C149" i="2"/>
  <c r="C150" i="2"/>
  <c r="C139" i="2"/>
  <c r="B140" i="2"/>
  <c r="B141" i="2"/>
  <c r="B142" i="2"/>
  <c r="B143" i="2"/>
  <c r="B144" i="2"/>
  <c r="B145" i="2"/>
  <c r="B146" i="2"/>
  <c r="B147" i="2"/>
  <c r="B148" i="2"/>
  <c r="B149" i="2"/>
  <c r="B150" i="2"/>
  <c r="B139" i="2"/>
  <c r="J139" i="2"/>
  <c r="J125" i="2"/>
  <c r="E151" i="2"/>
  <c r="K150" i="2"/>
  <c r="K149" i="2"/>
  <c r="K148" i="2"/>
  <c r="K147" i="2"/>
  <c r="K146" i="2"/>
  <c r="K145" i="2"/>
  <c r="K144" i="2"/>
  <c r="K143" i="2"/>
  <c r="K142" i="2"/>
  <c r="K141" i="2"/>
  <c r="K140" i="2"/>
  <c r="K139" i="2"/>
  <c r="B123" i="2" l="1"/>
  <c r="K126" i="2"/>
  <c r="K127" i="2"/>
  <c r="K128" i="2"/>
  <c r="K129" i="2"/>
  <c r="K130" i="2"/>
  <c r="K131" i="2"/>
  <c r="K132" i="2"/>
  <c r="K133" i="2"/>
  <c r="K134" i="2"/>
  <c r="K135" i="2"/>
  <c r="K136" i="2"/>
  <c r="K125" i="2"/>
  <c r="K120" i="2"/>
  <c r="K121" i="2"/>
  <c r="K122" i="2"/>
  <c r="K119" i="2"/>
  <c r="E137" i="2"/>
  <c r="E123" i="2"/>
  <c r="E109" i="2"/>
  <c r="C109" i="2"/>
  <c r="B109" i="2"/>
  <c r="E95" i="2"/>
  <c r="C95" i="2"/>
  <c r="B95" i="2"/>
  <c r="E81" i="2"/>
  <c r="C81" i="2"/>
  <c r="B81" i="2"/>
  <c r="E67" i="2"/>
  <c r="C67" i="2"/>
  <c r="B67" i="2"/>
  <c r="E53" i="2"/>
  <c r="C53" i="2"/>
  <c r="B53" i="2"/>
  <c r="E39" i="2"/>
  <c r="C39" i="2"/>
  <c r="B39" i="2"/>
  <c r="E25" i="2"/>
  <c r="C25" i="2"/>
  <c r="B25" i="2"/>
  <c r="D13" i="2"/>
  <c r="D14" i="2" s="1"/>
  <c r="D15" i="2" s="1"/>
  <c r="D16" i="2" s="1"/>
  <c r="D17" i="2" s="1"/>
  <c r="D18" i="2" s="1"/>
  <c r="D19" i="2" s="1"/>
  <c r="D20" i="2" s="1"/>
  <c r="D21" i="2" s="1"/>
  <c r="D22" i="2" s="1"/>
  <c r="D23" i="2" s="1"/>
  <c r="D24" i="2" s="1"/>
  <c r="D25" i="2" s="1"/>
  <c r="F5" i="2"/>
  <c r="F14" i="2" l="1"/>
  <c r="F18" i="2"/>
  <c r="F13" i="2"/>
  <c r="F22" i="2"/>
  <c r="F15" i="2"/>
  <c r="F19" i="2"/>
  <c r="F23" i="2"/>
  <c r="F16" i="2"/>
  <c r="F20" i="2"/>
  <c r="F24" i="2"/>
  <c r="F25" i="2" s="1"/>
  <c r="D27" i="2"/>
  <c r="F17" i="2"/>
  <c r="F21" i="2"/>
  <c r="B151" i="2" l="1"/>
  <c r="C151" i="2"/>
  <c r="B137" i="2"/>
  <c r="F27" i="2"/>
  <c r="D28" i="2"/>
  <c r="C123" i="2"/>
  <c r="C137" i="2"/>
  <c r="F28" i="2" l="1"/>
  <c r="D29" i="2"/>
  <c r="F29" i="2" l="1"/>
  <c r="D30" i="2"/>
  <c r="F30" i="2" l="1"/>
  <c r="D31" i="2"/>
  <c r="F31" i="2" l="1"/>
  <c r="D32" i="2"/>
  <c r="F32" i="2" l="1"/>
  <c r="D33" i="2"/>
  <c r="F33" i="2" l="1"/>
  <c r="D34" i="2"/>
  <c r="F34" i="2" l="1"/>
  <c r="D35" i="2"/>
  <c r="F35" i="2" l="1"/>
  <c r="D36" i="2"/>
  <c r="F36" i="2" l="1"/>
  <c r="D37" i="2"/>
  <c r="F37" i="2" l="1"/>
  <c r="D38" i="2"/>
  <c r="D41" i="2" l="1"/>
  <c r="F38" i="2"/>
  <c r="F39" i="2" s="1"/>
  <c r="D39" i="2"/>
  <c r="D42" i="2" l="1"/>
  <c r="F41" i="2"/>
  <c r="D43" i="2" l="1"/>
  <c r="F42" i="2"/>
  <c r="D44" i="2" l="1"/>
  <c r="F43" i="2"/>
  <c r="D45" i="2" l="1"/>
  <c r="F44" i="2"/>
  <c r="D46" i="2" l="1"/>
  <c r="F45" i="2"/>
  <c r="D47" i="2" l="1"/>
  <c r="F46" i="2"/>
  <c r="D48" i="2" l="1"/>
  <c r="F47" i="2"/>
  <c r="D49" i="2" l="1"/>
  <c r="F48" i="2"/>
  <c r="D50" i="2" l="1"/>
  <c r="F49" i="2"/>
  <c r="D51" i="2" l="1"/>
  <c r="F50" i="2"/>
  <c r="D52" i="2" l="1"/>
  <c r="F51" i="2"/>
  <c r="D53" i="2" l="1"/>
  <c r="D55" i="2"/>
  <c r="F52" i="2"/>
  <c r="F53" i="2" s="1"/>
  <c r="F55" i="2" l="1"/>
  <c r="D56" i="2"/>
  <c r="F56" i="2" l="1"/>
  <c r="D57" i="2"/>
  <c r="F57" i="2" l="1"/>
  <c r="D58" i="2"/>
  <c r="F58" i="2" l="1"/>
  <c r="D59" i="2"/>
  <c r="F59" i="2" l="1"/>
  <c r="D60" i="2"/>
  <c r="F60" i="2" l="1"/>
  <c r="D61" i="2"/>
  <c r="F61" i="2" l="1"/>
  <c r="D62" i="2"/>
  <c r="F62" i="2" l="1"/>
  <c r="D63" i="2"/>
  <c r="F63" i="2" l="1"/>
  <c r="D64" i="2"/>
  <c r="F64" i="2" l="1"/>
  <c r="D65" i="2"/>
  <c r="F65" i="2" l="1"/>
  <c r="D66" i="2"/>
  <c r="F66" i="2" l="1"/>
  <c r="F67" i="2" s="1"/>
  <c r="D69" i="2"/>
  <c r="D67" i="2"/>
  <c r="D70" i="2" l="1"/>
  <c r="F69" i="2"/>
  <c r="D71" i="2" l="1"/>
  <c r="F70" i="2"/>
  <c r="D72" i="2" l="1"/>
  <c r="F71" i="2"/>
  <c r="D73" i="2" l="1"/>
  <c r="F72" i="2"/>
  <c r="D74" i="2" l="1"/>
  <c r="F73" i="2"/>
  <c r="D75" i="2" l="1"/>
  <c r="F74" i="2"/>
  <c r="D76" i="2" l="1"/>
  <c r="F75" i="2"/>
  <c r="D77" i="2" l="1"/>
  <c r="F76" i="2"/>
  <c r="D78" i="2" l="1"/>
  <c r="F77" i="2"/>
  <c r="D79" i="2" l="1"/>
  <c r="F78" i="2"/>
  <c r="D80" i="2" l="1"/>
  <c r="F79" i="2"/>
  <c r="D83" i="2" l="1"/>
  <c r="F80" i="2"/>
  <c r="F83" i="2" l="1"/>
  <c r="D84" i="2"/>
  <c r="F84" i="2" l="1"/>
  <c r="D85" i="2"/>
  <c r="F85" i="2" l="1"/>
  <c r="D86" i="2"/>
  <c r="F86" i="2" l="1"/>
  <c r="D87" i="2"/>
  <c r="F87" i="2" l="1"/>
  <c r="D88" i="2"/>
  <c r="F88" i="2" l="1"/>
  <c r="D89" i="2"/>
  <c r="F89" i="2" l="1"/>
  <c r="D90" i="2"/>
  <c r="F90" i="2" l="1"/>
  <c r="D91" i="2"/>
  <c r="F91" i="2" l="1"/>
  <c r="D92" i="2"/>
  <c r="F92" i="2" l="1"/>
  <c r="D93" i="2"/>
  <c r="F93" i="2" l="1"/>
  <c r="D94" i="2"/>
  <c r="D97" i="2" l="1"/>
  <c r="F94" i="2"/>
  <c r="D98" i="2" l="1"/>
  <c r="F97" i="2"/>
  <c r="D99" i="2" l="1"/>
  <c r="F98" i="2"/>
  <c r="D100" i="2" l="1"/>
  <c r="F99" i="2"/>
  <c r="D101" i="2" l="1"/>
  <c r="F100" i="2"/>
  <c r="D102" i="2" l="1"/>
  <c r="F101" i="2"/>
  <c r="D103" i="2" l="1"/>
  <c r="F102" i="2"/>
  <c r="D104" i="2" l="1"/>
  <c r="F103" i="2"/>
  <c r="D105" i="2" l="1"/>
  <c r="F104" i="2"/>
  <c r="D106" i="2" l="1"/>
  <c r="F105" i="2"/>
  <c r="D107" i="2" l="1"/>
  <c r="F106" i="2"/>
  <c r="D108" i="2" l="1"/>
  <c r="F107" i="2"/>
  <c r="D111" i="2" l="1"/>
  <c r="F108" i="2"/>
  <c r="F111" i="2" l="1"/>
  <c r="D112" i="2"/>
  <c r="F112" i="2" l="1"/>
  <c r="D113" i="2"/>
  <c r="F113" i="2" l="1"/>
  <c r="D114" i="2"/>
  <c r="F114" i="2" l="1"/>
  <c r="D115" i="2"/>
  <c r="F115" i="2" l="1"/>
  <c r="D116" i="2"/>
  <c r="F116" i="2" l="1"/>
  <c r="D117" i="2"/>
  <c r="F117" i="2" l="1"/>
  <c r="D118" i="2"/>
  <c r="F118" i="2" l="1"/>
  <c r="D119" i="2"/>
  <c r="F119" i="2" l="1"/>
  <c r="D120" i="2"/>
  <c r="F120" i="2" l="1"/>
  <c r="D121" i="2"/>
  <c r="F121" i="2" l="1"/>
  <c r="D122" i="2"/>
  <c r="D125" i="2" l="1"/>
  <c r="F122" i="2"/>
  <c r="D126" i="2" l="1"/>
  <c r="D127" i="2" l="1"/>
  <c r="D128" i="2" l="1"/>
  <c r="D129" i="2" l="1"/>
  <c r="D130" i="2" l="1"/>
  <c r="D131" i="2" l="1"/>
  <c r="D132" i="2" l="1"/>
  <c r="D133" i="2" l="1"/>
  <c r="D134" i="2" l="1"/>
  <c r="D135" i="2" l="1"/>
  <c r="D139" i="2" s="1"/>
  <c r="D140" i="2" l="1"/>
  <c r="D136" i="2"/>
  <c r="D141" i="2" l="1"/>
  <c r="D142" i="2" l="1"/>
  <c r="D143" i="2" l="1"/>
  <c r="D144" i="2" l="1"/>
  <c r="D145" i="2" l="1"/>
  <c r="D146" i="2" l="1"/>
  <c r="D147" i="2" l="1"/>
  <c r="D148" i="2" l="1"/>
  <c r="D149" i="2" l="1"/>
  <c r="D150" i="2" l="1"/>
</calcChain>
</file>

<file path=xl/sharedStrings.xml><?xml version="1.0" encoding="utf-8"?>
<sst xmlns="http://schemas.openxmlformats.org/spreadsheetml/2006/main" count="149" uniqueCount="39">
  <si>
    <t>Washington System Benefit Charge Deferred Account Analysis</t>
  </si>
  <si>
    <t>Monthly Conservation Costs</t>
  </si>
  <si>
    <t>SBC Recovery</t>
  </si>
  <si>
    <t xml:space="preserve">Cash Basis Accumulative  Balance  </t>
  </si>
  <si>
    <t>Accrued Costs</t>
  </si>
  <si>
    <t xml:space="preserve">Accrual Basis Accumulative  Balance  </t>
  </si>
  <si>
    <t>2011 Totals</t>
  </si>
  <si>
    <t>2012 Totals</t>
  </si>
  <si>
    <t>2013 Totals</t>
  </si>
  <si>
    <t>2014 Totals</t>
  </si>
  <si>
    <t>January</t>
  </si>
  <si>
    <t>February</t>
  </si>
  <si>
    <t>March</t>
  </si>
  <si>
    <t>April</t>
  </si>
  <si>
    <t>May</t>
  </si>
  <si>
    <t>June</t>
  </si>
  <si>
    <t>July</t>
  </si>
  <si>
    <t>August</t>
  </si>
  <si>
    <t>September</t>
  </si>
  <si>
    <t>October</t>
  </si>
  <si>
    <t>November</t>
  </si>
  <si>
    <t>December</t>
  </si>
  <si>
    <t>2015 Totals</t>
  </si>
  <si>
    <t>2016 Totals</t>
  </si>
  <si>
    <t>2017 Totals</t>
  </si>
  <si>
    <t>2018 Totals</t>
  </si>
  <si>
    <t>2019 Totals</t>
  </si>
  <si>
    <t>2020 Totals</t>
  </si>
  <si>
    <t>Forecast</t>
  </si>
  <si>
    <t>2021 Totals</t>
  </si>
  <si>
    <t>2022 Totals</t>
  </si>
  <si>
    <t>Actuals</t>
  </si>
  <si>
    <t>2023 Totals</t>
  </si>
  <si>
    <t>2023 expenditure forecast</t>
  </si>
  <si>
    <t xml:space="preserve">2023 revenue </t>
  </si>
  <si>
    <t xml:space="preserve"> </t>
  </si>
  <si>
    <t>Total Accrual in Jan 2023</t>
  </si>
  <si>
    <t>2024 Totals</t>
  </si>
  <si>
    <t xml:space="preserve"> 8/1/2022 effective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</si>
</sst>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0_);\(0\)"/>
    <numFmt numFmtId="166" formatCode="_(&quot;$&quot;* #,##0_);_(&quot;$&quot;* \(#,##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0"/>
      <name val="Arial Narrow"/>
      <family val="2"/>
    </font>
    <font>
      <b/>
      <sz val="8"/>
      <color indexed="8"/>
      <name val="Arial"/>
      <family val="2"/>
    </font>
    <font>
      <b/>
      <sz val="12"/>
      <color theme="1"/>
      <name val="Calibri"/>
      <family val="2"/>
      <scheme val="minor"/>
    </font>
    <font>
      <b/>
      <sz val="11"/>
      <color indexed="8"/>
      <name val="Calibri"/>
      <family val="2"/>
      <scheme val="minor"/>
    </font>
    <font>
      <b/>
      <sz val="11"/>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4">
    <border>
      <left/>
      <right/>
      <top/>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cellStyleXfs>
  <cellXfs count="40">
    <xf numFmtId="0" fontId="0" fillId="0" borderId="0" xfId="0"/>
    <xf numFmtId="4" fontId="4" fillId="0" borderId="0" xfId="3" applyNumberFormat="1" applyFont="1" applyAlignment="1">
      <alignment horizontal="center"/>
    </xf>
    <xf numFmtId="0" fontId="4" fillId="0" borderId="0" xfId="3" applyFont="1" applyAlignment="1">
      <alignment horizontal="center"/>
    </xf>
    <xf numFmtId="4" fontId="6" fillId="0" borderId="0" xfId="3" applyNumberFormat="1" applyFont="1" applyAlignment="1">
      <alignment horizontal="center" wrapText="1"/>
    </xf>
    <xf numFmtId="165" fontId="6" fillId="0" borderId="0" xfId="3" applyNumberFormat="1" applyFont="1" applyAlignment="1">
      <alignment horizontal="center" wrapText="1"/>
    </xf>
    <xf numFmtId="4" fontId="6" fillId="0" borderId="0" xfId="3" quotePrefix="1" applyNumberFormat="1" applyFont="1" applyAlignment="1">
      <alignment horizontal="center" wrapText="1"/>
    </xf>
    <xf numFmtId="164" fontId="0" fillId="0" borderId="0" xfId="1" applyNumberFormat="1" applyFont="1" applyAlignment="1">
      <alignment horizontal="right"/>
    </xf>
    <xf numFmtId="164" fontId="0" fillId="0" borderId="0" xfId="1" applyNumberFormat="1" applyFont="1"/>
    <xf numFmtId="164" fontId="0" fillId="0" borderId="1" xfId="1" applyNumberFormat="1" applyFont="1" applyBorder="1"/>
    <xf numFmtId="164" fontId="0" fillId="0" borderId="1" xfId="1" applyNumberFormat="1" applyFont="1" applyFill="1" applyBorder="1"/>
    <xf numFmtId="164" fontId="0" fillId="0" borderId="0" xfId="1" applyNumberFormat="1" applyFont="1" applyFill="1"/>
    <xf numFmtId="164" fontId="0" fillId="0" borderId="0" xfId="1" applyNumberFormat="1" applyFont="1" applyFill="1" applyBorder="1"/>
    <xf numFmtId="164" fontId="0" fillId="0" borderId="0" xfId="1" applyNumberFormat="1" applyFont="1" applyBorder="1"/>
    <xf numFmtId="0" fontId="2" fillId="0" borderId="0" xfId="0" applyFont="1"/>
    <xf numFmtId="166" fontId="2" fillId="0" borderId="0" xfId="2" applyNumberFormat="1" applyFont="1"/>
    <xf numFmtId="166" fontId="0" fillId="0" borderId="0" xfId="2" applyNumberFormat="1" applyFont="1"/>
    <xf numFmtId="0" fontId="2" fillId="0" borderId="0" xfId="0" applyFont="1" applyAlignment="1">
      <alignment wrapText="1"/>
    </xf>
    <xf numFmtId="166" fontId="2" fillId="0" borderId="0" xfId="2" applyNumberFormat="1" applyFont="1" applyAlignment="1">
      <alignment wrapText="1"/>
    </xf>
    <xf numFmtId="0" fontId="0" fillId="0" borderId="0" xfId="0" applyAlignment="1">
      <alignment wrapText="1"/>
    </xf>
    <xf numFmtId="166" fontId="0" fillId="0" borderId="0" xfId="2" applyNumberFormat="1" applyFont="1" applyAlignment="1">
      <alignment wrapText="1"/>
    </xf>
    <xf numFmtId="166" fontId="0" fillId="0" borderId="0" xfId="0" applyNumberFormat="1"/>
    <xf numFmtId="166" fontId="2" fillId="0" borderId="0" xfId="0" applyNumberFormat="1" applyFont="1"/>
    <xf numFmtId="166" fontId="0" fillId="0" borderId="0" xfId="2" applyNumberFormat="1" applyFont="1" applyFill="1"/>
    <xf numFmtId="164" fontId="1" fillId="0" borderId="0" xfId="1" applyNumberFormat="1" applyFont="1" applyFill="1"/>
    <xf numFmtId="164" fontId="1" fillId="0" borderId="0" xfId="1" applyNumberFormat="1" applyFont="1"/>
    <xf numFmtId="164" fontId="1" fillId="0" borderId="0" xfId="1" applyNumberFormat="1" applyFont="1" applyFill="1" applyBorder="1"/>
    <xf numFmtId="164" fontId="0" fillId="2" borderId="0" xfId="1" applyNumberFormat="1" applyFont="1" applyFill="1"/>
    <xf numFmtId="0" fontId="0" fillId="0" borderId="0" xfId="0" applyAlignment="1">
      <alignment horizontal="right"/>
    </xf>
    <xf numFmtId="164" fontId="0" fillId="0" borderId="0" xfId="0" applyNumberFormat="1"/>
    <xf numFmtId="0" fontId="7" fillId="0" borderId="0" xfId="0" applyFont="1" applyBorder="1"/>
    <xf numFmtId="0" fontId="0" fillId="0" borderId="2" xfId="0" applyBorder="1"/>
    <xf numFmtId="2" fontId="0" fillId="0" borderId="0" xfId="0" applyNumberFormat="1"/>
    <xf numFmtId="166" fontId="0" fillId="3" borderId="0" xfId="2" applyNumberFormat="1" applyFont="1" applyFill="1"/>
    <xf numFmtId="166" fontId="0" fillId="4" borderId="3" xfId="0" applyNumberFormat="1" applyFill="1" applyBorder="1"/>
    <xf numFmtId="0" fontId="0" fillId="0" borderId="0" xfId="0" applyFill="1" applyBorder="1"/>
    <xf numFmtId="2" fontId="0" fillId="0" borderId="0" xfId="0" applyNumberFormat="1" applyFill="1" applyBorder="1"/>
    <xf numFmtId="166" fontId="0" fillId="0" borderId="0" xfId="0" applyNumberFormat="1" applyFill="1" applyBorder="1"/>
    <xf numFmtId="164" fontId="0" fillId="5" borderId="0" xfId="1" applyNumberFormat="1" applyFont="1" applyFill="1"/>
    <xf numFmtId="0" fontId="4" fillId="0" borderId="0" xfId="3" applyFont="1" applyAlignment="1">
      <alignment horizontal="center"/>
    </xf>
    <xf numFmtId="164" fontId="5" fillId="0" borderId="0" xfId="1" applyNumberFormat="1" applyFont="1" applyAlignment="1">
      <alignment horizontal="center"/>
    </xf>
  </cellXfs>
  <cellStyles count="4">
    <cellStyle name="Comma" xfId="1" builtinId="3"/>
    <cellStyle name="Currency" xfId="2" builtinId="4"/>
    <cellStyle name="Normal" xfId="0" builtinId="0"/>
    <cellStyle name="Normal 4 9" xfId="3" xr:uid="{64F92414-001C-4A96-89D2-17DA00E002A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63" Type="http://schemas.openxmlformats.org/officeDocument/2006/relationships/customXml" Target="../customXml/item1.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externalLink" Target="externalLinks/externalLink52.xml"/><Relationship Id="rId58" Type="http://schemas.openxmlformats.org/officeDocument/2006/relationships/externalLink" Target="externalLinks/externalLink57.xml"/><Relationship Id="rId66" Type="http://schemas.openxmlformats.org/officeDocument/2006/relationships/customXml" Target="../customXml/item4.xml"/><Relationship Id="rId5" Type="http://schemas.openxmlformats.org/officeDocument/2006/relationships/externalLink" Target="externalLinks/externalLink4.xml"/><Relationship Id="rId61" Type="http://schemas.openxmlformats.org/officeDocument/2006/relationships/sharedStrings" Target="sharedStrings.xml"/><Relationship Id="rId19" Type="http://schemas.openxmlformats.org/officeDocument/2006/relationships/externalLink" Target="externalLinks/externalLink1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56" Type="http://schemas.openxmlformats.org/officeDocument/2006/relationships/externalLink" Target="externalLinks/externalLink55.xml"/><Relationship Id="rId64" Type="http://schemas.openxmlformats.org/officeDocument/2006/relationships/customXml" Target="../customXml/item2.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59" Type="http://schemas.openxmlformats.org/officeDocument/2006/relationships/theme" Target="theme/theme1.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54" Type="http://schemas.openxmlformats.org/officeDocument/2006/relationships/externalLink" Target="externalLinks/externalLink53.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externalLink" Target="externalLinks/externalLink56.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60" Type="http://schemas.openxmlformats.org/officeDocument/2006/relationships/styles" Target="styles.xml"/><Relationship Id="rId65" Type="http://schemas.openxmlformats.org/officeDocument/2006/relationships/customXml" Target="../customXml/item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9" Type="http://schemas.openxmlformats.org/officeDocument/2006/relationships/externalLink" Target="externalLinks/externalLink3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Fechner\Files\FILES\AMORT\ACCT9922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wyoming%20rate%20case\Combined\WYCombined%2098%20COS%20OCT2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PacifiCorp\Trade%20Ally%20Coordination\Invoicing\Program%20Invoices\Actual%20Invoices\2013\01.2013\Invoicing%20January%20201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SB%201149\JAM%20OR%20Dec%202001%20-%20SB114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REGULATN\ER\WA601rc\Copy%20of%20Models%20as%20Filed\Ram%20Dec%201998%20-%20WA%20Rate%20CaseRevise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LCFPS05\Files\CLIENTS\A02648_Wattsmart%20Business%20RMP\WSB%20RMP\05%20-%20Management\Budget\A02648%20&amp;%20A02649%20Budget%20Tracking%20012717.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Finance\Forecast\2016\10.%20October%202016\Supporting%20Documentation\TAC-SMM%20Forecast%20by%20Month%20Cascade%202016%2010%200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PACA\PwrStat\Penny\LARGEQUALIFIED\Qf99\Hdiv9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P39016\Desktop\WA%20CE%20inputs%20for%202016-2017%20Business%20Plan_nmg%2010-6-2016.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CA/Filings/2018%20Application/Program%20forecasts/P-Corp%20Design%20Tool%20-%20CA%20HES%20-%20Revised%20CE%20Inpu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CASES\Wyoming98\EAST97%20B.xlw"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Marketing\PacifiCorp\PCorp%20EIA%20Sales%20Data.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paul.warila\Desktop\HOLDING%20TANK\2015%20Data%20Dump%20LOCAL.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2009%20Projects\2009-137%20(PC)%20Utah%20Annual%20Report%20%7b6014.0011%7d\2008%20Annual%20Report\Utah%20HESI%2004240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CLIENTS\A02648_Wattsmart%20Business%20RMP\WSB%20RMP\05%20-%20Management\Reports\Forecast%20Reports\2019\Aug%202019%20Monthly%20Dashboard%20121218%20draft%202.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MFechner\Files\FILES\AMORT\ACCT99189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CA/Filings/2018%20Application/Program%20forecasts/2015-2016%20montly%20averages%20c.xlsm" TargetMode="External"/></Relationships>
</file>

<file path=xl/externalLinks/_rels/externalLink26.xml.rels><?xml version="1.0" encoding="UTF-8" standalone="yes"?>
<Relationships xmlns="http://schemas.openxmlformats.org/package/2006/relationships"><Relationship Id="rId2" Type="http://schemas.microsoft.com/office/2019/04/relationships/externalLinkLongPath" Target="file:///\\pacificorp.us\dfs\CA\Filings\2019-09-01%20ABAL%20for%202020\ABAL%20questions%20protests\DEER%20SW%20workpaper%20review\CE\Final%20-%202020%20calendar%20year\PY2018-20%20PCorp%20CE%20Model_CA_Portfolio-Res,%20C&amp;I_20Apr2020_to%20Nexant_ADEC_Fix_Full%202020%20Final%202_052020.xlsx?DBDA7A49" TargetMode="External"/><Relationship Id="rId1" Type="http://schemas.openxmlformats.org/officeDocument/2006/relationships/externalLinkPath" Target="file:///\\DBDA7A49\PY2018-20%20PCorp%20CE%20Model_CA_Portfolio-Res,%20C&amp;I_20Apr2020_to%20Nexant_ADEC_Fix_Full%202020%20Final%202_052020.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s://clearesult5.sharepoint.com/Users/dbasak/Desktop/Desktop%20Projects/PacifiCorp/Idaho/P-Corp%20Design%20Tool%20-%202013-2015%20Idaho%20LIW_22Aug2017.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dxfilc21p\PaR\Data1\2017%20IRP\_Preferred%20Portfolio\SO\SO%20L&amp;R%20I17_S_FS-GW4_1703031937.xlsm"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W:\Projects\PacifiCorp%20-%20Cost%20Effectiveness\Program%20Design\Washington\PY2017\HES\P-Corp%20Design%20Tool%20-%20Washington%20Home%20Energy%20Savers_06Oct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ecky\SAP\Accrual\Old%20sheet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acificorp.us\dfs\PDXCO\PDX2\DSM\Program%20Mgmt\Other%20program%20management%20files\2017%20Measure%20Life%20Update\Measure_EUL%20Review_6_30_2017.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06_MANAGEMENT\CE%20MODELING%20and%20%20AMW%20REPORTING\TRACKING%20AND%20REPORTS\Savings%20Tracking\NEEA%20Funder%20Savings%20Tracking_FY2009_Feb4_201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S:\CASES\Wyoming98\East%20West%20Rate%20Migration.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S:\REGULATN\COS\Wyoming%20FY%202005\COS\COS%20Sep%202006\Wyoming%20Combined%20Sept%202006%20MSP-UCAM%20and%20AFOR-09-12-05-JAM%20updat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LCFPS05\Files\CLIENTS\PacifiCorp\03-Projects\01789%20FinAnswer%20Express%202011%20-%202016\Admin\Reports\Dashboard%20Reports\2016\2016%20Dashboard%20020516.xlsm"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CLIENTS\A02648_Wattsmart%20Business%20RMP\WSB%20RMP\01%20-%20Projects\PF\1.%20%20Resources\Tracking\Dashcast%20v2.1%20122216.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I:\Large%20Qf's\Qf03\FALLS\Falls2003.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PHI1\USERS\USERS\NADOLPHS\MSPRO\EXCEL\JE_XL.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Users\p70869\AppData\Local\Microsoft\Windows\Temporary%20Internet%20Files\Content.Outlook\L29D04NO\2014-2015%20Business%20Plan%20Tables.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SLCFPS05\Files\CLIENTS\PacifiCorp\03-Projects\02225%20Small%20Business%20Lighting%20(Direct%20Install)\ADMIN\Reporting\SBL%20Monthly%20Report_Templ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K:\Wyoming%209-2001%20Test%20Period\Embedded%20Study\COS_WyoComb%20Sep-2001-%20(facilities).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S:\ACCTNG\RegulatoryAcctg-Rptg\John%20Petrusich\DSM\Recovery%20Files\2007\11-2007-RECOV07.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SystemSegCosts\03\Washington\MC_Washington_2003.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Workhorse\webdrive\Common\DSM\DSM%20Incentive%20Analysis\SUMMIT%20BLUE%2006-01-05\Lighting%20100s\Incentive%20analysis%20-%20light.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S:\REGULATN\PA&amp;D\CASES\Wy0901\Integration%20plans\Rate%20design%20options\Wyo%202001%20COS%20Summary%20-%201st%20Draft.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SLCFPS05\Files\CLIENTS\PacifiCorp\03-Projects\02225%20Small%20Business%20Lighting%20(Direct%20Install)\APP%20PROCESSING\Batch%20Files\WSBL%20-%20EQUIPMENTSUMMARY%20-%20Cumulative.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Documents%20and%20Settings\p17639\Local%20Settings\Temporary%20Internet%20Files\Content.Outlook\7DES93QX\RECOV10%20-%20WA%20by%20Revenue%20Class.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K:\2003.04%20Planning\SAP%20Upload%20Masters1.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CA/Filings/2021-09%20ABAL%20for%202022/CE%20Inputs/PCorp%20CA%20ABAL%20PY2022%20CE%20Model_16Jul2021_to%20Nexant%20Cascadev3_Nexant_072221.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s://clearesult5.sharepoint.com/Users/P39016/Desktop/DEER%20NTG/P-Corp%20Design%20Tool%20-%20%202018-2020%20CA%20WSB%20-%2028Aug2017_NTG%2085%20and%20GHG%20Adde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p10829\Local%20Settings\Temporary%20Internet%20Files\OLK3E\Accrual\Old%20sheets.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CA/Filings/2019-09-01%20ABAL%20for%202020/Nexant%20deliverables/Forecast_P-Corp%20Design%20Tool_2019-2020%20CA%20HES%20-%2011Jan2019_Nexant%20input%20DEER2017%20PC%20NTG%20080219.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S:\ACCTNG\GENERAL\Regulatory%20Accounting\JAN%20LEWIS\Profit%20center%20JV%20changes%202003.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Documents%20and%20Settings\p09653\My%20Documents\Oregon%20Rate%20Case\SB%201149\Rebuttal\MC%20OR%202001%20Rebuttal.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Projects\PacifiCorp\2003%20Support\HVAC%20and%20Motor%20Trade%20Ally\Market%20Characterization\PCorp%20Utah%20EIA%20Sales%20Data.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REGULATN\PA&amp;D\CASES\Oregon%2099\Portfolio\TOU%20Tariff%20Rates%209-10-01.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305A\Book4.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TEMP\RAM%20Mar%202001.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ACCTNG\GENERAL\JAN%20LEWIS\DSM\DSM%20-%20OR\SBC2001%20updated%20July%20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WA%20GRC%2007\COS\COS%20WA%20GRC%20June%2020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REGULATN\COS\WA%203-2006%20GRC\COS\Wash%20Mar%202006-09-7-20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REGULATN\COS\Wyoming%20FY%202005\COS\COS%20Sep%202006\Wyoming%20Combined%20Sept%202006%20MSP-UCAM%20and%20AFOR-09-22-05%2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REGULATN\COS\Wyoming%20FY%202005\COS\COS%20Sep%202006\Wyoming%20Combined%20Sept%202006%20MSP-UCAM%20and%20AFOR-09-09-05-JAM%20upd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row r="2">
          <cell r="AK2" t="str">
            <v>CALIFORNIA</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ummary"/>
      <sheetName val="Unit Costs"/>
      <sheetName val="Class Summary"/>
      <sheetName val="Function Summary"/>
      <sheetName val="Generation Summary"/>
      <sheetName val="Transmission Summary"/>
      <sheetName val="Distribution Summary"/>
      <sheetName val="Distribution Substations"/>
      <sheetName val="Distribution Poles &amp; Wires"/>
      <sheetName val="Distribution Transformers"/>
      <sheetName val="Distribution Meters"/>
      <sheetName val="Distribution Services"/>
      <sheetName val="Distribution Customer"/>
      <sheetName val="Distribution Misc"/>
      <sheetName val="G+T+D"/>
      <sheetName val="Generation"/>
      <sheetName val="Transmission"/>
      <sheetName val="Distribution"/>
      <sheetName val="Dist Misc"/>
      <sheetName val="Factor Summary"/>
      <sheetName val="FuncFac"/>
      <sheetName val="DisFac"/>
      <sheetName val="Variables"/>
      <sheetName val="IJA Factors"/>
      <sheetName val="IJA Link"/>
      <sheetName val="IJA Inputs"/>
      <sheetName val="Option Inputs"/>
      <sheetName val="Demand Factors"/>
      <sheetName val="Dist. Factors"/>
      <sheetName val="Energy Factor"/>
      <sheetName val="Cust Factors"/>
      <sheetName val="Cust Advances"/>
      <sheetName val="MetersServices"/>
      <sheetName val="Uncollectables"/>
      <sheetName val="CustSrvDSM"/>
      <sheetName val="SalesExp"/>
      <sheetName val="Revenues"/>
      <sheetName val="Rev_Recon"/>
      <sheetName val="TransInvest"/>
      <sheetName val="DistInvest"/>
      <sheetName val="WorkArea"/>
      <sheetName val="Diagram"/>
      <sheetName val="Message"/>
      <sheetName val="Progr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20">
          <cell r="F120" t="str">
            <v>BaseCase</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row r="86">
          <cell r="F86">
            <v>5.9243639404432336E-2</v>
          </cell>
        </row>
      </sheetData>
      <sheetData sheetId="42"/>
      <sheetData sheetId="43"/>
      <sheetData sheetId="4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oicing Hours &amp; Dollars"/>
      <sheetName val="TAC Hours Monthly Report"/>
    </sheetNames>
    <sheetDataSet>
      <sheetData sheetId="0">
        <row r="20">
          <cell r="Y20">
            <v>163</v>
          </cell>
        </row>
        <row r="21">
          <cell r="Y21">
            <v>135</v>
          </cell>
        </row>
        <row r="22">
          <cell r="Y22">
            <v>135</v>
          </cell>
        </row>
        <row r="23">
          <cell r="Y23">
            <v>95</v>
          </cell>
        </row>
        <row r="24">
          <cell r="Y24">
            <v>65</v>
          </cell>
        </row>
        <row r="25">
          <cell r="Y25">
            <v>135</v>
          </cell>
        </row>
        <row r="28">
          <cell r="Y28">
            <v>0</v>
          </cell>
        </row>
        <row r="29">
          <cell r="Y29">
            <v>0</v>
          </cell>
        </row>
        <row r="30">
          <cell r="Y30">
            <v>0</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Variables"/>
      <sheetName val="Function"/>
      <sheetName val="Report"/>
      <sheetName val="Results"/>
      <sheetName val="NRO"/>
      <sheetName val="ADJ"/>
      <sheetName val="URO"/>
      <sheetName val="UTCR"/>
      <sheetName val="Unadj Data for RAM"/>
      <sheetName val="CWC"/>
      <sheetName val="Factors"/>
      <sheetName val="Check"/>
      <sheetName val="WelcomeDialog"/>
      <sheetName val="Macro"/>
    </sheetNames>
    <sheetDataSet>
      <sheetData sheetId="0" refreshError="1"/>
      <sheetData sheetId="1" refreshError="1">
        <row r="23">
          <cell r="D23">
            <v>0.59916000000000003</v>
          </cell>
        </row>
        <row r="25">
          <cell r="D25">
            <v>6.79E-3</v>
          </cell>
        </row>
        <row r="26">
          <cell r="D26">
            <v>2.1319999999999999E-2</v>
          </cell>
        </row>
        <row r="27">
          <cell r="D27">
            <v>3.2599999999999999E-3</v>
          </cell>
        </row>
        <row r="28">
          <cell r="D28">
            <v>5.1999999999999995E-4</v>
          </cell>
        </row>
        <row r="29">
          <cell r="D29">
            <v>1.09E-3</v>
          </cell>
        </row>
      </sheetData>
      <sheetData sheetId="2" refreshError="1"/>
      <sheetData sheetId="3" refreshError="1"/>
      <sheetData sheetId="4"/>
      <sheetData sheetId="5"/>
      <sheetData sheetId="6"/>
      <sheetData sheetId="7"/>
      <sheetData sheetId="8">
        <row r="23">
          <cell r="D23">
            <v>0.59916000000000003</v>
          </cell>
        </row>
      </sheetData>
      <sheetData sheetId="9"/>
      <sheetData sheetId="10">
        <row r="23">
          <cell r="D23">
            <v>0.59916000000000003</v>
          </cell>
        </row>
      </sheetData>
      <sheetData sheetId="11"/>
      <sheetData sheetId="12"/>
      <sheetData sheetId="13"/>
      <sheetData sheetId="1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Factors"/>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sheetData sheetId="1"/>
      <sheetData sheetId="2"/>
      <sheetData sheetId="3"/>
      <sheetData sheetId="4"/>
      <sheetData sheetId="5"/>
      <sheetData sheetId="6"/>
      <sheetData sheetId="7"/>
      <sheetData sheetId="8"/>
      <sheetData sheetId="9"/>
      <sheetData sheetId="10" refreshError="1">
        <row r="2">
          <cell r="AK2" t="str">
            <v>CALIFORNIA</v>
          </cell>
          <cell r="AL2">
            <v>1</v>
          </cell>
        </row>
        <row r="3">
          <cell r="AK3" t="str">
            <v>OREGON</v>
          </cell>
          <cell r="AL3">
            <v>1</v>
          </cell>
        </row>
        <row r="4">
          <cell r="AK4" t="str">
            <v>WASHINGTON</v>
          </cell>
          <cell r="AL4">
            <v>1</v>
          </cell>
        </row>
        <row r="5">
          <cell r="AK5" t="str">
            <v>MONTANA</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4">
          <cell r="AP14">
            <v>1</v>
          </cell>
        </row>
        <row r="15">
          <cell r="AK15" t="str">
            <v>WASHINGTON</v>
          </cell>
          <cell r="AL15">
            <v>3</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235</v>
          </cell>
        </row>
        <row r="57">
          <cell r="AK57">
            <v>252</v>
          </cell>
        </row>
        <row r="58">
          <cell r="AK58">
            <v>255</v>
          </cell>
        </row>
        <row r="59">
          <cell r="AK59">
            <v>281</v>
          </cell>
        </row>
        <row r="60">
          <cell r="AK60">
            <v>282</v>
          </cell>
        </row>
        <row r="61">
          <cell r="AK61">
            <v>283</v>
          </cell>
        </row>
        <row r="62">
          <cell r="AK62">
            <v>301</v>
          </cell>
        </row>
        <row r="63">
          <cell r="AK63">
            <v>302</v>
          </cell>
        </row>
        <row r="64">
          <cell r="AK64">
            <v>303</v>
          </cell>
        </row>
        <row r="65">
          <cell r="AK65">
            <v>303</v>
          </cell>
        </row>
        <row r="66">
          <cell r="AK66">
            <v>310</v>
          </cell>
        </row>
        <row r="67">
          <cell r="AK67">
            <v>311</v>
          </cell>
        </row>
        <row r="68">
          <cell r="AK68">
            <v>312</v>
          </cell>
        </row>
        <row r="69">
          <cell r="AK69">
            <v>314</v>
          </cell>
        </row>
        <row r="70">
          <cell r="AK70">
            <v>315</v>
          </cell>
        </row>
        <row r="71">
          <cell r="AK71">
            <v>316</v>
          </cell>
        </row>
        <row r="72">
          <cell r="AK72">
            <v>320</v>
          </cell>
        </row>
        <row r="73">
          <cell r="AK73">
            <v>321</v>
          </cell>
        </row>
        <row r="74">
          <cell r="AK74">
            <v>322</v>
          </cell>
        </row>
        <row r="75">
          <cell r="AK75">
            <v>323</v>
          </cell>
        </row>
        <row r="76">
          <cell r="AK76">
            <v>324</v>
          </cell>
        </row>
        <row r="77">
          <cell r="AK77">
            <v>325</v>
          </cell>
        </row>
        <row r="78">
          <cell r="AK78">
            <v>330</v>
          </cell>
        </row>
        <row r="79">
          <cell r="AK79">
            <v>331</v>
          </cell>
        </row>
        <row r="80">
          <cell r="AK80">
            <v>332</v>
          </cell>
        </row>
        <row r="81">
          <cell r="AK81">
            <v>333</v>
          </cell>
        </row>
        <row r="82">
          <cell r="AK82">
            <v>334</v>
          </cell>
        </row>
        <row r="83">
          <cell r="AK83">
            <v>335</v>
          </cell>
        </row>
        <row r="84">
          <cell r="AK84">
            <v>336</v>
          </cell>
        </row>
        <row r="85">
          <cell r="AK85">
            <v>340</v>
          </cell>
        </row>
        <row r="86">
          <cell r="AK86">
            <v>341</v>
          </cell>
        </row>
        <row r="87">
          <cell r="AK87">
            <v>342</v>
          </cell>
        </row>
        <row r="88">
          <cell r="AK88">
            <v>343</v>
          </cell>
        </row>
        <row r="89">
          <cell r="AK89">
            <v>344</v>
          </cell>
        </row>
        <row r="90">
          <cell r="AK90">
            <v>345</v>
          </cell>
        </row>
        <row r="91">
          <cell r="AK91">
            <v>346</v>
          </cell>
        </row>
        <row r="92">
          <cell r="AK92">
            <v>350</v>
          </cell>
        </row>
        <row r="93">
          <cell r="AK93">
            <v>352</v>
          </cell>
        </row>
        <row r="94">
          <cell r="AK94">
            <v>353</v>
          </cell>
        </row>
        <row r="95">
          <cell r="AK95">
            <v>354</v>
          </cell>
        </row>
        <row r="96">
          <cell r="AK96">
            <v>355</v>
          </cell>
        </row>
        <row r="97">
          <cell r="AK97">
            <v>356</v>
          </cell>
        </row>
        <row r="98">
          <cell r="AK98">
            <v>357</v>
          </cell>
        </row>
        <row r="99">
          <cell r="AK99">
            <v>358</v>
          </cell>
        </row>
        <row r="100">
          <cell r="AK100">
            <v>359</v>
          </cell>
        </row>
        <row r="101">
          <cell r="AK101">
            <v>360</v>
          </cell>
        </row>
        <row r="102">
          <cell r="AK102">
            <v>361</v>
          </cell>
        </row>
        <row r="103">
          <cell r="AK103">
            <v>362</v>
          </cell>
        </row>
        <row r="104">
          <cell r="AK104">
            <v>364</v>
          </cell>
        </row>
        <row r="105">
          <cell r="AK105">
            <v>365</v>
          </cell>
        </row>
        <row r="106">
          <cell r="AK106">
            <v>366</v>
          </cell>
        </row>
        <row r="107">
          <cell r="AK107">
            <v>367</v>
          </cell>
        </row>
        <row r="108">
          <cell r="AK108">
            <v>368</v>
          </cell>
        </row>
        <row r="109">
          <cell r="AK109">
            <v>369</v>
          </cell>
        </row>
        <row r="110">
          <cell r="AK110">
            <v>370</v>
          </cell>
        </row>
        <row r="111">
          <cell r="AK111">
            <v>371</v>
          </cell>
        </row>
        <row r="112">
          <cell r="AK112">
            <v>372</v>
          </cell>
        </row>
        <row r="113">
          <cell r="AK113">
            <v>373</v>
          </cell>
        </row>
        <row r="114">
          <cell r="AK114">
            <v>389</v>
          </cell>
        </row>
        <row r="115">
          <cell r="AK115">
            <v>390</v>
          </cell>
        </row>
        <row r="116">
          <cell r="AK116">
            <v>391</v>
          </cell>
        </row>
        <row r="117">
          <cell r="AK117">
            <v>392</v>
          </cell>
        </row>
        <row r="118">
          <cell r="AK118">
            <v>393</v>
          </cell>
        </row>
        <row r="119">
          <cell r="AK119">
            <v>394</v>
          </cell>
        </row>
        <row r="120">
          <cell r="AK120">
            <v>395</v>
          </cell>
        </row>
        <row r="121">
          <cell r="AK121">
            <v>396</v>
          </cell>
        </row>
        <row r="122">
          <cell r="AK122">
            <v>397</v>
          </cell>
        </row>
        <row r="123">
          <cell r="AK123">
            <v>398</v>
          </cell>
        </row>
        <row r="124">
          <cell r="AK124">
            <v>399</v>
          </cell>
        </row>
        <row r="125">
          <cell r="AK125">
            <v>405</v>
          </cell>
        </row>
        <row r="126">
          <cell r="AK126">
            <v>406</v>
          </cell>
        </row>
        <row r="127">
          <cell r="AK127">
            <v>407</v>
          </cell>
        </row>
        <row r="128">
          <cell r="AK128">
            <v>408</v>
          </cell>
        </row>
        <row r="129">
          <cell r="AK129">
            <v>419</v>
          </cell>
        </row>
        <row r="130">
          <cell r="AK130">
            <v>421</v>
          </cell>
        </row>
        <row r="131">
          <cell r="AK131">
            <v>427</v>
          </cell>
        </row>
        <row r="132">
          <cell r="AK132">
            <v>428</v>
          </cell>
        </row>
        <row r="133">
          <cell r="AK133">
            <v>429</v>
          </cell>
        </row>
        <row r="134">
          <cell r="AK134">
            <v>431</v>
          </cell>
        </row>
        <row r="135">
          <cell r="AK135">
            <v>432</v>
          </cell>
        </row>
        <row r="136">
          <cell r="AK136">
            <v>440</v>
          </cell>
        </row>
        <row r="137">
          <cell r="AK137">
            <v>442</v>
          </cell>
        </row>
        <row r="138">
          <cell r="AK138">
            <v>444</v>
          </cell>
        </row>
        <row r="139">
          <cell r="AK139">
            <v>445</v>
          </cell>
        </row>
        <row r="140">
          <cell r="AK140">
            <v>447</v>
          </cell>
        </row>
        <row r="141">
          <cell r="AK141">
            <v>448</v>
          </cell>
        </row>
        <row r="142">
          <cell r="AK142">
            <v>449</v>
          </cell>
        </row>
        <row r="143">
          <cell r="AK143">
            <v>450</v>
          </cell>
        </row>
        <row r="144">
          <cell r="AK144">
            <v>451</v>
          </cell>
        </row>
        <row r="145">
          <cell r="AK145">
            <v>453</v>
          </cell>
        </row>
        <row r="146">
          <cell r="AK146">
            <v>454</v>
          </cell>
        </row>
        <row r="147">
          <cell r="AK147">
            <v>456</v>
          </cell>
        </row>
        <row r="148">
          <cell r="AK148">
            <v>500</v>
          </cell>
        </row>
        <row r="149">
          <cell r="AK149">
            <v>501</v>
          </cell>
        </row>
        <row r="150">
          <cell r="AK150">
            <v>502</v>
          </cell>
        </row>
        <row r="151">
          <cell r="AK151">
            <v>503</v>
          </cell>
        </row>
        <row r="152">
          <cell r="AK152">
            <v>505</v>
          </cell>
        </row>
        <row r="153">
          <cell r="AK153">
            <v>506</v>
          </cell>
        </row>
        <row r="154">
          <cell r="AK154">
            <v>507</v>
          </cell>
        </row>
        <row r="155">
          <cell r="AK155">
            <v>510</v>
          </cell>
        </row>
        <row r="156">
          <cell r="AK156">
            <v>511</v>
          </cell>
        </row>
        <row r="157">
          <cell r="AK157">
            <v>512</v>
          </cell>
        </row>
        <row r="158">
          <cell r="AK158">
            <v>513</v>
          </cell>
        </row>
        <row r="159">
          <cell r="AK159">
            <v>514</v>
          </cell>
        </row>
        <row r="160">
          <cell r="AK160">
            <v>517</v>
          </cell>
        </row>
        <row r="161">
          <cell r="AK161">
            <v>518</v>
          </cell>
        </row>
        <row r="162">
          <cell r="AK162">
            <v>519</v>
          </cell>
        </row>
        <row r="163">
          <cell r="AK163">
            <v>520</v>
          </cell>
        </row>
        <row r="164">
          <cell r="AK164">
            <v>523</v>
          </cell>
        </row>
        <row r="165">
          <cell r="AK165">
            <v>524</v>
          </cell>
        </row>
        <row r="166">
          <cell r="AK166">
            <v>528</v>
          </cell>
        </row>
        <row r="167">
          <cell r="AK167">
            <v>529</v>
          </cell>
        </row>
        <row r="168">
          <cell r="AK168">
            <v>530</v>
          </cell>
        </row>
        <row r="169">
          <cell r="AK169">
            <v>531</v>
          </cell>
        </row>
        <row r="170">
          <cell r="AK170">
            <v>532</v>
          </cell>
        </row>
        <row r="171">
          <cell r="AK171">
            <v>535</v>
          </cell>
        </row>
        <row r="172">
          <cell r="AK172">
            <v>536</v>
          </cell>
        </row>
        <row r="173">
          <cell r="AK173">
            <v>537</v>
          </cell>
        </row>
        <row r="174">
          <cell r="AK174">
            <v>538</v>
          </cell>
        </row>
        <row r="175">
          <cell r="AK175">
            <v>539</v>
          </cell>
        </row>
        <row r="176">
          <cell r="AK176">
            <v>540</v>
          </cell>
        </row>
        <row r="177">
          <cell r="AK177">
            <v>541</v>
          </cell>
        </row>
        <row r="178">
          <cell r="AK178">
            <v>542</v>
          </cell>
        </row>
        <row r="179">
          <cell r="AK179">
            <v>543</v>
          </cell>
        </row>
        <row r="180">
          <cell r="AK180">
            <v>544</v>
          </cell>
        </row>
        <row r="181">
          <cell r="AK181">
            <v>545</v>
          </cell>
        </row>
        <row r="182">
          <cell r="AK182">
            <v>546</v>
          </cell>
        </row>
        <row r="183">
          <cell r="AK183">
            <v>547</v>
          </cell>
        </row>
        <row r="184">
          <cell r="AK184">
            <v>548</v>
          </cell>
        </row>
        <row r="185">
          <cell r="AK185">
            <v>549</v>
          </cell>
        </row>
        <row r="186">
          <cell r="AK186">
            <v>551</v>
          </cell>
        </row>
        <row r="187">
          <cell r="AK187">
            <v>552</v>
          </cell>
        </row>
        <row r="188">
          <cell r="AK188">
            <v>553</v>
          </cell>
        </row>
        <row r="189">
          <cell r="AK189">
            <v>554</v>
          </cell>
        </row>
        <row r="190">
          <cell r="AK190">
            <v>555</v>
          </cell>
        </row>
        <row r="191">
          <cell r="AK191">
            <v>556</v>
          </cell>
        </row>
        <row r="192">
          <cell r="AK192">
            <v>557</v>
          </cell>
        </row>
        <row r="193">
          <cell r="AK193">
            <v>560</v>
          </cell>
        </row>
        <row r="194">
          <cell r="AK194">
            <v>561</v>
          </cell>
        </row>
        <row r="195">
          <cell r="AK195">
            <v>562</v>
          </cell>
        </row>
        <row r="196">
          <cell r="AK196">
            <v>563</v>
          </cell>
        </row>
        <row r="197">
          <cell r="AK197">
            <v>564</v>
          </cell>
        </row>
        <row r="198">
          <cell r="AK198">
            <v>565</v>
          </cell>
        </row>
        <row r="199">
          <cell r="AK199">
            <v>566</v>
          </cell>
        </row>
        <row r="200">
          <cell r="AK200">
            <v>567</v>
          </cell>
        </row>
        <row r="201">
          <cell r="AK201">
            <v>568</v>
          </cell>
        </row>
        <row r="202">
          <cell r="AK202">
            <v>569</v>
          </cell>
        </row>
        <row r="203">
          <cell r="AK203">
            <v>570</v>
          </cell>
        </row>
        <row r="204">
          <cell r="AK204">
            <v>571</v>
          </cell>
        </row>
        <row r="205">
          <cell r="AK205">
            <v>572</v>
          </cell>
        </row>
        <row r="206">
          <cell r="AK206">
            <v>573</v>
          </cell>
        </row>
        <row r="207">
          <cell r="AK207">
            <v>580</v>
          </cell>
        </row>
        <row r="208">
          <cell r="AK208">
            <v>581</v>
          </cell>
        </row>
        <row r="209">
          <cell r="AK209">
            <v>582</v>
          </cell>
        </row>
        <row r="210">
          <cell r="AK210">
            <v>583</v>
          </cell>
        </row>
        <row r="211">
          <cell r="AK211">
            <v>584</v>
          </cell>
        </row>
        <row r="212">
          <cell r="AK212">
            <v>585</v>
          </cell>
        </row>
        <row r="213">
          <cell r="AK213">
            <v>586</v>
          </cell>
        </row>
        <row r="214">
          <cell r="AK214">
            <v>587</v>
          </cell>
        </row>
        <row r="215">
          <cell r="AK215">
            <v>588</v>
          </cell>
        </row>
        <row r="216">
          <cell r="AK216">
            <v>589</v>
          </cell>
        </row>
        <row r="217">
          <cell r="AK217">
            <v>590</v>
          </cell>
        </row>
        <row r="218">
          <cell r="AK218">
            <v>591</v>
          </cell>
        </row>
        <row r="219">
          <cell r="AK219">
            <v>592</v>
          </cell>
        </row>
        <row r="220">
          <cell r="AK220">
            <v>593</v>
          </cell>
        </row>
        <row r="221">
          <cell r="AK221">
            <v>594</v>
          </cell>
        </row>
        <row r="222">
          <cell r="AK222">
            <v>595</v>
          </cell>
        </row>
        <row r="223">
          <cell r="AK223">
            <v>596</v>
          </cell>
        </row>
        <row r="224">
          <cell r="AK224">
            <v>597</v>
          </cell>
        </row>
        <row r="225">
          <cell r="AK225">
            <v>598</v>
          </cell>
        </row>
        <row r="226">
          <cell r="AK226">
            <v>901</v>
          </cell>
        </row>
        <row r="227">
          <cell r="AK227">
            <v>902</v>
          </cell>
        </row>
        <row r="228">
          <cell r="AK228">
            <v>903</v>
          </cell>
        </row>
        <row r="229">
          <cell r="AK229">
            <v>904</v>
          </cell>
        </row>
        <row r="230">
          <cell r="AK230">
            <v>905</v>
          </cell>
        </row>
        <row r="231">
          <cell r="AK231">
            <v>907</v>
          </cell>
        </row>
        <row r="232">
          <cell r="AK232">
            <v>908</v>
          </cell>
        </row>
        <row r="233">
          <cell r="AK233">
            <v>909</v>
          </cell>
        </row>
        <row r="234">
          <cell r="AK234">
            <v>910</v>
          </cell>
        </row>
        <row r="235">
          <cell r="AK235">
            <v>911</v>
          </cell>
        </row>
        <row r="236">
          <cell r="AK236">
            <v>912</v>
          </cell>
        </row>
        <row r="237">
          <cell r="AK237">
            <v>913</v>
          </cell>
        </row>
        <row r="238">
          <cell r="AK238">
            <v>916</v>
          </cell>
        </row>
        <row r="239">
          <cell r="AK239">
            <v>920</v>
          </cell>
        </row>
        <row r="240">
          <cell r="AK240">
            <v>921</v>
          </cell>
        </row>
        <row r="241">
          <cell r="AK241">
            <v>923</v>
          </cell>
        </row>
        <row r="242">
          <cell r="AK242">
            <v>924</v>
          </cell>
        </row>
        <row r="243">
          <cell r="AK243">
            <v>925</v>
          </cell>
        </row>
        <row r="244">
          <cell r="AK244">
            <v>926</v>
          </cell>
        </row>
        <row r="245">
          <cell r="AK245">
            <v>927</v>
          </cell>
        </row>
        <row r="246">
          <cell r="AK246">
            <v>928</v>
          </cell>
        </row>
        <row r="247">
          <cell r="AK247">
            <v>929</v>
          </cell>
        </row>
        <row r="248">
          <cell r="AK248">
            <v>930</v>
          </cell>
        </row>
        <row r="249">
          <cell r="AK249">
            <v>931</v>
          </cell>
        </row>
        <row r="250">
          <cell r="AK250">
            <v>935</v>
          </cell>
        </row>
        <row r="251">
          <cell r="AK251">
            <v>1869</v>
          </cell>
        </row>
        <row r="252">
          <cell r="AK252">
            <v>2281</v>
          </cell>
        </row>
        <row r="253">
          <cell r="AK253">
            <v>2282</v>
          </cell>
        </row>
        <row r="254">
          <cell r="AK254">
            <v>2283</v>
          </cell>
        </row>
        <row r="255">
          <cell r="AK255">
            <v>4118</v>
          </cell>
        </row>
        <row r="256">
          <cell r="AK256">
            <v>4194</v>
          </cell>
        </row>
        <row r="257">
          <cell r="AK257">
            <v>4311</v>
          </cell>
        </row>
        <row r="258">
          <cell r="AK258">
            <v>18221</v>
          </cell>
        </row>
        <row r="259">
          <cell r="AK259">
            <v>18222</v>
          </cell>
        </row>
        <row r="260">
          <cell r="AK260">
            <v>22842</v>
          </cell>
        </row>
        <row r="261">
          <cell r="AK261">
            <v>25316</v>
          </cell>
        </row>
        <row r="262">
          <cell r="AK262">
            <v>25317</v>
          </cell>
        </row>
        <row r="263">
          <cell r="AK263">
            <v>25318</v>
          </cell>
        </row>
        <row r="264">
          <cell r="AK264">
            <v>25319</v>
          </cell>
        </row>
        <row r="265">
          <cell r="AK265">
            <v>25399</v>
          </cell>
        </row>
        <row r="266">
          <cell r="AK266">
            <v>40910</v>
          </cell>
        </row>
        <row r="267">
          <cell r="AK267">
            <v>40911</v>
          </cell>
        </row>
        <row r="268">
          <cell r="AK268">
            <v>41010</v>
          </cell>
        </row>
        <row r="269">
          <cell r="AK269">
            <v>41011</v>
          </cell>
        </row>
        <row r="270">
          <cell r="AK270">
            <v>41110</v>
          </cell>
        </row>
        <row r="271">
          <cell r="AK271">
            <v>41111</v>
          </cell>
        </row>
        <row r="272">
          <cell r="AK272">
            <v>41140</v>
          </cell>
        </row>
        <row r="273">
          <cell r="AK273">
            <v>41141</v>
          </cell>
        </row>
        <row r="274">
          <cell r="AK274">
            <v>41160</v>
          </cell>
        </row>
        <row r="275">
          <cell r="AK275">
            <v>41170</v>
          </cell>
        </row>
        <row r="276">
          <cell r="AK276">
            <v>41181</v>
          </cell>
        </row>
        <row r="277">
          <cell r="AK277">
            <v>108360</v>
          </cell>
        </row>
        <row r="278">
          <cell r="AK278">
            <v>108361</v>
          </cell>
        </row>
        <row r="279">
          <cell r="AK279">
            <v>108362</v>
          </cell>
        </row>
        <row r="280">
          <cell r="AK280">
            <v>108364</v>
          </cell>
        </row>
        <row r="281">
          <cell r="AK281">
            <v>108365</v>
          </cell>
        </row>
        <row r="282">
          <cell r="AK282">
            <v>108366</v>
          </cell>
        </row>
        <row r="283">
          <cell r="AK283">
            <v>108367</v>
          </cell>
        </row>
        <row r="284">
          <cell r="AK284">
            <v>108368</v>
          </cell>
        </row>
        <row r="285">
          <cell r="AK285">
            <v>108369</v>
          </cell>
        </row>
        <row r="286">
          <cell r="AK286">
            <v>108370</v>
          </cell>
        </row>
        <row r="287">
          <cell r="AK287">
            <v>108371</v>
          </cell>
        </row>
        <row r="288">
          <cell r="AK288">
            <v>108372</v>
          </cell>
        </row>
        <row r="289">
          <cell r="AK289">
            <v>108373</v>
          </cell>
        </row>
        <row r="290">
          <cell r="AK290">
            <v>111399</v>
          </cell>
        </row>
        <row r="291">
          <cell r="AK291">
            <v>403360</v>
          </cell>
        </row>
        <row r="292">
          <cell r="AK292">
            <v>403361</v>
          </cell>
        </row>
        <row r="293">
          <cell r="AK293">
            <v>403362</v>
          </cell>
        </row>
        <row r="294">
          <cell r="AK294">
            <v>403364</v>
          </cell>
        </row>
        <row r="295">
          <cell r="AK295">
            <v>403365</v>
          </cell>
        </row>
        <row r="296">
          <cell r="AK296">
            <v>403366</v>
          </cell>
        </row>
        <row r="297">
          <cell r="AK297">
            <v>403367</v>
          </cell>
        </row>
        <row r="298">
          <cell r="AK298">
            <v>403368</v>
          </cell>
        </row>
        <row r="299">
          <cell r="AK299">
            <v>403369</v>
          </cell>
        </row>
        <row r="300">
          <cell r="AK300">
            <v>403370</v>
          </cell>
        </row>
        <row r="301">
          <cell r="AK301">
            <v>403371</v>
          </cell>
        </row>
        <row r="302">
          <cell r="AK302">
            <v>403372</v>
          </cell>
        </row>
        <row r="303">
          <cell r="AK303">
            <v>403373</v>
          </cell>
        </row>
        <row r="304">
          <cell r="AK304">
            <v>404330</v>
          </cell>
        </row>
        <row r="305">
          <cell r="AK305">
            <v>1081390</v>
          </cell>
        </row>
        <row r="306">
          <cell r="AK306">
            <v>1081399</v>
          </cell>
        </row>
        <row r="307">
          <cell r="AK307" t="str">
            <v>108D</v>
          </cell>
        </row>
        <row r="308">
          <cell r="AK308" t="str">
            <v>108D00</v>
          </cell>
        </row>
        <row r="309">
          <cell r="AK309" t="str">
            <v>108DS</v>
          </cell>
        </row>
        <row r="310">
          <cell r="AK310" t="str">
            <v>108EP</v>
          </cell>
        </row>
        <row r="311">
          <cell r="AK311" t="str">
            <v>108GP</v>
          </cell>
        </row>
        <row r="312">
          <cell r="AK312" t="str">
            <v>108HP</v>
          </cell>
        </row>
        <row r="313">
          <cell r="AK313" t="str">
            <v>108MP</v>
          </cell>
        </row>
        <row r="314">
          <cell r="AK314" t="str">
            <v>108MP</v>
          </cell>
        </row>
        <row r="315">
          <cell r="AK315" t="str">
            <v>108NP</v>
          </cell>
        </row>
        <row r="316">
          <cell r="AK316" t="str">
            <v>108OP</v>
          </cell>
        </row>
        <row r="317">
          <cell r="AK317" t="str">
            <v>108SP</v>
          </cell>
        </row>
        <row r="318">
          <cell r="AK318" t="str">
            <v>108TP</v>
          </cell>
        </row>
        <row r="319">
          <cell r="AK319" t="str">
            <v>111CLG</v>
          </cell>
        </row>
        <row r="320">
          <cell r="AK320" t="str">
            <v>111CLH</v>
          </cell>
        </row>
        <row r="321">
          <cell r="AK321" t="str">
            <v>111CLS</v>
          </cell>
        </row>
        <row r="322">
          <cell r="AK322" t="str">
            <v>111IP</v>
          </cell>
        </row>
        <row r="323">
          <cell r="AK323" t="str">
            <v>111IP</v>
          </cell>
        </row>
        <row r="324">
          <cell r="AK324" t="str">
            <v>182M</v>
          </cell>
        </row>
        <row r="325">
          <cell r="AK325" t="str">
            <v>186M</v>
          </cell>
        </row>
        <row r="326">
          <cell r="AK326" t="str">
            <v>390L</v>
          </cell>
        </row>
        <row r="327">
          <cell r="AK327" t="str">
            <v>392L</v>
          </cell>
        </row>
        <row r="328">
          <cell r="AK328" t="str">
            <v>399G</v>
          </cell>
        </row>
        <row r="329">
          <cell r="AK329" t="str">
            <v>399L</v>
          </cell>
        </row>
        <row r="330">
          <cell r="AK330" t="str">
            <v>403EP</v>
          </cell>
        </row>
        <row r="331">
          <cell r="AK331" t="str">
            <v>403GP</v>
          </cell>
        </row>
        <row r="332">
          <cell r="AK332" t="str">
            <v>403GV0</v>
          </cell>
        </row>
        <row r="333">
          <cell r="AK333" t="str">
            <v>403HP</v>
          </cell>
        </row>
        <row r="334">
          <cell r="AK334" t="str">
            <v>403MP</v>
          </cell>
        </row>
        <row r="335">
          <cell r="AK335" t="str">
            <v>403NP</v>
          </cell>
        </row>
        <row r="336">
          <cell r="AK336" t="str">
            <v>403OP</v>
          </cell>
        </row>
        <row r="337">
          <cell r="AK337" t="str">
            <v>403SP</v>
          </cell>
        </row>
        <row r="338">
          <cell r="AK338" t="str">
            <v>403TP</v>
          </cell>
        </row>
        <row r="339">
          <cell r="AK339" t="str">
            <v>404CLG</v>
          </cell>
        </row>
        <row r="340">
          <cell r="AK340" t="str">
            <v>404CLS</v>
          </cell>
        </row>
        <row r="341">
          <cell r="AK341" t="str">
            <v>404IP</v>
          </cell>
        </row>
        <row r="342">
          <cell r="AK342" t="str">
            <v>404M</v>
          </cell>
        </row>
        <row r="343">
          <cell r="AK343" t="str">
            <v>CWC</v>
          </cell>
        </row>
        <row r="344">
          <cell r="AK344" t="str">
            <v>D00</v>
          </cell>
        </row>
        <row r="345">
          <cell r="AK345" t="str">
            <v>DS0</v>
          </cell>
        </row>
        <row r="346">
          <cell r="AK346" t="str">
            <v>FITOTH</v>
          </cell>
        </row>
        <row r="347">
          <cell r="AK347" t="str">
            <v>FITPMI</v>
          </cell>
        </row>
        <row r="348">
          <cell r="AK348" t="str">
            <v>G00</v>
          </cell>
        </row>
        <row r="349">
          <cell r="AK349" t="str">
            <v>H00</v>
          </cell>
        </row>
        <row r="350">
          <cell r="AK350" t="str">
            <v>I00</v>
          </cell>
        </row>
        <row r="351">
          <cell r="AK351" t="str">
            <v>N00</v>
          </cell>
        </row>
        <row r="352">
          <cell r="AK352" t="str">
            <v>O00</v>
          </cell>
        </row>
        <row r="353">
          <cell r="AK353" t="str">
            <v>OWC131</v>
          </cell>
        </row>
        <row r="354">
          <cell r="AK354" t="str">
            <v>OWC135</v>
          </cell>
        </row>
        <row r="355">
          <cell r="AK355" t="str">
            <v>OWC143</v>
          </cell>
        </row>
        <row r="356">
          <cell r="AK356" t="str">
            <v>OWC232</v>
          </cell>
        </row>
        <row r="357">
          <cell r="AK357" t="str">
            <v>OWC25330</v>
          </cell>
        </row>
        <row r="358">
          <cell r="AK358" t="str">
            <v>DFA</v>
          </cell>
        </row>
        <row r="359">
          <cell r="AK359" t="str">
            <v>S00</v>
          </cell>
        </row>
        <row r="360">
          <cell r="AK360" t="str">
            <v>SCHMAF</v>
          </cell>
        </row>
        <row r="361">
          <cell r="AK361" t="str">
            <v>SCHMAP</v>
          </cell>
        </row>
        <row r="362">
          <cell r="AK362" t="str">
            <v>SCHMAT</v>
          </cell>
        </row>
        <row r="363">
          <cell r="AK363" t="str">
            <v>SCHMDF</v>
          </cell>
        </row>
        <row r="364">
          <cell r="AK364" t="str">
            <v>SCHMDP</v>
          </cell>
        </row>
        <row r="365">
          <cell r="AK365" t="str">
            <v>SCHMDT</v>
          </cell>
        </row>
        <row r="366">
          <cell r="AK366" t="str">
            <v>T00</v>
          </cell>
        </row>
        <row r="367">
          <cell r="AK367" t="str">
            <v>TS0</v>
          </cell>
        </row>
      </sheetData>
      <sheetData sheetId="11"/>
      <sheetData sheetId="12"/>
      <sheetData sheetId="13">
        <row r="3">
          <cell r="B3" t="str">
            <v>FACTOR</v>
          </cell>
          <cell r="E3" t="str">
            <v>TOTAL</v>
          </cell>
          <cell r="F3" t="str">
            <v>CALIFORNIA</v>
          </cell>
          <cell r="G3" t="str">
            <v>OREGON</v>
          </cell>
          <cell r="H3" t="str">
            <v>WASHINGTON</v>
          </cell>
          <cell r="I3" t="str">
            <v>MONTANA</v>
          </cell>
          <cell r="J3" t="str">
            <v>WYOMING-PPL</v>
          </cell>
          <cell r="K3" t="str">
            <v>UTAH</v>
          </cell>
          <cell r="L3" t="str">
            <v>IDAHO-UPL</v>
          </cell>
          <cell r="M3" t="str">
            <v>WY-UP&amp;L</v>
          </cell>
          <cell r="N3" t="str">
            <v>FERC</v>
          </cell>
          <cell r="O3" t="str">
            <v>OTHER</v>
          </cell>
          <cell r="P3" t="str">
            <v>NON-UTIL</v>
          </cell>
          <cell r="S3" t="str">
            <v>FACTOR</v>
          </cell>
          <cell r="V3" t="str">
            <v>TOTAL</v>
          </cell>
          <cell r="W3" t="str">
            <v>CALIFORNIA</v>
          </cell>
          <cell r="X3" t="str">
            <v>OREGON</v>
          </cell>
          <cell r="Y3" t="str">
            <v>WASHINGTON</v>
          </cell>
          <cell r="Z3" t="str">
            <v>MONTANA</v>
          </cell>
          <cell r="AA3" t="str">
            <v>WY-EAST</v>
          </cell>
          <cell r="AB3" t="str">
            <v>UTAH</v>
          </cell>
          <cell r="AC3" t="str">
            <v>IDAHO</v>
          </cell>
          <cell r="AD3" t="str">
            <v>WY-WEST</v>
          </cell>
          <cell r="AE3" t="str">
            <v>FERC</v>
          </cell>
          <cell r="AF3" t="str">
            <v>OTHER</v>
          </cell>
          <cell r="AG3" t="str">
            <v>NON-UTIL</v>
          </cell>
        </row>
        <row r="4">
          <cell r="B4" t="str">
            <v>SG</v>
          </cell>
          <cell r="E4">
            <v>0.99999999999999989</v>
          </cell>
          <cell r="F4">
            <v>0</v>
          </cell>
          <cell r="G4">
            <v>0.35082762132676287</v>
          </cell>
          <cell r="H4">
            <v>9.6944050780598742E-2</v>
          </cell>
          <cell r="I4">
            <v>0</v>
          </cell>
          <cell r="J4">
            <v>0.12676877833264519</v>
          </cell>
          <cell r="K4">
            <v>0.36303713480947541</v>
          </cell>
          <cell r="L4">
            <v>4.4512270624606991E-2</v>
          </cell>
          <cell r="M4">
            <v>1.6042572055640081E-2</v>
          </cell>
          <cell r="N4">
            <v>1.8675720702706947E-3</v>
          </cell>
          <cell r="O4">
            <v>0</v>
          </cell>
          <cell r="P4">
            <v>0</v>
          </cell>
          <cell r="S4" t="str">
            <v>SG</v>
          </cell>
          <cell r="V4">
            <v>0.99999999999999989</v>
          </cell>
          <cell r="W4">
            <v>2.2458211140863396E-2</v>
          </cell>
          <cell r="X4">
            <v>0.33705100044538938</v>
          </cell>
          <cell r="Y4">
            <v>9.3136981738394464E-2</v>
          </cell>
          <cell r="Z4">
            <v>1.6809430292650182E-2</v>
          </cell>
          <cell r="AA4">
            <v>0.12179157728178706</v>
          </cell>
          <cell r="AB4">
            <v>0.3487813850235344</v>
          </cell>
          <cell r="AC4">
            <v>4.2764450621661579E-2</v>
          </cell>
          <cell r="AD4">
            <v>1.5412729858099435E-2</v>
          </cell>
          <cell r="AE4">
            <v>1.7942335976200712E-3</v>
          </cell>
          <cell r="AF4">
            <v>0</v>
          </cell>
          <cell r="AG4">
            <v>0</v>
          </cell>
        </row>
        <row r="5">
          <cell r="B5" t="str">
            <v>SG-P</v>
          </cell>
          <cell r="E5">
            <v>0.99999999999999989</v>
          </cell>
          <cell r="F5">
            <v>0</v>
          </cell>
          <cell r="G5">
            <v>0.35082762132676287</v>
          </cell>
          <cell r="H5">
            <v>9.6944050780598742E-2</v>
          </cell>
          <cell r="I5">
            <v>0</v>
          </cell>
          <cell r="J5">
            <v>0.12676877833264519</v>
          </cell>
          <cell r="K5">
            <v>0.36303713480947541</v>
          </cell>
          <cell r="L5">
            <v>4.4512270624606991E-2</v>
          </cell>
          <cell r="M5">
            <v>1.6042572055640081E-2</v>
          </cell>
          <cell r="N5">
            <v>1.8675720702706947E-3</v>
          </cell>
          <cell r="O5">
            <v>0</v>
          </cell>
          <cell r="P5">
            <v>0</v>
          </cell>
          <cell r="S5" t="str">
            <v>SG-P</v>
          </cell>
          <cell r="V5">
            <v>0.99999999999999989</v>
          </cell>
          <cell r="W5">
            <v>2.2458211140863396E-2</v>
          </cell>
          <cell r="X5">
            <v>0.33705100044538938</v>
          </cell>
          <cell r="Y5">
            <v>9.3136981738394464E-2</v>
          </cell>
          <cell r="Z5">
            <v>1.6809430292650182E-2</v>
          </cell>
          <cell r="AA5">
            <v>0.12179157728178706</v>
          </cell>
          <cell r="AB5">
            <v>0.3487813850235344</v>
          </cell>
          <cell r="AC5">
            <v>4.2764450621661579E-2</v>
          </cell>
          <cell r="AD5">
            <v>1.5412729858099435E-2</v>
          </cell>
          <cell r="AE5">
            <v>1.7942335976200712E-3</v>
          </cell>
          <cell r="AF5">
            <v>0</v>
          </cell>
          <cell r="AG5">
            <v>0</v>
          </cell>
        </row>
        <row r="6">
          <cell r="B6" t="str">
            <v>SG-U</v>
          </cell>
          <cell r="E6">
            <v>0.99999999999999989</v>
          </cell>
          <cell r="F6">
            <v>0</v>
          </cell>
          <cell r="G6">
            <v>0.35082762132676287</v>
          </cell>
          <cell r="H6">
            <v>9.6944050780598742E-2</v>
          </cell>
          <cell r="I6">
            <v>0</v>
          </cell>
          <cell r="J6">
            <v>0.12676877833264519</v>
          </cell>
          <cell r="K6">
            <v>0.36303713480947541</v>
          </cell>
          <cell r="L6">
            <v>4.4512270624606991E-2</v>
          </cell>
          <cell r="M6">
            <v>1.6042572055640081E-2</v>
          </cell>
          <cell r="N6">
            <v>1.8675720702706947E-3</v>
          </cell>
          <cell r="O6">
            <v>0</v>
          </cell>
          <cell r="P6">
            <v>0</v>
          </cell>
          <cell r="S6" t="str">
            <v>SG-U</v>
          </cell>
          <cell r="V6">
            <v>0.99999999999999989</v>
          </cell>
          <cell r="W6">
            <v>2.2458211140863396E-2</v>
          </cell>
          <cell r="X6">
            <v>0.33705100044538938</v>
          </cell>
          <cell r="Y6">
            <v>9.3136981738394464E-2</v>
          </cell>
          <cell r="Z6">
            <v>1.6809430292650182E-2</v>
          </cell>
          <cell r="AA6">
            <v>0.12179157728178706</v>
          </cell>
          <cell r="AB6">
            <v>0.3487813850235344</v>
          </cell>
          <cell r="AC6">
            <v>4.2764450621661579E-2</v>
          </cell>
          <cell r="AD6">
            <v>1.5412729858099435E-2</v>
          </cell>
          <cell r="AE6">
            <v>1.7942335976200712E-3</v>
          </cell>
          <cell r="AF6">
            <v>0</v>
          </cell>
          <cell r="AG6">
            <v>0</v>
          </cell>
        </row>
        <row r="7">
          <cell r="B7" t="str">
            <v>DGP</v>
          </cell>
          <cell r="E7">
            <v>1</v>
          </cell>
          <cell r="F7">
            <v>0</v>
          </cell>
          <cell r="G7">
            <v>0.61062301367655591</v>
          </cell>
          <cell r="H7">
            <v>0.1687332035653103</v>
          </cell>
          <cell r="I7">
            <v>0</v>
          </cell>
          <cell r="J7">
            <v>0.22064378275813379</v>
          </cell>
          <cell r="K7">
            <v>0</v>
          </cell>
          <cell r="L7">
            <v>0</v>
          </cell>
          <cell r="M7">
            <v>0</v>
          </cell>
          <cell r="N7">
            <v>0</v>
          </cell>
          <cell r="O7">
            <v>0</v>
          </cell>
          <cell r="P7">
            <v>0</v>
          </cell>
          <cell r="S7" t="str">
            <v>DGP</v>
          </cell>
          <cell r="V7">
            <v>1</v>
          </cell>
          <cell r="W7">
            <v>3.798446928241208E-2</v>
          </cell>
          <cell r="X7">
            <v>0.5700678158524054</v>
          </cell>
          <cell r="Y7">
            <v>0.15752629627128048</v>
          </cell>
          <cell r="Z7">
            <v>2.8430460672099245E-2</v>
          </cell>
          <cell r="AA7">
            <v>0.20599095792180291</v>
          </cell>
          <cell r="AB7">
            <v>0</v>
          </cell>
          <cell r="AC7">
            <v>0</v>
          </cell>
          <cell r="AD7">
            <v>0</v>
          </cell>
          <cell r="AE7">
            <v>0</v>
          </cell>
          <cell r="AF7">
            <v>0</v>
          </cell>
          <cell r="AG7">
            <v>0</v>
          </cell>
        </row>
        <row r="8">
          <cell r="B8" t="str">
            <v>DGU</v>
          </cell>
          <cell r="E8">
            <v>0.99999999999999989</v>
          </cell>
          <cell r="F8">
            <v>0</v>
          </cell>
          <cell r="G8">
            <v>0</v>
          </cell>
          <cell r="H8">
            <v>0</v>
          </cell>
          <cell r="I8">
            <v>0</v>
          </cell>
          <cell r="J8">
            <v>0</v>
          </cell>
          <cell r="K8">
            <v>0.85328237475201918</v>
          </cell>
          <cell r="L8">
            <v>0.1046216277684711</v>
          </cell>
          <cell r="M8">
            <v>3.7706456635492561E-2</v>
          </cell>
          <cell r="N8">
            <v>4.3895408440170688E-3</v>
          </cell>
          <cell r="O8">
            <v>0</v>
          </cell>
          <cell r="P8">
            <v>0</v>
          </cell>
          <cell r="S8" t="str">
            <v>DGU</v>
          </cell>
          <cell r="V8">
            <v>1</v>
          </cell>
          <cell r="W8">
            <v>0</v>
          </cell>
          <cell r="X8">
            <v>0</v>
          </cell>
          <cell r="Y8">
            <v>0</v>
          </cell>
          <cell r="Z8">
            <v>0</v>
          </cell>
          <cell r="AA8">
            <v>0</v>
          </cell>
          <cell r="AB8">
            <v>0.85328194887155995</v>
          </cell>
          <cell r="AC8">
            <v>0.10462179272099277</v>
          </cell>
          <cell r="AD8">
            <v>3.7706726148422638E-2</v>
          </cell>
          <cell r="AE8">
            <v>4.3895322590246028E-3</v>
          </cell>
          <cell r="AF8">
            <v>0</v>
          </cell>
          <cell r="AG8">
            <v>0</v>
          </cell>
        </row>
        <row r="9">
          <cell r="B9" t="str">
            <v>SC</v>
          </cell>
          <cell r="E9">
            <v>0.99999999999999989</v>
          </cell>
          <cell r="F9">
            <v>0</v>
          </cell>
          <cell r="G9">
            <v>0.35363759023409819</v>
          </cell>
          <cell r="H9">
            <v>9.8857468493969702E-2</v>
          </cell>
          <cell r="I9">
            <v>0</v>
          </cell>
          <cell r="J9">
            <v>0.12231266206771377</v>
          </cell>
          <cell r="K9">
            <v>0.36390182316585723</v>
          </cell>
          <cell r="L9">
            <v>4.4061064912498442E-2</v>
          </cell>
          <cell r="M9">
            <v>1.5340964445529893E-2</v>
          </cell>
          <cell r="N9">
            <v>1.8884266803327371E-3</v>
          </cell>
          <cell r="O9">
            <v>0</v>
          </cell>
          <cell r="P9">
            <v>0</v>
          </cell>
          <cell r="S9" t="str">
            <v>SC</v>
          </cell>
          <cell r="V9">
            <v>1</v>
          </cell>
          <cell r="W9">
            <v>2.2736771927125397E-2</v>
          </cell>
          <cell r="X9">
            <v>0.33973229739605371</v>
          </cell>
          <cell r="Y9">
            <v>9.4970319371257869E-2</v>
          </cell>
          <cell r="Z9">
            <v>1.6583971178378659E-2</v>
          </cell>
          <cell r="AA9">
            <v>0.11750323730399886</v>
          </cell>
          <cell r="AB9">
            <v>0.349592933061528</v>
          </cell>
          <cell r="AC9">
            <v>4.2328551098119158E-2</v>
          </cell>
          <cell r="AD9">
            <v>1.4737746323576542E-2</v>
          </cell>
          <cell r="AE9">
            <v>1.8141723399617937E-3</v>
          </cell>
          <cell r="AF9">
            <v>0</v>
          </cell>
          <cell r="AG9">
            <v>0</v>
          </cell>
        </row>
        <row r="10">
          <cell r="B10" t="str">
            <v>SE</v>
          </cell>
          <cell r="E10">
            <v>1</v>
          </cell>
          <cell r="F10">
            <v>0</v>
          </cell>
          <cell r="G10">
            <v>0.34239771460475693</v>
          </cell>
          <cell r="H10">
            <v>9.1203797640485848E-2</v>
          </cell>
          <cell r="I10">
            <v>0</v>
          </cell>
          <cell r="J10">
            <v>0.14013712712743945</v>
          </cell>
          <cell r="K10">
            <v>0.36044306974032991</v>
          </cell>
          <cell r="L10">
            <v>4.5865887760932651E-2</v>
          </cell>
          <cell r="M10">
            <v>1.8147394885970638E-2</v>
          </cell>
          <cell r="N10">
            <v>1.8050082400845669E-3</v>
          </cell>
          <cell r="O10">
            <v>0</v>
          </cell>
          <cell r="P10">
            <v>0</v>
          </cell>
          <cell r="S10" t="str">
            <v>SE</v>
          </cell>
          <cell r="V10">
            <v>1.0000000000000002</v>
          </cell>
          <cell r="W10">
            <v>2.1622528782077387E-2</v>
          </cell>
          <cell r="X10">
            <v>0.32900710959339652</v>
          </cell>
          <cell r="Y10">
            <v>8.7636968839804291E-2</v>
          </cell>
          <cell r="Z10">
            <v>1.7485807635464756E-2</v>
          </cell>
          <cell r="AA10">
            <v>0.13465659721515166</v>
          </cell>
          <cell r="AB10">
            <v>0.34634674090955353</v>
          </cell>
          <cell r="AC10">
            <v>4.4072149192288863E-2</v>
          </cell>
          <cell r="AD10">
            <v>1.7437680461668114E-2</v>
          </cell>
          <cell r="AE10">
            <v>1.734417370594904E-3</v>
          </cell>
          <cell r="AF10">
            <v>0</v>
          </cell>
          <cell r="AG10">
            <v>0</v>
          </cell>
        </row>
        <row r="11">
          <cell r="B11" t="str">
            <v>SE-P</v>
          </cell>
          <cell r="E11">
            <v>1</v>
          </cell>
          <cell r="F11">
            <v>0</v>
          </cell>
          <cell r="G11">
            <v>0.34239771460475693</v>
          </cell>
          <cell r="H11">
            <v>9.1203797640485848E-2</v>
          </cell>
          <cell r="I11">
            <v>0</v>
          </cell>
          <cell r="J11">
            <v>0.14013712712743945</v>
          </cell>
          <cell r="K11">
            <v>0.36044306974032991</v>
          </cell>
          <cell r="L11">
            <v>4.5865887760932651E-2</v>
          </cell>
          <cell r="M11">
            <v>1.8147394885970638E-2</v>
          </cell>
          <cell r="N11">
            <v>1.8050082400845669E-3</v>
          </cell>
          <cell r="O11">
            <v>0</v>
          </cell>
          <cell r="P11">
            <v>0</v>
          </cell>
          <cell r="S11" t="str">
            <v>SE-P</v>
          </cell>
          <cell r="V11">
            <v>1.0000000000000002</v>
          </cell>
          <cell r="W11">
            <v>2.1622528782077387E-2</v>
          </cell>
          <cell r="X11">
            <v>0.32900710959339652</v>
          </cell>
          <cell r="Y11">
            <v>8.7636968839804291E-2</v>
          </cell>
          <cell r="Z11">
            <v>1.7485807635464756E-2</v>
          </cell>
          <cell r="AA11">
            <v>0.13465659721515166</v>
          </cell>
          <cell r="AB11">
            <v>0.34634674090955353</v>
          </cell>
          <cell r="AC11">
            <v>4.4072149192288863E-2</v>
          </cell>
          <cell r="AD11">
            <v>1.7437680461668114E-2</v>
          </cell>
          <cell r="AE11">
            <v>1.734417370594904E-3</v>
          </cell>
          <cell r="AF11">
            <v>0</v>
          </cell>
          <cell r="AG11">
            <v>0</v>
          </cell>
        </row>
        <row r="12">
          <cell r="B12" t="str">
            <v>SE-U</v>
          </cell>
          <cell r="E12">
            <v>1</v>
          </cell>
          <cell r="F12">
            <v>0</v>
          </cell>
          <cell r="G12">
            <v>0.34239771460475693</v>
          </cell>
          <cell r="H12">
            <v>9.1203797640485848E-2</v>
          </cell>
          <cell r="I12">
            <v>0</v>
          </cell>
          <cell r="J12">
            <v>0.14013712712743945</v>
          </cell>
          <cell r="K12">
            <v>0.36044306974032991</v>
          </cell>
          <cell r="L12">
            <v>4.5865887760932651E-2</v>
          </cell>
          <cell r="M12">
            <v>1.8147394885970638E-2</v>
          </cell>
          <cell r="N12">
            <v>1.8050082400845669E-3</v>
          </cell>
          <cell r="O12">
            <v>0</v>
          </cell>
          <cell r="P12">
            <v>0</v>
          </cell>
          <cell r="S12" t="str">
            <v>SE-U</v>
          </cell>
          <cell r="V12">
            <v>1.0000000000000002</v>
          </cell>
          <cell r="W12">
            <v>2.1622528782077387E-2</v>
          </cell>
          <cell r="X12">
            <v>0.32900710959339652</v>
          </cell>
          <cell r="Y12">
            <v>8.7636968839804291E-2</v>
          </cell>
          <cell r="Z12">
            <v>1.7485807635464756E-2</v>
          </cell>
          <cell r="AA12">
            <v>0.13465659721515166</v>
          </cell>
          <cell r="AB12">
            <v>0.34634674090955353</v>
          </cell>
          <cell r="AC12">
            <v>4.4072149192288863E-2</v>
          </cell>
          <cell r="AD12">
            <v>1.7437680461668114E-2</v>
          </cell>
          <cell r="AE12">
            <v>1.734417370594904E-3</v>
          </cell>
          <cell r="AF12">
            <v>0</v>
          </cell>
          <cell r="AG12">
            <v>0</v>
          </cell>
        </row>
        <row r="13">
          <cell r="B13" t="str">
            <v>DEP</v>
          </cell>
          <cell r="E13">
            <v>1</v>
          </cell>
          <cell r="F13">
            <v>0</v>
          </cell>
          <cell r="G13">
            <v>0.5967834325732877</v>
          </cell>
          <cell r="H13">
            <v>0.15896401493928805</v>
          </cell>
          <cell r="I13">
            <v>0</v>
          </cell>
          <cell r="J13">
            <v>0.24425255248742425</v>
          </cell>
          <cell r="K13">
            <v>0</v>
          </cell>
          <cell r="L13">
            <v>0</v>
          </cell>
          <cell r="M13">
            <v>0</v>
          </cell>
          <cell r="N13">
            <v>0</v>
          </cell>
          <cell r="O13">
            <v>0</v>
          </cell>
          <cell r="P13">
            <v>0</v>
          </cell>
          <cell r="S13" t="str">
            <v>DEP</v>
          </cell>
          <cell r="V13">
            <v>1.0000000000000002</v>
          </cell>
          <cell r="W13">
            <v>3.6622965334519877E-2</v>
          </cell>
          <cell r="X13">
            <v>0.55725285839078043</v>
          </cell>
          <cell r="Y13">
            <v>0.14843433458638208</v>
          </cell>
          <cell r="Z13">
            <v>2.9616430776150129E-2</v>
          </cell>
          <cell r="AA13">
            <v>0.22807341091216754</v>
          </cell>
          <cell r="AB13">
            <v>0</v>
          </cell>
          <cell r="AC13">
            <v>0</v>
          </cell>
          <cell r="AD13">
            <v>0</v>
          </cell>
          <cell r="AE13">
            <v>0</v>
          </cell>
          <cell r="AF13">
            <v>0</v>
          </cell>
          <cell r="AG13">
            <v>0</v>
          </cell>
        </row>
        <row r="14">
          <cell r="B14" t="str">
            <v>DEU</v>
          </cell>
          <cell r="E14">
            <v>1</v>
          </cell>
          <cell r="F14">
            <v>0</v>
          </cell>
          <cell r="G14">
            <v>0</v>
          </cell>
          <cell r="H14">
            <v>0</v>
          </cell>
          <cell r="I14">
            <v>0</v>
          </cell>
          <cell r="J14">
            <v>0</v>
          </cell>
          <cell r="K14">
            <v>0.84559170272875595</v>
          </cell>
          <cell r="L14">
            <v>0.10760038792498812</v>
          </cell>
          <cell r="M14">
            <v>4.2573398769392527E-2</v>
          </cell>
          <cell r="N14">
            <v>4.2345105768634133E-3</v>
          </cell>
          <cell r="O14">
            <v>0</v>
          </cell>
          <cell r="P14">
            <v>0</v>
          </cell>
          <cell r="S14" t="str">
            <v>DEU</v>
          </cell>
          <cell r="V14">
            <v>1</v>
          </cell>
          <cell r="W14">
            <v>0</v>
          </cell>
          <cell r="X14">
            <v>0</v>
          </cell>
          <cell r="Y14">
            <v>0</v>
          </cell>
          <cell r="Z14">
            <v>0</v>
          </cell>
          <cell r="AA14">
            <v>0</v>
          </cell>
          <cell r="AB14">
            <v>0.84559170272875595</v>
          </cell>
          <cell r="AC14">
            <v>0.10760038792498812</v>
          </cell>
          <cell r="AD14">
            <v>4.2573398769392527E-2</v>
          </cell>
          <cell r="AE14">
            <v>4.2345105768634133E-3</v>
          </cell>
          <cell r="AF14">
            <v>0</v>
          </cell>
          <cell r="AG14">
            <v>0</v>
          </cell>
        </row>
        <row r="15">
          <cell r="B15" t="str">
            <v>SO</v>
          </cell>
          <cell r="E15">
            <v>0.99999999999999967</v>
          </cell>
          <cell r="F15">
            <v>0</v>
          </cell>
          <cell r="G15">
            <v>0.3335344419349226</v>
          </cell>
          <cell r="H15">
            <v>8.6764024570700427E-2</v>
          </cell>
          <cell r="I15">
            <v>0</v>
          </cell>
          <cell r="J15">
            <v>0.11006143148095635</v>
          </cell>
          <cell r="K15">
            <v>0.39761088335503381</v>
          </cell>
          <cell r="L15">
            <v>5.2028707667317028E-2</v>
          </cell>
          <cell r="M15">
            <v>1.86027893354191E-2</v>
          </cell>
          <cell r="N15">
            <v>1.3977216556503183E-3</v>
          </cell>
          <cell r="O15">
            <v>0</v>
          </cell>
          <cell r="P15">
            <v>0</v>
          </cell>
          <cell r="S15" t="str">
            <v>SO</v>
          </cell>
          <cell r="V15">
            <v>0.99999999999999989</v>
          </cell>
          <cell r="W15">
            <v>2.8381458379249377E-2</v>
          </cell>
          <cell r="X15">
            <v>0.32000951495559621</v>
          </cell>
          <cell r="Y15">
            <v>8.3298350135781532E-2</v>
          </cell>
          <cell r="Z15">
            <v>1.1387504279758204E-2</v>
          </cell>
          <cell r="AA15">
            <v>0.10575392030715786</v>
          </cell>
          <cell r="AB15">
            <v>0.38211986314288027</v>
          </cell>
          <cell r="AC15">
            <v>4.9885822057145764E-2</v>
          </cell>
          <cell r="AD15">
            <v>1.7826485825883347E-2</v>
          </cell>
          <cell r="AE15">
            <v>1.3370809165474365E-3</v>
          </cell>
          <cell r="AF15">
            <v>0</v>
          </cell>
          <cell r="AG15">
            <v>0</v>
          </cell>
        </row>
        <row r="16">
          <cell r="B16" t="str">
            <v>SO-P</v>
          </cell>
          <cell r="E16">
            <v>0.99999999999999967</v>
          </cell>
          <cell r="F16">
            <v>0</v>
          </cell>
          <cell r="G16">
            <v>0.3335344419349226</v>
          </cell>
          <cell r="H16">
            <v>8.6764024570700427E-2</v>
          </cell>
          <cell r="I16">
            <v>0</v>
          </cell>
          <cell r="J16">
            <v>0.11006143148095635</v>
          </cell>
          <cell r="K16">
            <v>0.39761088335503381</v>
          </cell>
          <cell r="L16">
            <v>5.2028707667317028E-2</v>
          </cell>
          <cell r="M16">
            <v>1.86027893354191E-2</v>
          </cell>
          <cell r="N16">
            <v>1.3977216556503183E-3</v>
          </cell>
          <cell r="O16">
            <v>0</v>
          </cell>
          <cell r="P16">
            <v>0</v>
          </cell>
          <cell r="S16" t="str">
            <v>SO-P</v>
          </cell>
          <cell r="V16">
            <v>0.99999999999999989</v>
          </cell>
          <cell r="W16">
            <v>2.8381458379249377E-2</v>
          </cell>
          <cell r="X16">
            <v>0.32000951495559621</v>
          </cell>
          <cell r="Y16">
            <v>8.3298350135781532E-2</v>
          </cell>
          <cell r="Z16">
            <v>1.1387504279758204E-2</v>
          </cell>
          <cell r="AA16">
            <v>0.10575392030715786</v>
          </cell>
          <cell r="AB16">
            <v>0.38211986314288027</v>
          </cell>
          <cell r="AC16">
            <v>4.9885822057145764E-2</v>
          </cell>
          <cell r="AD16">
            <v>1.7826485825883347E-2</v>
          </cell>
          <cell r="AE16">
            <v>1.3370809165474365E-3</v>
          </cell>
          <cell r="AF16">
            <v>0</v>
          </cell>
          <cell r="AG16">
            <v>0</v>
          </cell>
        </row>
        <row r="17">
          <cell r="B17" t="str">
            <v>SO-U</v>
          </cell>
          <cell r="E17">
            <v>0.99999999999999967</v>
          </cell>
          <cell r="F17">
            <v>0</v>
          </cell>
          <cell r="G17">
            <v>0.3335344419349226</v>
          </cell>
          <cell r="H17">
            <v>8.6764024570700427E-2</v>
          </cell>
          <cell r="I17">
            <v>0</v>
          </cell>
          <cell r="J17">
            <v>0.11006143148095635</v>
          </cell>
          <cell r="K17">
            <v>0.39761088335503381</v>
          </cell>
          <cell r="L17">
            <v>5.2028707667317028E-2</v>
          </cell>
          <cell r="M17">
            <v>1.86027893354191E-2</v>
          </cell>
          <cell r="N17">
            <v>1.3977216556503183E-3</v>
          </cell>
          <cell r="O17">
            <v>0</v>
          </cell>
          <cell r="P17">
            <v>0</v>
          </cell>
          <cell r="S17" t="str">
            <v>SO-U</v>
          </cell>
          <cell r="V17">
            <v>0.99999999999999989</v>
          </cell>
          <cell r="W17">
            <v>2.8381458379249377E-2</v>
          </cell>
          <cell r="X17">
            <v>0.32000951495559621</v>
          </cell>
          <cell r="Y17">
            <v>8.3298350135781532E-2</v>
          </cell>
          <cell r="Z17">
            <v>1.1387504279758204E-2</v>
          </cell>
          <cell r="AA17">
            <v>0.10575392030715786</v>
          </cell>
          <cell r="AB17">
            <v>0.38211986314288027</v>
          </cell>
          <cell r="AC17">
            <v>4.9885822057145764E-2</v>
          </cell>
          <cell r="AD17">
            <v>1.7826485825883347E-2</v>
          </cell>
          <cell r="AE17">
            <v>1.3370809165474365E-3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0.99999999999999978</v>
          </cell>
          <cell r="F20">
            <v>0</v>
          </cell>
          <cell r="G20">
            <v>0.33353444193492265</v>
          </cell>
          <cell r="H20">
            <v>8.676402457070044E-2</v>
          </cell>
          <cell r="I20">
            <v>0</v>
          </cell>
          <cell r="J20">
            <v>0.11006143148095636</v>
          </cell>
          <cell r="K20">
            <v>0.39761088335503381</v>
          </cell>
          <cell r="L20">
            <v>5.2028707667317035E-2</v>
          </cell>
          <cell r="M20">
            <v>1.8602789335419104E-2</v>
          </cell>
          <cell r="N20">
            <v>1.3977216556503181E-3</v>
          </cell>
          <cell r="O20">
            <v>0</v>
          </cell>
          <cell r="P20">
            <v>0</v>
          </cell>
          <cell r="S20" t="str">
            <v>GPS</v>
          </cell>
          <cell r="V20">
            <v>0.99999999999999989</v>
          </cell>
          <cell r="W20">
            <v>2.8381458379249377E-2</v>
          </cell>
          <cell r="X20">
            <v>0.32000951495559621</v>
          </cell>
          <cell r="Y20">
            <v>8.3298350135781518E-2</v>
          </cell>
          <cell r="Z20">
            <v>1.1387504279758206E-2</v>
          </cell>
          <cell r="AA20">
            <v>0.1057539203071579</v>
          </cell>
          <cell r="AB20">
            <v>0.38211986314288027</v>
          </cell>
          <cell r="AC20">
            <v>4.9885822057145771E-2</v>
          </cell>
          <cell r="AD20">
            <v>1.7826485825883347E-2</v>
          </cell>
          <cell r="AE20">
            <v>1.3370809165474363E-3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0.99999999999999956</v>
          </cell>
          <cell r="F23">
            <v>0</v>
          </cell>
          <cell r="G23">
            <v>0.3397234556004271</v>
          </cell>
          <cell r="H23">
            <v>8.6658349600544082E-2</v>
          </cell>
          <cell r="I23">
            <v>0</v>
          </cell>
          <cell r="J23">
            <v>0.10942778357153662</v>
          </cell>
          <cell r="K23">
            <v>0.39468501328699757</v>
          </cell>
          <cell r="L23">
            <v>4.9777111608450844E-2</v>
          </cell>
          <cell r="M23">
            <v>1.8390637362508119E-2</v>
          </cell>
          <cell r="N23">
            <v>1.3376489695351634E-3</v>
          </cell>
          <cell r="O23">
            <v>0</v>
          </cell>
          <cell r="P23">
            <v>0</v>
          </cell>
          <cell r="S23" t="str">
            <v>SNP</v>
          </cell>
          <cell r="V23">
            <v>1</v>
          </cell>
          <cell r="W23">
            <v>2.9070740076263393E-2</v>
          </cell>
          <cell r="X23">
            <v>0.32414496251842601</v>
          </cell>
          <cell r="Y23">
            <v>8.2782157924359195E-2</v>
          </cell>
          <cell r="Z23">
            <v>1.1188785030838313E-2</v>
          </cell>
          <cell r="AA23">
            <v>0.10455351658922471</v>
          </cell>
          <cell r="AB23">
            <v>0.38142535766988117</v>
          </cell>
          <cell r="AC23">
            <v>4.7896247639563121E-2</v>
          </cell>
          <cell r="AD23">
            <v>1.7656942493020709E-2</v>
          </cell>
          <cell r="AE23">
            <v>1.2812900584234762E-3</v>
          </cell>
          <cell r="AF23">
            <v>0</v>
          </cell>
          <cell r="AG23">
            <v>0</v>
          </cell>
        </row>
        <row r="24">
          <cell r="B24" t="str">
            <v>DNPP</v>
          </cell>
          <cell r="E24">
            <v>0</v>
          </cell>
          <cell r="F24">
            <v>0</v>
          </cell>
          <cell r="G24">
            <v>0</v>
          </cell>
          <cell r="H24">
            <v>0</v>
          </cell>
          <cell r="I24">
            <v>0</v>
          </cell>
          <cell r="J24">
            <v>0</v>
          </cell>
          <cell r="K24">
            <v>0</v>
          </cell>
          <cell r="L24">
            <v>0</v>
          </cell>
          <cell r="M24">
            <v>0</v>
          </cell>
          <cell r="N24">
            <v>0</v>
          </cell>
          <cell r="O24">
            <v>0</v>
          </cell>
          <cell r="P24">
            <v>0</v>
          </cell>
          <cell r="S24" t="str">
            <v>DNPP</v>
          </cell>
          <cell r="V24">
            <v>0</v>
          </cell>
          <cell r="W24">
            <v>0</v>
          </cell>
          <cell r="X24">
            <v>0</v>
          </cell>
          <cell r="Y24">
            <v>0</v>
          </cell>
          <cell r="Z24">
            <v>0</v>
          </cell>
          <cell r="AA24">
            <v>0</v>
          </cell>
          <cell r="AB24">
            <v>0</v>
          </cell>
          <cell r="AC24">
            <v>0</v>
          </cell>
          <cell r="AD24">
            <v>0</v>
          </cell>
          <cell r="AE24">
            <v>0</v>
          </cell>
          <cell r="AF24">
            <v>0</v>
          </cell>
          <cell r="AG24">
            <v>0</v>
          </cell>
        </row>
        <row r="25">
          <cell r="B25" t="str">
            <v>DNPU</v>
          </cell>
          <cell r="E25">
            <v>0</v>
          </cell>
          <cell r="F25">
            <v>0</v>
          </cell>
          <cell r="G25">
            <v>0</v>
          </cell>
          <cell r="H25">
            <v>0</v>
          </cell>
          <cell r="I25">
            <v>0</v>
          </cell>
          <cell r="J25">
            <v>0</v>
          </cell>
          <cell r="K25">
            <v>0</v>
          </cell>
          <cell r="L25">
            <v>0</v>
          </cell>
          <cell r="M25">
            <v>0</v>
          </cell>
          <cell r="N25">
            <v>0</v>
          </cell>
          <cell r="O25">
            <v>0</v>
          </cell>
          <cell r="P25">
            <v>0</v>
          </cell>
          <cell r="S25" t="str">
            <v>DNPU</v>
          </cell>
          <cell r="V25">
            <v>0</v>
          </cell>
          <cell r="W25">
            <v>0</v>
          </cell>
          <cell r="X25">
            <v>0</v>
          </cell>
          <cell r="Y25">
            <v>0</v>
          </cell>
          <cell r="Z25">
            <v>0</v>
          </cell>
          <cell r="AA25">
            <v>0</v>
          </cell>
          <cell r="AB25">
            <v>0</v>
          </cell>
          <cell r="AC25">
            <v>0</v>
          </cell>
          <cell r="AD25">
            <v>0</v>
          </cell>
          <cell r="AE25">
            <v>0</v>
          </cell>
          <cell r="AF25">
            <v>0</v>
          </cell>
          <cell r="AG25">
            <v>0</v>
          </cell>
        </row>
        <row r="26">
          <cell r="B26" t="str">
            <v>DNPPOP</v>
          </cell>
          <cell r="E26">
            <v>0</v>
          </cell>
          <cell r="F26">
            <v>0</v>
          </cell>
          <cell r="G26">
            <v>0</v>
          </cell>
          <cell r="H26">
            <v>0</v>
          </cell>
          <cell r="I26">
            <v>0</v>
          </cell>
          <cell r="J26">
            <v>0</v>
          </cell>
          <cell r="K26">
            <v>0</v>
          </cell>
          <cell r="L26">
            <v>0</v>
          </cell>
          <cell r="M26">
            <v>0</v>
          </cell>
          <cell r="N26">
            <v>0</v>
          </cell>
          <cell r="O26">
            <v>0</v>
          </cell>
          <cell r="P26">
            <v>0</v>
          </cell>
          <cell r="S26" t="str">
            <v>DNPPOP</v>
          </cell>
          <cell r="V26">
            <v>0</v>
          </cell>
          <cell r="W26">
            <v>0</v>
          </cell>
          <cell r="X26">
            <v>0</v>
          </cell>
          <cell r="Y26">
            <v>0</v>
          </cell>
          <cell r="Z26">
            <v>0</v>
          </cell>
          <cell r="AA26">
            <v>0</v>
          </cell>
          <cell r="AB26">
            <v>0</v>
          </cell>
          <cell r="AC26">
            <v>0</v>
          </cell>
          <cell r="AD26">
            <v>0</v>
          </cell>
          <cell r="AE26">
            <v>0</v>
          </cell>
          <cell r="AF26">
            <v>0</v>
          </cell>
          <cell r="AG26">
            <v>0</v>
          </cell>
        </row>
        <row r="27">
          <cell r="B27" t="str">
            <v>DNPPOU</v>
          </cell>
          <cell r="E27">
            <v>0</v>
          </cell>
          <cell r="F27">
            <v>0</v>
          </cell>
          <cell r="G27">
            <v>0</v>
          </cell>
          <cell r="H27">
            <v>0</v>
          </cell>
          <cell r="I27">
            <v>0</v>
          </cell>
          <cell r="J27">
            <v>0</v>
          </cell>
          <cell r="K27">
            <v>0</v>
          </cell>
          <cell r="L27">
            <v>0</v>
          </cell>
          <cell r="M27">
            <v>0</v>
          </cell>
          <cell r="N27">
            <v>0</v>
          </cell>
          <cell r="O27">
            <v>0</v>
          </cell>
          <cell r="P27">
            <v>0</v>
          </cell>
          <cell r="S27" t="str">
            <v>DNPPOU</v>
          </cell>
          <cell r="V27">
            <v>0</v>
          </cell>
          <cell r="W27">
            <v>0</v>
          </cell>
          <cell r="X27">
            <v>0</v>
          </cell>
          <cell r="Y27">
            <v>0</v>
          </cell>
          <cell r="Z27">
            <v>0</v>
          </cell>
          <cell r="AA27">
            <v>0</v>
          </cell>
          <cell r="AB27">
            <v>0</v>
          </cell>
          <cell r="AC27">
            <v>0</v>
          </cell>
          <cell r="AD27">
            <v>0</v>
          </cell>
          <cell r="AE27">
            <v>0</v>
          </cell>
          <cell r="AF27">
            <v>0</v>
          </cell>
          <cell r="AG27">
            <v>0</v>
          </cell>
        </row>
        <row r="28">
          <cell r="B28" t="str">
            <v>DNPPNP</v>
          </cell>
          <cell r="E28">
            <v>0</v>
          </cell>
          <cell r="F28">
            <v>0</v>
          </cell>
          <cell r="G28">
            <v>0</v>
          </cell>
          <cell r="H28">
            <v>0</v>
          </cell>
          <cell r="I28">
            <v>0</v>
          </cell>
          <cell r="J28">
            <v>0</v>
          </cell>
          <cell r="K28">
            <v>0</v>
          </cell>
          <cell r="L28">
            <v>0</v>
          </cell>
          <cell r="M28">
            <v>0</v>
          </cell>
          <cell r="N28">
            <v>0</v>
          </cell>
          <cell r="O28">
            <v>0</v>
          </cell>
          <cell r="P28">
            <v>0</v>
          </cell>
          <cell r="S28" t="str">
            <v>DNPPNP</v>
          </cell>
          <cell r="V28">
            <v>0</v>
          </cell>
          <cell r="W28">
            <v>0</v>
          </cell>
          <cell r="X28">
            <v>0</v>
          </cell>
          <cell r="Y28">
            <v>0</v>
          </cell>
          <cell r="Z28">
            <v>0</v>
          </cell>
          <cell r="AA28">
            <v>0</v>
          </cell>
          <cell r="AB28">
            <v>0</v>
          </cell>
          <cell r="AC28">
            <v>0</v>
          </cell>
          <cell r="AD28">
            <v>0</v>
          </cell>
          <cell r="AE28">
            <v>0</v>
          </cell>
          <cell r="AF28">
            <v>0</v>
          </cell>
          <cell r="AG28">
            <v>0</v>
          </cell>
        </row>
        <row r="29">
          <cell r="B29" t="str">
            <v>DNPPNU</v>
          </cell>
          <cell r="E29">
            <v>0</v>
          </cell>
          <cell r="F29">
            <v>0</v>
          </cell>
          <cell r="G29">
            <v>0</v>
          </cell>
          <cell r="H29">
            <v>0</v>
          </cell>
          <cell r="I29">
            <v>0</v>
          </cell>
          <cell r="J29">
            <v>0</v>
          </cell>
          <cell r="K29">
            <v>0</v>
          </cell>
          <cell r="L29">
            <v>0</v>
          </cell>
          <cell r="M29">
            <v>0</v>
          </cell>
          <cell r="N29">
            <v>0</v>
          </cell>
          <cell r="O29">
            <v>0</v>
          </cell>
          <cell r="P29">
            <v>0</v>
          </cell>
          <cell r="S29" t="str">
            <v>DNPPNU</v>
          </cell>
          <cell r="V29">
            <v>0</v>
          </cell>
          <cell r="W29">
            <v>0</v>
          </cell>
          <cell r="X29">
            <v>0</v>
          </cell>
          <cell r="Y29">
            <v>0</v>
          </cell>
          <cell r="Z29">
            <v>0</v>
          </cell>
          <cell r="AA29">
            <v>0</v>
          </cell>
          <cell r="AB29">
            <v>0</v>
          </cell>
          <cell r="AC29">
            <v>0</v>
          </cell>
          <cell r="AD29">
            <v>0</v>
          </cell>
          <cell r="AE29">
            <v>0</v>
          </cell>
          <cell r="AF29">
            <v>0</v>
          </cell>
          <cell r="AG29">
            <v>0</v>
          </cell>
        </row>
        <row r="30">
          <cell r="B30" t="str">
            <v>DNPPP</v>
          </cell>
          <cell r="E30">
            <v>0</v>
          </cell>
          <cell r="F30">
            <v>0</v>
          </cell>
          <cell r="G30">
            <v>0</v>
          </cell>
          <cell r="H30">
            <v>0</v>
          </cell>
          <cell r="I30">
            <v>0</v>
          </cell>
          <cell r="J30">
            <v>0</v>
          </cell>
          <cell r="K30">
            <v>0</v>
          </cell>
          <cell r="L30">
            <v>0</v>
          </cell>
          <cell r="M30">
            <v>0</v>
          </cell>
          <cell r="N30">
            <v>0</v>
          </cell>
          <cell r="O30">
            <v>0</v>
          </cell>
          <cell r="P30">
            <v>0</v>
          </cell>
          <cell r="S30" t="str">
            <v>DNPPP</v>
          </cell>
          <cell r="V30">
            <v>0</v>
          </cell>
          <cell r="W30">
            <v>0</v>
          </cell>
          <cell r="X30">
            <v>0</v>
          </cell>
          <cell r="Y30">
            <v>0</v>
          </cell>
          <cell r="Z30">
            <v>0</v>
          </cell>
          <cell r="AA30">
            <v>0</v>
          </cell>
          <cell r="AB30">
            <v>0</v>
          </cell>
          <cell r="AC30">
            <v>0</v>
          </cell>
          <cell r="AD30">
            <v>0</v>
          </cell>
          <cell r="AE30">
            <v>0</v>
          </cell>
          <cell r="AF30">
            <v>0</v>
          </cell>
          <cell r="AG30">
            <v>0</v>
          </cell>
        </row>
        <row r="31">
          <cell r="B31" t="str">
            <v>DNPPU</v>
          </cell>
          <cell r="E31">
            <v>0</v>
          </cell>
          <cell r="F31">
            <v>0</v>
          </cell>
          <cell r="G31">
            <v>0</v>
          </cell>
          <cell r="H31">
            <v>0</v>
          </cell>
          <cell r="I31">
            <v>0</v>
          </cell>
          <cell r="J31">
            <v>0</v>
          </cell>
          <cell r="K31">
            <v>0</v>
          </cell>
          <cell r="L31">
            <v>0</v>
          </cell>
          <cell r="M31">
            <v>0</v>
          </cell>
          <cell r="N31">
            <v>0</v>
          </cell>
          <cell r="O31">
            <v>0</v>
          </cell>
          <cell r="P31">
            <v>0</v>
          </cell>
          <cell r="S31" t="str">
            <v>DNPPU</v>
          </cell>
          <cell r="V31">
            <v>0</v>
          </cell>
          <cell r="W31">
            <v>0</v>
          </cell>
          <cell r="X31">
            <v>0</v>
          </cell>
          <cell r="Y31">
            <v>0</v>
          </cell>
          <cell r="Z31">
            <v>0</v>
          </cell>
          <cell r="AA31">
            <v>0</v>
          </cell>
          <cell r="AB31">
            <v>0</v>
          </cell>
          <cell r="AC31">
            <v>0</v>
          </cell>
          <cell r="AD31">
            <v>0</v>
          </cell>
          <cell r="AE31">
            <v>0</v>
          </cell>
          <cell r="AF31">
            <v>0</v>
          </cell>
          <cell r="AG31">
            <v>0</v>
          </cell>
        </row>
        <row r="32">
          <cell r="B32" t="str">
            <v>DNPDP</v>
          </cell>
          <cell r="E32">
            <v>1</v>
          </cell>
          <cell r="F32">
            <v>0</v>
          </cell>
          <cell r="G32">
            <v>0.68362755124766594</v>
          </cell>
          <cell r="H32">
            <v>0.14532373715039246</v>
          </cell>
          <cell r="I32">
            <v>0</v>
          </cell>
          <cell r="J32">
            <v>0.17104871160194157</v>
          </cell>
          <cell r="K32">
            <v>0</v>
          </cell>
          <cell r="L32">
            <v>0</v>
          </cell>
          <cell r="M32">
            <v>0</v>
          </cell>
          <cell r="N32">
            <v>0</v>
          </cell>
          <cell r="O32">
            <v>0</v>
          </cell>
          <cell r="P32">
            <v>0</v>
          </cell>
          <cell r="S32" t="str">
            <v>DNPDP</v>
          </cell>
          <cell r="V32">
            <v>1.0000000000000002</v>
          </cell>
          <cell r="W32">
            <v>8.0809844848375292E-2</v>
          </cell>
          <cell r="X32">
            <v>0.6225039206017049</v>
          </cell>
          <cell r="Y32">
            <v>0.13348927244014278</v>
          </cell>
          <cell r="Z32">
            <v>6.3998799639009051E-3</v>
          </cell>
          <cell r="AA32">
            <v>0.15679708214587634</v>
          </cell>
          <cell r="AB32">
            <v>0</v>
          </cell>
          <cell r="AC32">
            <v>0</v>
          </cell>
          <cell r="AD32">
            <v>0</v>
          </cell>
          <cell r="AE32">
            <v>0</v>
          </cell>
          <cell r="AF32">
            <v>0</v>
          </cell>
          <cell r="AG32">
            <v>0</v>
          </cell>
        </row>
        <row r="33">
          <cell r="B33" t="str">
            <v>DNPDU</v>
          </cell>
          <cell r="E33">
            <v>0.99999999999999978</v>
          </cell>
          <cell r="F33">
            <v>0</v>
          </cell>
          <cell r="G33">
            <v>0</v>
          </cell>
          <cell r="H33">
            <v>0</v>
          </cell>
          <cell r="I33">
            <v>0</v>
          </cell>
          <cell r="J33">
            <v>0</v>
          </cell>
          <cell r="K33">
            <v>0.85178629561925034</v>
          </cell>
          <cell r="L33">
            <v>0.10789744734256068</v>
          </cell>
          <cell r="M33">
            <v>4.0316257038188759E-2</v>
          </cell>
          <cell r="N33">
            <v>0</v>
          </cell>
          <cell r="O33">
            <v>0</v>
          </cell>
          <cell r="P33">
            <v>0</v>
          </cell>
          <cell r="S33" t="str">
            <v>DNPDU</v>
          </cell>
          <cell r="V33">
            <v>1.0000000000000002</v>
          </cell>
          <cell r="W33">
            <v>0</v>
          </cell>
          <cell r="X33">
            <v>0</v>
          </cell>
          <cell r="Y33">
            <v>0</v>
          </cell>
          <cell r="Z33">
            <v>0</v>
          </cell>
          <cell r="AA33">
            <v>0</v>
          </cell>
          <cell r="AB33">
            <v>0.85457085751677209</v>
          </cell>
          <cell r="AC33">
            <v>0.10614902050915211</v>
          </cell>
          <cell r="AD33">
            <v>3.9280121974075967E-2</v>
          </cell>
          <cell r="AE33">
            <v>0</v>
          </cell>
          <cell r="AF33">
            <v>0</v>
          </cell>
          <cell r="AG33">
            <v>0</v>
          </cell>
        </row>
        <row r="34">
          <cell r="B34" t="str">
            <v>SNPD</v>
          </cell>
          <cell r="E34">
            <v>0.99999999999999989</v>
          </cell>
          <cell r="F34">
            <v>0</v>
          </cell>
          <cell r="G34">
            <v>0.38149288161482081</v>
          </cell>
          <cell r="H34">
            <v>8.1096748004606242E-2</v>
          </cell>
          <cell r="I34">
            <v>0</v>
          </cell>
          <cell r="J34">
            <v>9.5452364034238318E-2</v>
          </cell>
          <cell r="K34">
            <v>0.37645377304501354</v>
          </cell>
          <cell r="L34">
            <v>4.768614071737675E-2</v>
          </cell>
          <cell r="M34">
            <v>1.7818092583944289E-2</v>
          </cell>
          <cell r="N34">
            <v>0</v>
          </cell>
          <cell r="O34">
            <v>0</v>
          </cell>
          <cell r="P34">
            <v>0</v>
          </cell>
          <cell r="S34" t="str">
            <v>SNPD</v>
          </cell>
          <cell r="V34">
            <v>1</v>
          </cell>
          <cell r="W34">
            <v>4.6633588918287248E-2</v>
          </cell>
          <cell r="X34">
            <v>0.35923335811163459</v>
          </cell>
          <cell r="Y34">
            <v>7.7033731071444164E-2</v>
          </cell>
          <cell r="Z34">
            <v>3.6932303474028795E-3</v>
          </cell>
          <cell r="AA34">
            <v>9.048415680165392E-2</v>
          </cell>
          <cell r="AB34">
            <v>0.36141676044159859</v>
          </cell>
          <cell r="AC34">
            <v>4.4892749125503173E-2</v>
          </cell>
          <cell r="AD34">
            <v>1.6612425182475594E-2</v>
          </cell>
          <cell r="AE34">
            <v>0</v>
          </cell>
          <cell r="AF34">
            <v>0</v>
          </cell>
          <cell r="AG34">
            <v>0</v>
          </cell>
        </row>
        <row r="35">
          <cell r="B35" t="str">
            <v>DNPGP</v>
          </cell>
          <cell r="E35">
            <v>0</v>
          </cell>
          <cell r="F35">
            <v>0</v>
          </cell>
          <cell r="G35">
            <v>0</v>
          </cell>
          <cell r="H35">
            <v>0</v>
          </cell>
          <cell r="I35">
            <v>0</v>
          </cell>
          <cell r="J35">
            <v>0</v>
          </cell>
          <cell r="K35">
            <v>0</v>
          </cell>
          <cell r="L35">
            <v>0</v>
          </cell>
          <cell r="M35">
            <v>0</v>
          </cell>
          <cell r="N35">
            <v>0</v>
          </cell>
          <cell r="O35">
            <v>0</v>
          </cell>
          <cell r="P35">
            <v>0</v>
          </cell>
          <cell r="S35" t="str">
            <v>DNPGP</v>
          </cell>
          <cell r="V35">
            <v>0</v>
          </cell>
          <cell r="W35">
            <v>0</v>
          </cell>
          <cell r="X35">
            <v>0</v>
          </cell>
          <cell r="Y35">
            <v>0</v>
          </cell>
          <cell r="Z35">
            <v>0</v>
          </cell>
          <cell r="AA35">
            <v>0</v>
          </cell>
          <cell r="AB35">
            <v>0</v>
          </cell>
          <cell r="AC35">
            <v>0</v>
          </cell>
          <cell r="AD35">
            <v>0</v>
          </cell>
          <cell r="AE35">
            <v>0</v>
          </cell>
          <cell r="AF35">
            <v>0</v>
          </cell>
          <cell r="AG35">
            <v>0</v>
          </cell>
        </row>
        <row r="36">
          <cell r="B36" t="str">
            <v>DNPGU</v>
          </cell>
          <cell r="E36">
            <v>0</v>
          </cell>
          <cell r="F36">
            <v>0</v>
          </cell>
          <cell r="G36">
            <v>0</v>
          </cell>
          <cell r="H36">
            <v>0</v>
          </cell>
          <cell r="I36">
            <v>0</v>
          </cell>
          <cell r="J36">
            <v>0</v>
          </cell>
          <cell r="K36">
            <v>0</v>
          </cell>
          <cell r="L36">
            <v>0</v>
          </cell>
          <cell r="M36">
            <v>0</v>
          </cell>
          <cell r="N36">
            <v>0</v>
          </cell>
          <cell r="O36">
            <v>0</v>
          </cell>
          <cell r="P36">
            <v>0</v>
          </cell>
          <cell r="S36" t="str">
            <v>DNPGU</v>
          </cell>
          <cell r="V36">
            <v>0</v>
          </cell>
          <cell r="W36">
            <v>0</v>
          </cell>
          <cell r="X36">
            <v>0</v>
          </cell>
          <cell r="Y36">
            <v>0</v>
          </cell>
          <cell r="Z36">
            <v>0</v>
          </cell>
          <cell r="AA36">
            <v>0</v>
          </cell>
          <cell r="AB36">
            <v>0</v>
          </cell>
          <cell r="AC36">
            <v>0</v>
          </cell>
          <cell r="AD36">
            <v>0</v>
          </cell>
          <cell r="AE36">
            <v>0</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1.0000000000000002</v>
          </cell>
          <cell r="F38">
            <v>0</v>
          </cell>
          <cell r="G38">
            <v>0.34239771460475699</v>
          </cell>
          <cell r="H38">
            <v>9.1203797640485848E-2</v>
          </cell>
          <cell r="I38">
            <v>0</v>
          </cell>
          <cell r="J38">
            <v>0.14013712712743948</v>
          </cell>
          <cell r="K38">
            <v>0.36044306974032991</v>
          </cell>
          <cell r="L38">
            <v>4.5865887760932665E-2</v>
          </cell>
          <cell r="M38">
            <v>1.8147394885970638E-2</v>
          </cell>
          <cell r="N38">
            <v>1.8050082400845665E-3</v>
          </cell>
          <cell r="O38">
            <v>0</v>
          </cell>
          <cell r="P38">
            <v>0</v>
          </cell>
          <cell r="S38" t="str">
            <v>DNPGMU</v>
          </cell>
          <cell r="V38">
            <v>1.0000000000000002</v>
          </cell>
          <cell r="W38">
            <v>2.1622528782077391E-2</v>
          </cell>
          <cell r="X38">
            <v>0.32900710959339652</v>
          </cell>
          <cell r="Y38">
            <v>8.7636968839804291E-2</v>
          </cell>
          <cell r="Z38">
            <v>1.748580763546476E-2</v>
          </cell>
          <cell r="AA38">
            <v>0.13465659721515166</v>
          </cell>
          <cell r="AB38">
            <v>0.34634674090955347</v>
          </cell>
          <cell r="AC38">
            <v>4.4072149192288856E-2</v>
          </cell>
          <cell r="AD38">
            <v>1.7437680461668117E-2</v>
          </cell>
          <cell r="AE38">
            <v>1.7344173705949044E-3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1</v>
          </cell>
          <cell r="F47">
            <v>0</v>
          </cell>
          <cell r="G47">
            <v>0.34730657541284082</v>
          </cell>
          <cell r="H47">
            <v>8.4116638875464944E-2</v>
          </cell>
          <cell r="I47">
            <v>0</v>
          </cell>
          <cell r="J47">
            <v>7.6767571223117642E-2</v>
          </cell>
          <cell r="K47">
            <v>0.4441034035877498</v>
          </cell>
          <cell r="L47">
            <v>3.8456347495961933E-2</v>
          </cell>
          <cell r="M47">
            <v>9.249463404864839E-3</v>
          </cell>
          <cell r="N47">
            <v>0</v>
          </cell>
          <cell r="O47">
            <v>0</v>
          </cell>
          <cell r="P47">
            <v>0</v>
          </cell>
          <cell r="S47" t="str">
            <v>CN</v>
          </cell>
          <cell r="V47">
            <v>0.99999999999999989</v>
          </cell>
          <cell r="W47">
            <v>2.8382689399591928E-2</v>
          </cell>
          <cell r="X47">
            <v>0.329148560578918</v>
          </cell>
          <cell r="Y47">
            <v>7.9718820680791197E-2</v>
          </cell>
          <cell r="Z47">
            <v>2.3899691987338403E-2</v>
          </cell>
          <cell r="AA47">
            <v>7.2753979786282258E-2</v>
          </cell>
          <cell r="AB47">
            <v>0.42088462006614125</v>
          </cell>
          <cell r="AC47">
            <v>3.6445758069429728E-2</v>
          </cell>
          <cell r="AD47">
            <v>8.7658794315072404E-3</v>
          </cell>
          <cell r="AE47">
            <v>0</v>
          </cell>
          <cell r="AF47">
            <v>0</v>
          </cell>
          <cell r="AG47">
            <v>0</v>
          </cell>
        </row>
        <row r="48">
          <cell r="B48" t="str">
            <v>CNP</v>
          </cell>
          <cell r="E48">
            <v>1</v>
          </cell>
          <cell r="F48">
            <v>0</v>
          </cell>
          <cell r="G48">
            <v>0.68341769531166341</v>
          </cell>
          <cell r="H48">
            <v>0.16552177110179839</v>
          </cell>
          <cell r="I48">
            <v>0</v>
          </cell>
          <cell r="J48">
            <v>0.15106053358653826</v>
          </cell>
          <cell r="K48">
            <v>0</v>
          </cell>
          <cell r="L48">
            <v>0</v>
          </cell>
          <cell r="M48">
            <v>0</v>
          </cell>
          <cell r="N48">
            <v>0</v>
          </cell>
          <cell r="O48">
            <v>0</v>
          </cell>
          <cell r="P48">
            <v>0</v>
          </cell>
          <cell r="S48" t="str">
            <v>CNP</v>
          </cell>
          <cell r="V48">
            <v>1.0000000000000002</v>
          </cell>
          <cell r="W48">
            <v>5.3160686363156281E-2</v>
          </cell>
          <cell r="X48">
            <v>0.61649420002009325</v>
          </cell>
          <cell r="Y48">
            <v>0.14931309587290792</v>
          </cell>
          <cell r="Z48">
            <v>4.4764046564706547E-2</v>
          </cell>
          <cell r="AA48">
            <v>0.13626797117913605</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0.90299935524706432</v>
          </cell>
          <cell r="L49">
            <v>7.8193629486897648E-2</v>
          </cell>
          <cell r="M49">
            <v>1.8807015266038046E-2</v>
          </cell>
          <cell r="N49">
            <v>0</v>
          </cell>
          <cell r="O49">
            <v>0</v>
          </cell>
          <cell r="P49">
            <v>0</v>
          </cell>
          <cell r="S49" t="str">
            <v>CNU</v>
          </cell>
          <cell r="V49">
            <v>1</v>
          </cell>
          <cell r="W49">
            <v>0</v>
          </cell>
          <cell r="X49">
            <v>0</v>
          </cell>
          <cell r="Y49">
            <v>0</v>
          </cell>
          <cell r="Z49">
            <v>0</v>
          </cell>
          <cell r="AA49">
            <v>0</v>
          </cell>
          <cell r="AB49">
            <v>0.90299935524706432</v>
          </cell>
          <cell r="AC49">
            <v>7.8193629486897648E-2</v>
          </cell>
          <cell r="AD49">
            <v>1.8807015266038046E-2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1.0000000000000022</v>
          </cell>
          <cell r="F53">
            <v>0</v>
          </cell>
          <cell r="G53">
            <v>0.3816896906085675</v>
          </cell>
          <cell r="H53">
            <v>8.5957376024456481E-2</v>
          </cell>
          <cell r="I53">
            <v>0</v>
          </cell>
          <cell r="J53">
            <v>8.7750068936117392E-2</v>
          </cell>
          <cell r="K53">
            <v>0.36073559816351231</v>
          </cell>
          <cell r="L53">
            <v>5.1975161827008586E-2</v>
          </cell>
          <cell r="M53">
            <v>1.1563833346918261E-2</v>
          </cell>
          <cell r="N53">
            <v>1.0092868399971932E-3</v>
          </cell>
          <cell r="O53">
            <v>2.2886988525167861E-2</v>
          </cell>
          <cell r="P53">
            <v>-3.5680042717433657E-3</v>
          </cell>
          <cell r="S53" t="str">
            <v>EXCTAX</v>
          </cell>
          <cell r="V53">
            <v>0.98213597542665398</v>
          </cell>
          <cell r="W53">
            <v>1.5138877192655666E-2</v>
          </cell>
          <cell r="X53">
            <v>0.32943111278859438</v>
          </cell>
          <cell r="Y53">
            <v>7.5292075047269522E-2</v>
          </cell>
          <cell r="Z53">
            <v>0.11890483182898383</v>
          </cell>
          <cell r="AA53">
            <v>7.8791992825786555E-2</v>
          </cell>
          <cell r="AB53">
            <v>0.3093332592586997</v>
          </cell>
          <cell r="AC53">
            <v>4.4139979850285678E-2</v>
          </cell>
          <cell r="AD53">
            <v>1.0223252642474286E-2</v>
          </cell>
          <cell r="AE53">
            <v>8.8059399190434137E-4</v>
          </cell>
          <cell r="AF53">
            <v>0</v>
          </cell>
          <cell r="AG53">
            <v>0</v>
          </cell>
        </row>
        <row r="54">
          <cell r="B54" t="str">
            <v>INT</v>
          </cell>
          <cell r="E54">
            <v>0.99999999999999956</v>
          </cell>
          <cell r="F54">
            <v>0</v>
          </cell>
          <cell r="G54">
            <v>0.33881281027729271</v>
          </cell>
          <cell r="H54">
            <v>8.6426057659927835E-2</v>
          </cell>
          <cell r="I54">
            <v>0</v>
          </cell>
          <cell r="J54">
            <v>0.10913445705054542</v>
          </cell>
          <cell r="K54">
            <v>0.39362704082281841</v>
          </cell>
          <cell r="L54">
            <v>4.9643681628453555E-2</v>
          </cell>
          <cell r="M54">
            <v>1.8341340360409665E-2</v>
          </cell>
          <cell r="N54">
            <v>1.3340633361088525E-3</v>
          </cell>
          <cell r="O54">
            <v>0</v>
          </cell>
          <cell r="P54">
            <v>2.6805488644429869E-3</v>
          </cell>
          <cell r="S54" t="str">
            <v>INT</v>
          </cell>
          <cell r="V54">
            <v>0.99731945113555709</v>
          </cell>
          <cell r="W54">
            <v>2.8992814536963448E-2</v>
          </cell>
          <cell r="X54">
            <v>0.3232760761072323</v>
          </cell>
          <cell r="Y54">
            <v>8.2560256304938906E-2</v>
          </cell>
          <cell r="Z54">
            <v>1.1158792945829402E-2</v>
          </cell>
          <cell r="AA54">
            <v>0.10427325577905794</v>
          </cell>
          <cell r="AB54">
            <v>0.38040292836050937</v>
          </cell>
          <cell r="AC54">
            <v>4.7767859407341809E-2</v>
          </cell>
          <cell r="AD54">
            <v>1.7609612195871507E-2</v>
          </cell>
          <cell r="AE54">
            <v>1.277855497812347E-3</v>
          </cell>
          <cell r="AF54">
            <v>0</v>
          </cell>
          <cell r="AG54">
            <v>0</v>
          </cell>
        </row>
        <row r="55">
          <cell r="B55" t="str">
            <v>CIAC</v>
          </cell>
          <cell r="E55">
            <v>1</v>
          </cell>
          <cell r="F55">
            <v>0</v>
          </cell>
          <cell r="G55">
            <v>0.43662066258948778</v>
          </cell>
          <cell r="H55">
            <v>3.8253899152863841E-2</v>
          </cell>
          <cell r="I55">
            <v>0</v>
          </cell>
          <cell r="J55">
            <v>7.272931601924415E-2</v>
          </cell>
          <cell r="K55">
            <v>0.35874358220324826</v>
          </cell>
          <cell r="L55">
            <v>6.3004037500188292E-2</v>
          </cell>
          <cell r="M55">
            <v>3.0648502534967613E-2</v>
          </cell>
          <cell r="N55">
            <v>0</v>
          </cell>
          <cell r="O55">
            <v>0</v>
          </cell>
          <cell r="P55">
            <v>0</v>
          </cell>
          <cell r="S55" t="str">
            <v>CIAC</v>
          </cell>
          <cell r="V55">
            <v>1</v>
          </cell>
          <cell r="W55">
            <v>2.5558241351315639E-2</v>
          </cell>
          <cell r="X55">
            <v>0.41597697773896186</v>
          </cell>
          <cell r="Y55">
            <v>3.6445232028106164E-2</v>
          </cell>
          <cell r="Z55">
            <v>2.1722353955588556E-2</v>
          </cell>
          <cell r="AA55">
            <v>6.929063066159033E-2</v>
          </cell>
          <cell r="AB55">
            <v>0.3417819720741474</v>
          </cell>
          <cell r="AC55">
            <v>6.0025169100440874E-2</v>
          </cell>
          <cell r="AD55">
            <v>2.9199423089849182E-2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0.99999999999999989</v>
          </cell>
          <cell r="F57">
            <v>3.1319071324450505E-2</v>
          </cell>
          <cell r="G57">
            <v>0.33884831382539715</v>
          </cell>
          <cell r="H57">
            <v>8.7665272136688857E-2</v>
          </cell>
          <cell r="I57">
            <v>9.1746113092770129E-3</v>
          </cell>
          <cell r="J57">
            <v>0.10743579459157279</v>
          </cell>
          <cell r="K57">
            <v>0.36105636042646722</v>
          </cell>
          <cell r="L57">
            <v>4.6988125623485429E-2</v>
          </cell>
          <cell r="M57">
            <v>1.6468237999570191E-2</v>
          </cell>
          <cell r="N57">
            <v>1.0442127630908393E-3</v>
          </cell>
          <cell r="O57">
            <v>0</v>
          </cell>
          <cell r="P57">
            <v>0</v>
          </cell>
          <cell r="S57" t="str">
            <v>TAXDEPR</v>
          </cell>
          <cell r="V57">
            <v>0.99999999999999989</v>
          </cell>
          <cell r="W57">
            <v>3.1319071324450505E-2</v>
          </cell>
          <cell r="X57">
            <v>0.33884831382539715</v>
          </cell>
          <cell r="Y57">
            <v>8.7665272136688857E-2</v>
          </cell>
          <cell r="Z57">
            <v>9.1746113092770129E-3</v>
          </cell>
          <cell r="AA57">
            <v>0.10743579459157279</v>
          </cell>
          <cell r="AB57">
            <v>0.36105636042646722</v>
          </cell>
          <cell r="AC57">
            <v>4.6988125623485429E-2</v>
          </cell>
          <cell r="AD57">
            <v>1.6468237999570191E-2</v>
          </cell>
          <cell r="AE57">
            <v>1.0442127630908393E-3</v>
          </cell>
          <cell r="AF57">
            <v>0</v>
          </cell>
          <cell r="AG57">
            <v>0</v>
          </cell>
        </row>
        <row r="58">
          <cell r="B58" t="str">
            <v>BADDEBT</v>
          </cell>
          <cell r="E58">
            <v>1</v>
          </cell>
          <cell r="F58">
            <v>0</v>
          </cell>
          <cell r="G58">
            <v>0.34925100486525384</v>
          </cell>
          <cell r="H58">
            <v>3.2451583787493667E-2</v>
          </cell>
          <cell r="I58">
            <v>0</v>
          </cell>
          <cell r="J58">
            <v>8.2525559024667933E-2</v>
          </cell>
          <cell r="K58">
            <v>0.49046841848216705</v>
          </cell>
          <cell r="L58">
            <v>3.7565122505869131E-2</v>
          </cell>
          <cell r="M58">
            <v>7.7383113345484093E-3</v>
          </cell>
          <cell r="N58">
            <v>0</v>
          </cell>
          <cell r="O58">
            <v>0</v>
          </cell>
          <cell r="P58">
            <v>0</v>
          </cell>
          <cell r="S58" t="str">
            <v>BADDEBT</v>
          </cell>
          <cell r="V58">
            <v>1</v>
          </cell>
          <cell r="W58">
            <v>1.9021506116633939E-2</v>
          </cell>
          <cell r="X58">
            <v>0.33476158270030576</v>
          </cell>
          <cell r="Y58">
            <v>2.7670162453887127E-2</v>
          </cell>
          <cell r="Z58">
            <v>2.2834501080535786E-2</v>
          </cell>
          <cell r="AA58">
            <v>7.9452870732245051E-2</v>
          </cell>
          <cell r="AB58">
            <v>0.47301133618230262</v>
          </cell>
          <cell r="AC58">
            <v>3.5933747331801928E-2</v>
          </cell>
          <cell r="AD58">
            <v>7.3142934022877885E-3</v>
          </cell>
          <cell r="AE58">
            <v>0</v>
          </cell>
          <cell r="AF58">
            <v>0</v>
          </cell>
          <cell r="AG58">
            <v>0</v>
          </cell>
        </row>
        <row r="59">
          <cell r="B59" t="str">
            <v>DITEXP</v>
          </cell>
          <cell r="E59">
            <v>1.0000000000000002</v>
          </cell>
          <cell r="F59">
            <v>5.0588018361418574E-2</v>
          </cell>
          <cell r="G59">
            <v>0.54336459047092767</v>
          </cell>
          <cell r="H59">
            <v>0.12367959285937885</v>
          </cell>
          <cell r="I59">
            <v>-8.9326254637259475E-2</v>
          </cell>
          <cell r="J59">
            <v>0.12386593417984204</v>
          </cell>
          <cell r="K59">
            <v>0.32285230345311444</v>
          </cell>
          <cell r="L59">
            <v>2.054440652035749E-3</v>
          </cell>
          <cell r="M59">
            <v>-5.578034383271805E-2</v>
          </cell>
          <cell r="N59">
            <v>-2.670317789865024E-4</v>
          </cell>
          <cell r="O59">
            <v>0</v>
          </cell>
          <cell r="P59">
            <v>-2.1031249727753224E-2</v>
          </cell>
          <cell r="S59" t="str">
            <v>DITEXP</v>
          </cell>
          <cell r="V59">
            <v>1.0210888282473278</v>
          </cell>
          <cell r="W59">
            <v>5.0590871146978529E-2</v>
          </cell>
          <cell r="X59">
            <v>0.543395232166485</v>
          </cell>
          <cell r="Y59">
            <v>0.12368656746261493</v>
          </cell>
          <cell r="Z59">
            <v>-8.9331291969371077E-2</v>
          </cell>
          <cell r="AA59">
            <v>0.12387291929133372</v>
          </cell>
          <cell r="AB59">
            <v>0.32287050990632449</v>
          </cell>
          <cell r="AC59">
            <v>2.0545565071100479E-3</v>
          </cell>
          <cell r="AD59">
            <v>-5.578348942656753E-2</v>
          </cell>
          <cell r="AE59">
            <v>-2.6704683757997608E-4</v>
          </cell>
          <cell r="AF59">
            <v>0</v>
          </cell>
          <cell r="AG59">
            <v>0</v>
          </cell>
        </row>
        <row r="60">
          <cell r="B60" t="str">
            <v>DITBAL</v>
          </cell>
          <cell r="E60">
            <v>1.0000000000000002</v>
          </cell>
          <cell r="F60">
            <v>1.9116246939984507E-2</v>
          </cell>
          <cell r="G60">
            <v>0.20805838140218072</v>
          </cell>
          <cell r="H60">
            <v>5.5878442500252319E-2</v>
          </cell>
          <cell r="I60">
            <v>1.0626278162979877E-2</v>
          </cell>
          <cell r="J60">
            <v>7.9882324149611036E-2</v>
          </cell>
          <cell r="K60">
            <v>0.50999998112374045</v>
          </cell>
          <cell r="L60">
            <v>6.9861762761910848E-2</v>
          </cell>
          <cell r="M60">
            <v>2.9841276994295347E-2</v>
          </cell>
          <cell r="N60">
            <v>3.4836429123730819E-3</v>
          </cell>
          <cell r="O60">
            <v>1.1653091121291802E-5</v>
          </cell>
          <cell r="P60">
            <v>1.3240009961550522E-2</v>
          </cell>
          <cell r="S60" t="str">
            <v>DITBAL</v>
          </cell>
          <cell r="V60">
            <v>0.98774775976513296</v>
          </cell>
          <cell r="W60">
            <v>2.0182516375821545E-2</v>
          </cell>
          <cell r="X60">
            <v>0.2291971279824393</v>
          </cell>
          <cell r="Y60">
            <v>6.0801305104889923E-2</v>
          </cell>
          <cell r="Z60">
            <v>7.2622677728882987E-3</v>
          </cell>
          <cell r="AA60">
            <v>7.6819950429562925E-2</v>
          </cell>
          <cell r="AB60">
            <v>0.50124849462251964</v>
          </cell>
          <cell r="AC60">
            <v>6.6213811835190373E-2</v>
          </cell>
          <cell r="AD60">
            <v>2.4069310782990405E-2</v>
          </cell>
          <cell r="AE60">
            <v>1.9529748588305287E-3</v>
          </cell>
          <cell r="AF60">
            <v>0</v>
          </cell>
          <cell r="AG60">
            <v>0</v>
          </cell>
        </row>
        <row r="61">
          <cell r="B61" t="str">
            <v>ITC84</v>
          </cell>
          <cell r="E61">
            <v>1</v>
          </cell>
          <cell r="F61">
            <v>0</v>
          </cell>
          <cell r="G61">
            <v>0.70975999999999995</v>
          </cell>
          <cell r="H61">
            <v>0.14180000000000001</v>
          </cell>
          <cell r="I61">
            <v>0</v>
          </cell>
          <cell r="J61">
            <v>0.10946</v>
          </cell>
          <cell r="K61">
            <v>0</v>
          </cell>
          <cell r="L61">
            <v>0</v>
          </cell>
          <cell r="M61">
            <v>0</v>
          </cell>
          <cell r="N61">
            <v>0</v>
          </cell>
          <cell r="O61">
            <v>0</v>
          </cell>
          <cell r="P61">
            <v>3.8979999999999994E-2</v>
          </cell>
          <cell r="S61" t="str">
            <v>ITC84</v>
          </cell>
          <cell r="V61">
            <v>0.99999999999999989</v>
          </cell>
          <cell r="W61">
            <v>3.2870000000000003E-2</v>
          </cell>
          <cell r="X61">
            <v>0.70975999999999995</v>
          </cell>
          <cell r="Y61">
            <v>0.14180000000000001</v>
          </cell>
          <cell r="Z61">
            <v>6.11E-3</v>
          </cell>
          <cell r="AA61">
            <v>0.10946</v>
          </cell>
          <cell r="AB61">
            <v>0</v>
          </cell>
          <cell r="AC61">
            <v>0</v>
          </cell>
          <cell r="AD61">
            <v>0</v>
          </cell>
          <cell r="AE61">
            <v>0</v>
          </cell>
          <cell r="AF61">
            <v>0</v>
          </cell>
          <cell r="AG61">
            <v>0</v>
          </cell>
        </row>
        <row r="62">
          <cell r="B62" t="str">
            <v>ITC85</v>
          </cell>
          <cell r="E62">
            <v>1</v>
          </cell>
          <cell r="F62">
            <v>0</v>
          </cell>
          <cell r="G62">
            <v>0.67689999999999995</v>
          </cell>
          <cell r="H62">
            <v>0.1336</v>
          </cell>
          <cell r="I62">
            <v>0</v>
          </cell>
          <cell r="J62">
            <v>0.11609999999999999</v>
          </cell>
          <cell r="K62">
            <v>0</v>
          </cell>
          <cell r="L62">
            <v>0</v>
          </cell>
          <cell r="M62">
            <v>0</v>
          </cell>
          <cell r="N62">
            <v>0</v>
          </cell>
          <cell r="O62">
            <v>0</v>
          </cell>
          <cell r="P62">
            <v>7.3399999999999993E-2</v>
          </cell>
          <cell r="S62" t="str">
            <v>ITC85</v>
          </cell>
          <cell r="V62">
            <v>1</v>
          </cell>
          <cell r="W62">
            <v>5.4199999999999998E-2</v>
          </cell>
          <cell r="X62">
            <v>0.67689999999999995</v>
          </cell>
          <cell r="Y62">
            <v>0.1336</v>
          </cell>
          <cell r="Z62">
            <v>1.9199999999999998E-2</v>
          </cell>
          <cell r="AA62">
            <v>0.11609999999999999</v>
          </cell>
          <cell r="AB62">
            <v>0</v>
          </cell>
          <cell r="AC62">
            <v>0</v>
          </cell>
          <cell r="AD62">
            <v>0</v>
          </cell>
          <cell r="AE62">
            <v>0</v>
          </cell>
          <cell r="AF62">
            <v>0</v>
          </cell>
          <cell r="AG62">
            <v>0</v>
          </cell>
        </row>
        <row r="63">
          <cell r="B63" t="str">
            <v>ITC86</v>
          </cell>
          <cell r="E63">
            <v>1</v>
          </cell>
          <cell r="F63">
            <v>0</v>
          </cell>
          <cell r="G63">
            <v>0.64607999999999999</v>
          </cell>
          <cell r="H63">
            <v>0.13125999999999999</v>
          </cell>
          <cell r="I63">
            <v>0</v>
          </cell>
          <cell r="J63">
            <v>0.155</v>
          </cell>
          <cell r="K63">
            <v>0</v>
          </cell>
          <cell r="L63">
            <v>0</v>
          </cell>
          <cell r="M63">
            <v>0</v>
          </cell>
          <cell r="N63">
            <v>0</v>
          </cell>
          <cell r="O63">
            <v>0</v>
          </cell>
          <cell r="P63">
            <v>6.7659999999999998E-2</v>
          </cell>
          <cell r="S63" t="str">
            <v>ITC86</v>
          </cell>
          <cell r="V63">
            <v>0.99999999999999989</v>
          </cell>
          <cell r="W63">
            <v>4.7890000000000002E-2</v>
          </cell>
          <cell r="X63">
            <v>0.64607999999999999</v>
          </cell>
          <cell r="Y63">
            <v>0.13125999999999999</v>
          </cell>
          <cell r="Z63">
            <v>1.9769999999999999E-2</v>
          </cell>
          <cell r="AA63">
            <v>0.155</v>
          </cell>
          <cell r="AB63">
            <v>0</v>
          </cell>
          <cell r="AC63">
            <v>0</v>
          </cell>
          <cell r="AD63">
            <v>0</v>
          </cell>
          <cell r="AE63">
            <v>0</v>
          </cell>
          <cell r="AF63">
            <v>0</v>
          </cell>
          <cell r="AG63">
            <v>0</v>
          </cell>
        </row>
        <row r="64">
          <cell r="B64" t="str">
            <v>ITC88</v>
          </cell>
          <cell r="E64">
            <v>1</v>
          </cell>
          <cell r="F64">
            <v>0</v>
          </cell>
          <cell r="G64">
            <v>0.61199999999999999</v>
          </cell>
          <cell r="H64">
            <v>0.14960000000000001</v>
          </cell>
          <cell r="I64">
            <v>0</v>
          </cell>
          <cell r="J64">
            <v>0.1671</v>
          </cell>
          <cell r="K64">
            <v>0</v>
          </cell>
          <cell r="L64">
            <v>0</v>
          </cell>
          <cell r="M64">
            <v>0</v>
          </cell>
          <cell r="N64">
            <v>0</v>
          </cell>
          <cell r="O64">
            <v>0</v>
          </cell>
          <cell r="P64">
            <v>7.1300000000000002E-2</v>
          </cell>
          <cell r="S64" t="str">
            <v>ITC88</v>
          </cell>
          <cell r="V64">
            <v>1</v>
          </cell>
          <cell r="W64">
            <v>4.2700000000000002E-2</v>
          </cell>
          <cell r="X64">
            <v>0.61199999999999999</v>
          </cell>
          <cell r="Y64">
            <v>0.14960000000000001</v>
          </cell>
          <cell r="Z64">
            <v>2.86E-2</v>
          </cell>
          <cell r="AA64">
            <v>0.1671</v>
          </cell>
          <cell r="AB64">
            <v>0</v>
          </cell>
          <cell r="AC64">
            <v>0</v>
          </cell>
          <cell r="AD64">
            <v>0</v>
          </cell>
          <cell r="AE64">
            <v>0</v>
          </cell>
          <cell r="AF64">
            <v>0</v>
          </cell>
          <cell r="AG64">
            <v>0</v>
          </cell>
        </row>
        <row r="65">
          <cell r="B65" t="str">
            <v>ITC89</v>
          </cell>
          <cell r="E65">
            <v>0.99999999999999989</v>
          </cell>
          <cell r="F65">
            <v>0</v>
          </cell>
          <cell r="G65">
            <v>0.563558</v>
          </cell>
          <cell r="H65">
            <v>0.15268799999999999</v>
          </cell>
          <cell r="I65">
            <v>0</v>
          </cell>
          <cell r="J65">
            <v>0.20677599999999999</v>
          </cell>
          <cell r="K65">
            <v>0</v>
          </cell>
          <cell r="L65">
            <v>0</v>
          </cell>
          <cell r="M65">
            <v>0</v>
          </cell>
          <cell r="N65">
            <v>0</v>
          </cell>
          <cell r="O65">
            <v>0</v>
          </cell>
          <cell r="P65">
            <v>7.6978000000000005E-2</v>
          </cell>
          <cell r="S65" t="str">
            <v>ITC89</v>
          </cell>
          <cell r="V65">
            <v>1</v>
          </cell>
          <cell r="W65">
            <v>4.8806000000000002E-2</v>
          </cell>
          <cell r="X65">
            <v>0.563558</v>
          </cell>
          <cell r="Y65">
            <v>0.15268799999999999</v>
          </cell>
          <cell r="Z65">
            <v>2.8171999999999999E-2</v>
          </cell>
          <cell r="AA65">
            <v>0.20677599999999999</v>
          </cell>
          <cell r="AB65">
            <v>0</v>
          </cell>
          <cell r="AC65">
            <v>0</v>
          </cell>
          <cell r="AD65">
            <v>0</v>
          </cell>
          <cell r="AE65">
            <v>0</v>
          </cell>
          <cell r="AF65">
            <v>0</v>
          </cell>
          <cell r="AG65">
            <v>0</v>
          </cell>
        </row>
        <row r="66">
          <cell r="B66" t="str">
            <v>ITC90</v>
          </cell>
          <cell r="E66">
            <v>1</v>
          </cell>
          <cell r="F66">
            <v>0</v>
          </cell>
          <cell r="G66">
            <v>0.159356</v>
          </cell>
          <cell r="H66">
            <v>3.9132E-2</v>
          </cell>
          <cell r="I66">
            <v>0</v>
          </cell>
          <cell r="J66">
            <v>3.8051000000000001E-2</v>
          </cell>
          <cell r="K66">
            <v>0.46935500000000002</v>
          </cell>
          <cell r="L66">
            <v>0.13981499999999999</v>
          </cell>
          <cell r="M66">
            <v>0.135384</v>
          </cell>
          <cell r="N66">
            <v>0</v>
          </cell>
          <cell r="O66">
            <v>0</v>
          </cell>
          <cell r="P66">
            <v>1.8907E-2</v>
          </cell>
          <cell r="S66" t="str">
            <v>ITC90</v>
          </cell>
          <cell r="V66">
            <v>1</v>
          </cell>
          <cell r="W66">
            <v>1.5047E-2</v>
          </cell>
          <cell r="X66">
            <v>0.159356</v>
          </cell>
          <cell r="Y66">
            <v>3.9132E-2</v>
          </cell>
          <cell r="Z66">
            <v>3.8600000000000001E-3</v>
          </cell>
          <cell r="AA66">
            <v>3.8051000000000001E-2</v>
          </cell>
          <cell r="AB66">
            <v>0.46935500000000002</v>
          </cell>
          <cell r="AC66">
            <v>0.13981499999999999</v>
          </cell>
          <cell r="AD66">
            <v>0.135384</v>
          </cell>
          <cell r="AE66">
            <v>0</v>
          </cell>
          <cell r="AF66">
            <v>0</v>
          </cell>
          <cell r="AG66">
            <v>0</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0</v>
          </cell>
          <cell r="W67">
            <v>0</v>
          </cell>
          <cell r="X67">
            <v>0</v>
          </cell>
          <cell r="Y67">
            <v>0</v>
          </cell>
          <cell r="Z67">
            <v>0</v>
          </cell>
          <cell r="AA67">
            <v>0</v>
          </cell>
          <cell r="AB67">
            <v>0</v>
          </cell>
          <cell r="AC67">
            <v>0</v>
          </cell>
          <cell r="AD67">
            <v>0</v>
          </cell>
          <cell r="AE67">
            <v>0</v>
          </cell>
          <cell r="AF67">
            <v>0</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0</v>
          </cell>
          <cell r="W68">
            <v>0</v>
          </cell>
          <cell r="X68">
            <v>0</v>
          </cell>
          <cell r="Y68">
            <v>0</v>
          </cell>
          <cell r="Z68">
            <v>0</v>
          </cell>
          <cell r="AA68">
            <v>0</v>
          </cell>
          <cell r="AB68">
            <v>0</v>
          </cell>
          <cell r="AC68">
            <v>0</v>
          </cell>
          <cell r="AD68">
            <v>0</v>
          </cell>
          <cell r="AE68">
            <v>0</v>
          </cell>
          <cell r="AF68">
            <v>0</v>
          </cell>
          <cell r="AG68">
            <v>0</v>
          </cell>
        </row>
        <row r="69">
          <cell r="B69" t="str">
            <v>SNPPS</v>
          </cell>
          <cell r="E69">
            <v>1</v>
          </cell>
          <cell r="F69">
            <v>0</v>
          </cell>
          <cell r="G69">
            <v>0.31099976565092724</v>
          </cell>
          <cell r="H69">
            <v>8.5938435976043948E-2</v>
          </cell>
          <cell r="I69">
            <v>0</v>
          </cell>
          <cell r="J69">
            <v>0.11237729858387135</v>
          </cell>
          <cell r="K69">
            <v>0.41869243523409899</v>
          </cell>
          <cell r="L69">
            <v>5.1336211088699679E-2</v>
          </cell>
          <cell r="M69">
            <v>1.8501973813008232E-2</v>
          </cell>
          <cell r="N69">
            <v>2.1538796533505911E-3</v>
          </cell>
          <cell r="O69">
            <v>0</v>
          </cell>
          <cell r="P69">
            <v>0</v>
          </cell>
          <cell r="S69" t="str">
            <v>SNPPS</v>
          </cell>
          <cell r="V69">
            <v>1</v>
          </cell>
          <cell r="W69">
            <v>1.999585083642685E-2</v>
          </cell>
          <cell r="X69">
            <v>0.30009609789942271</v>
          </cell>
          <cell r="Y69">
            <v>8.292526873644622E-2</v>
          </cell>
          <cell r="Z69">
            <v>1.4966412893214348E-2</v>
          </cell>
          <cell r="AA69">
            <v>0.10843812079175877</v>
          </cell>
          <cell r="AB69">
            <v>0.40409577111570633</v>
          </cell>
          <cell r="AC69">
            <v>4.9546605387594971E-2</v>
          </cell>
          <cell r="AD69">
            <v>1.7857085338962419E-2</v>
          </cell>
          <cell r="AE69">
            <v>2.07878700046755E-3</v>
          </cell>
          <cell r="AF69">
            <v>0</v>
          </cell>
          <cell r="AG69">
            <v>0</v>
          </cell>
        </row>
        <row r="70">
          <cell r="B70" t="str">
            <v>SNPT</v>
          </cell>
          <cell r="E70">
            <v>1</v>
          </cell>
          <cell r="F70">
            <v>0</v>
          </cell>
          <cell r="G70">
            <v>0.30600481740492458</v>
          </cell>
          <cell r="H70">
            <v>8.455818400336379E-2</v>
          </cell>
          <cell r="I70">
            <v>0</v>
          </cell>
          <cell r="J70">
            <v>0.11057241365324395</v>
          </cell>
          <cell r="K70">
            <v>0.425672357715976</v>
          </cell>
          <cell r="L70">
            <v>5.2192024912305186E-2</v>
          </cell>
          <cell r="M70">
            <v>1.8810415838965321E-2</v>
          </cell>
          <cell r="N70">
            <v>2.1897864712210257E-3</v>
          </cell>
          <cell r="O70">
            <v>0</v>
          </cell>
          <cell r="P70">
            <v>0</v>
          </cell>
          <cell r="S70" t="str">
            <v>SNPT</v>
          </cell>
          <cell r="V70">
            <v>1.0000000000000002</v>
          </cell>
          <cell r="W70">
            <v>1.9331381760247152E-2</v>
          </cell>
          <cell r="X70">
            <v>0.29012380021789058</v>
          </cell>
          <cell r="Y70">
            <v>8.0169633221858341E-2</v>
          </cell>
          <cell r="Z70">
            <v>1.4469073788705647E-2</v>
          </cell>
          <cell r="AA70">
            <v>0.10483468433213584</v>
          </cell>
          <cell r="AB70">
            <v>0.41902238399193348</v>
          </cell>
          <cell r="AC70">
            <v>5.1376773013229564E-2</v>
          </cell>
          <cell r="AD70">
            <v>1.8516695805106394E-2</v>
          </cell>
          <cell r="AE70">
            <v>2.1555738688934195E-3</v>
          </cell>
          <cell r="AF70">
            <v>0</v>
          </cell>
          <cell r="AG70">
            <v>0</v>
          </cell>
        </row>
        <row r="71">
          <cell r="B71" t="str">
            <v>SNPP</v>
          </cell>
          <cell r="E71">
            <v>0.99999999999999989</v>
          </cell>
          <cell r="F71">
            <v>0</v>
          </cell>
          <cell r="G71">
            <v>0.32561328382540505</v>
          </cell>
          <cell r="H71">
            <v>8.9976583379124994E-2</v>
          </cell>
          <cell r="I71">
            <v>0</v>
          </cell>
          <cell r="J71">
            <v>0.11765777746724582</v>
          </cell>
          <cell r="K71">
            <v>0.3982715581755652</v>
          </cell>
          <cell r="L71">
            <v>4.8832391179206597E-2</v>
          </cell>
          <cell r="M71">
            <v>1.7599577445697692E-2</v>
          </cell>
          <cell r="N71">
            <v>2.0488285277544065E-3</v>
          </cell>
          <cell r="O71">
            <v>0</v>
          </cell>
          <cell r="P71">
            <v>0</v>
          </cell>
          <cell r="S71" t="str">
            <v>SNPP</v>
          </cell>
          <cell r="V71">
            <v>1.0000000000000002</v>
          </cell>
          <cell r="W71">
            <v>2.0840892136044984E-2</v>
          </cell>
          <cell r="X71">
            <v>0.31277840877750146</v>
          </cell>
          <cell r="Y71">
            <v>8.6429759614952459E-2</v>
          </cell>
          <cell r="Z71">
            <v>1.5598905959168992E-2</v>
          </cell>
          <cell r="AA71">
            <v>0.11302080603339315</v>
          </cell>
          <cell r="AB71">
            <v>0.38511278936982263</v>
          </cell>
          <cell r="AC71">
            <v>4.7219082129812802E-2</v>
          </cell>
          <cell r="AD71">
            <v>1.7018222996779801E-2</v>
          </cell>
          <cell r="AE71">
            <v>1.9811329825239745E-3</v>
          </cell>
          <cell r="AF71">
            <v>0</v>
          </cell>
          <cell r="AG71">
            <v>0</v>
          </cell>
        </row>
        <row r="72">
          <cell r="B72" t="str">
            <v>SNPPH</v>
          </cell>
          <cell r="E72">
            <v>0.99999999999999978</v>
          </cell>
          <cell r="F72">
            <v>0</v>
          </cell>
          <cell r="G72">
            <v>0.42918336099690912</v>
          </cell>
          <cell r="H72">
            <v>0.11859605975528251</v>
          </cell>
          <cell r="I72">
            <v>0</v>
          </cell>
          <cell r="J72">
            <v>0.15508200337396399</v>
          </cell>
          <cell r="K72">
            <v>0.25354310965206672</v>
          </cell>
          <cell r="L72">
            <v>3.1087121480726929E-2</v>
          </cell>
          <cell r="M72">
            <v>1.1204042825919119E-2</v>
          </cell>
          <cell r="N72">
            <v>1.304301915131304E-3</v>
          </cell>
          <cell r="O72">
            <v>0</v>
          </cell>
          <cell r="P72">
            <v>0</v>
          </cell>
          <cell r="S72" t="str">
            <v>SNPPH</v>
          </cell>
          <cell r="V72">
            <v>1.0000000000000002</v>
          </cell>
          <cell r="W72">
            <v>2.6905560189435573E-2</v>
          </cell>
          <cell r="X72">
            <v>0.40379645210888626</v>
          </cell>
          <cell r="Y72">
            <v>0.11158068878714779</v>
          </cell>
          <cell r="Z72">
            <v>2.0138163972735445E-2</v>
          </cell>
          <cell r="AA72">
            <v>0.14590968944801894</v>
          </cell>
          <cell r="AB72">
            <v>0.24887627287721659</v>
          </cell>
          <cell r="AC72">
            <v>3.0514980269496759E-2</v>
          </cell>
          <cell r="AD72">
            <v>1.0997899907096107E-2</v>
          </cell>
          <cell r="AE72">
            <v>1.2802924399667487E-3</v>
          </cell>
          <cell r="AF72">
            <v>0</v>
          </cell>
          <cell r="AG72">
            <v>0</v>
          </cell>
        </row>
        <row r="73">
          <cell r="B73" t="str">
            <v>SNPPN</v>
          </cell>
          <cell r="E73">
            <v>1</v>
          </cell>
          <cell r="F73">
            <v>0</v>
          </cell>
          <cell r="G73">
            <v>0.53411027473518491</v>
          </cell>
          <cell r="H73">
            <v>0.14759047021597035</v>
          </cell>
          <cell r="I73">
            <v>0</v>
          </cell>
          <cell r="J73">
            <v>0.19299651141216384</v>
          </cell>
          <cell r="K73">
            <v>0.10691862265325058</v>
          </cell>
          <cell r="L73">
            <v>1.3109377003124995E-2</v>
          </cell>
          <cell r="M73">
            <v>4.7247224692447513E-3</v>
          </cell>
          <cell r="N73">
            <v>5.5002151106061097E-4</v>
          </cell>
          <cell r="O73">
            <v>0</v>
          </cell>
          <cell r="P73">
            <v>0</v>
          </cell>
          <cell r="S73" t="str">
            <v>SNPPN</v>
          </cell>
          <cell r="V73">
            <v>1</v>
          </cell>
          <cell r="W73">
            <v>3.3411807214867917E-2</v>
          </cell>
          <cell r="X73">
            <v>0.50144167662441741</v>
          </cell>
          <cell r="Y73">
            <v>0.13856290062015486</v>
          </cell>
          <cell r="Z73">
            <v>2.5007933214586251E-2</v>
          </cell>
          <cell r="AA73">
            <v>0.18119326935748611</v>
          </cell>
          <cell r="AB73">
            <v>0.10272013994761194</v>
          </cell>
          <cell r="AC73">
            <v>1.2594623856842046E-2</v>
          </cell>
          <cell r="AD73">
            <v>4.539226678889079E-3</v>
          </cell>
          <cell r="AE73">
            <v>5.2842248514439738E-4</v>
          </cell>
          <cell r="AF73">
            <v>0</v>
          </cell>
          <cell r="AG73">
            <v>0</v>
          </cell>
        </row>
        <row r="74">
          <cell r="B74" t="str">
            <v>SNPPO</v>
          </cell>
          <cell r="E74">
            <v>1.0000000000000002</v>
          </cell>
          <cell r="F74">
            <v>0</v>
          </cell>
          <cell r="G74">
            <v>0.3522037602074003</v>
          </cell>
          <cell r="H74">
            <v>9.7324318665496595E-2</v>
          </cell>
          <cell r="I74">
            <v>0</v>
          </cell>
          <cell r="J74">
            <v>0.12726603520214344</v>
          </cell>
          <cell r="K74">
            <v>0.36111412335108189</v>
          </cell>
          <cell r="L74">
            <v>4.4276488666667183E-2</v>
          </cell>
          <cell r="M74">
            <v>1.5957594385514709E-2</v>
          </cell>
          <cell r="N74">
            <v>1.8576795216960398E-3</v>
          </cell>
          <cell r="O74">
            <v>0</v>
          </cell>
          <cell r="P74">
            <v>0</v>
          </cell>
          <cell r="S74" t="str">
            <v>SNPPO</v>
          </cell>
          <cell r="V74">
            <v>1.0000000000000002</v>
          </cell>
          <cell r="W74">
            <v>2.2542608934372429E-2</v>
          </cell>
          <cell r="X74">
            <v>0.33831763564438988</v>
          </cell>
          <cell r="Y74">
            <v>9.3486989835811857E-2</v>
          </cell>
          <cell r="Z74">
            <v>1.6872600008971093E-2</v>
          </cell>
          <cell r="AA74">
            <v>0.12224926914006089</v>
          </cell>
          <cell r="AB74">
            <v>0.34688547558774857</v>
          </cell>
          <cell r="AC74">
            <v>4.2531991181647785E-2</v>
          </cell>
          <cell r="AD74">
            <v>1.5328949182799879E-2</v>
          </cell>
          <cell r="AE74">
            <v>1.784480484197742E-3</v>
          </cell>
          <cell r="AF74">
            <v>0</v>
          </cell>
          <cell r="AG74">
            <v>0</v>
          </cell>
        </row>
        <row r="75">
          <cell r="B75" t="str">
            <v>SNPG</v>
          </cell>
          <cell r="E75">
            <v>0.99999999999999978</v>
          </cell>
          <cell r="F75">
            <v>0</v>
          </cell>
          <cell r="G75">
            <v>0.33313536928195198</v>
          </cell>
          <cell r="H75">
            <v>9.7421547751824294E-2</v>
          </cell>
          <cell r="I75">
            <v>0</v>
          </cell>
          <cell r="J75">
            <v>0.11384123488835274</v>
          </cell>
          <cell r="K75">
            <v>0.37181540034513777</v>
          </cell>
          <cell r="L75">
            <v>5.849999870203728E-2</v>
          </cell>
          <cell r="M75">
            <v>2.447738011018652E-2</v>
          </cell>
          <cell r="N75">
            <v>8.0906892050920795E-4</v>
          </cell>
          <cell r="O75">
            <v>0</v>
          </cell>
          <cell r="P75">
            <v>0</v>
          </cell>
          <cell r="S75" t="str">
            <v>SNPG</v>
          </cell>
          <cell r="V75">
            <v>1</v>
          </cell>
          <cell r="W75">
            <v>2.547225245280995E-2</v>
          </cell>
          <cell r="X75">
            <v>0.3212137757512355</v>
          </cell>
          <cell r="Y75">
            <v>9.3841899096559989E-2</v>
          </cell>
          <cell r="Z75">
            <v>7.9249006701563353E-3</v>
          </cell>
          <cell r="AA75">
            <v>0.11046489867123281</v>
          </cell>
          <cell r="AB75">
            <v>0.35995075912352414</v>
          </cell>
          <cell r="AC75">
            <v>5.6677829069205897E-2</v>
          </cell>
          <cell r="AD75">
            <v>2.3659924437277723E-2</v>
          </cell>
          <cell r="AE75">
            <v>7.9376072799761284E-4</v>
          </cell>
          <cell r="AF75">
            <v>0</v>
          </cell>
          <cell r="AG75">
            <v>0</v>
          </cell>
        </row>
        <row r="76">
          <cell r="B76" t="str">
            <v>SNPI</v>
          </cell>
          <cell r="E76">
            <v>0.99999999999999989</v>
          </cell>
          <cell r="F76">
            <v>0</v>
          </cell>
          <cell r="G76">
            <v>0.33522754849475356</v>
          </cell>
          <cell r="H76">
            <v>8.5751104893102864E-2</v>
          </cell>
          <cell r="I76">
            <v>0</v>
          </cell>
          <cell r="J76">
            <v>0.10369164383595707</v>
          </cell>
          <cell r="K76">
            <v>0.40772399827884498</v>
          </cell>
          <cell r="L76">
            <v>4.9400314315431702E-2</v>
          </cell>
          <cell r="M76">
            <v>1.7295490190368377E-2</v>
          </cell>
          <cell r="N76">
            <v>9.098999915413122E-4</v>
          </cell>
          <cell r="O76">
            <v>0</v>
          </cell>
          <cell r="P76">
            <v>0</v>
          </cell>
          <cell r="S76" t="str">
            <v>SNPI</v>
          </cell>
          <cell r="V76">
            <v>0.99999999999999989</v>
          </cell>
          <cell r="W76">
            <v>2.7401908583428052E-2</v>
          </cell>
          <cell r="X76">
            <v>0.3212438771413344</v>
          </cell>
          <cell r="Y76">
            <v>8.2164520126930887E-2</v>
          </cell>
          <cell r="Z76">
            <v>1.5054317110295486E-2</v>
          </cell>
          <cell r="AA76">
            <v>0.10059001252616902</v>
          </cell>
          <cell r="AB76">
            <v>0.38775250157936814</v>
          </cell>
          <cell r="AC76">
            <v>4.7968418481520829E-2</v>
          </cell>
          <cell r="AD76">
            <v>1.6868057303454972E-2</v>
          </cell>
          <cell r="AE76">
            <v>9.563871474981702E-4</v>
          </cell>
          <cell r="AF76">
            <v>0</v>
          </cell>
          <cell r="AG76">
            <v>0</v>
          </cell>
        </row>
        <row r="77">
          <cell r="B77" t="str">
            <v>TROJP</v>
          </cell>
          <cell r="E77">
            <v>1</v>
          </cell>
          <cell r="F77">
            <v>0</v>
          </cell>
          <cell r="G77">
            <v>0.50578650344508791</v>
          </cell>
          <cell r="H77">
            <v>0.13924564452772667</v>
          </cell>
          <cell r="I77">
            <v>0</v>
          </cell>
          <cell r="J77">
            <v>0.18525541865525974</v>
          </cell>
          <cell r="K77">
            <v>0.14431463898665339</v>
          </cell>
          <cell r="L77">
            <v>1.7948472790601546E-2</v>
          </cell>
          <cell r="M77">
            <v>6.714400512768246E-3</v>
          </cell>
          <cell r="N77">
            <v>7.3492108190252147E-4</v>
          </cell>
          <cell r="O77">
            <v>0</v>
          </cell>
          <cell r="P77">
            <v>0</v>
          </cell>
          <cell r="S77" t="str">
            <v>TROJP</v>
          </cell>
          <cell r="V77">
            <v>1</v>
          </cell>
          <cell r="W77">
            <v>3.1668666626398209E-2</v>
          </cell>
          <cell r="X77">
            <v>0.47596403971658258</v>
          </cell>
          <cell r="Y77">
            <v>0.13102484980275309</v>
          </cell>
          <cell r="Z77">
            <v>2.3900997783024926E-2</v>
          </cell>
          <cell r="AA77">
            <v>0.17438289379977429</v>
          </cell>
          <cell r="AB77">
            <v>0.1386564321033838</v>
          </cell>
          <cell r="AC77">
            <v>1.7244806267758858E-2</v>
          </cell>
          <cell r="AD77">
            <v>6.4512085749695094E-3</v>
          </cell>
          <cell r="AE77">
            <v>7.0610532535475795E-4</v>
          </cell>
          <cell r="AF77">
            <v>0</v>
          </cell>
          <cell r="AG77">
            <v>0</v>
          </cell>
        </row>
        <row r="78">
          <cell r="B78" t="str">
            <v>TROJD</v>
          </cell>
          <cell r="E78">
            <v>0.99999999999999989</v>
          </cell>
          <cell r="F78">
            <v>0</v>
          </cell>
          <cell r="G78">
            <v>0.51865831554239317</v>
          </cell>
          <cell r="H78">
            <v>0.14271099483085953</v>
          </cell>
          <cell r="I78">
            <v>0</v>
          </cell>
          <cell r="J78">
            <v>0.19034694435469224</v>
          </cell>
          <cell r="K78">
            <v>0.12594196216235745</v>
          </cell>
          <cell r="L78">
            <v>1.5740635377385053E-2</v>
          </cell>
          <cell r="M78">
            <v>5.9620617674812906E-3</v>
          </cell>
          <cell r="N78">
            <v>6.3908596483125077E-4</v>
          </cell>
          <cell r="O78">
            <v>0</v>
          </cell>
          <cell r="P78">
            <v>0</v>
          </cell>
          <cell r="S78" t="str">
            <v>TROJD</v>
          </cell>
          <cell r="V78">
            <v>1</v>
          </cell>
          <cell r="W78">
            <v>3.2429025597961375E-2</v>
          </cell>
          <cell r="X78">
            <v>0.48749612526695679</v>
          </cell>
          <cell r="Y78">
            <v>0.13412357146179635</v>
          </cell>
          <cell r="Z78">
            <v>2.4505037165893608E-2</v>
          </cell>
          <cell r="AA78">
            <v>0.17897310368015043</v>
          </cell>
          <cell r="AB78">
            <v>0.12100675819227386</v>
          </cell>
          <cell r="AC78">
            <v>1.5123855907568401E-2</v>
          </cell>
          <cell r="AD78">
            <v>5.7284813285987451E-3</v>
          </cell>
          <cell r="AE78">
            <v>6.1404139880051221E-4</v>
          </cell>
          <cell r="AF78">
            <v>0</v>
          </cell>
          <cell r="AG78">
            <v>0</v>
          </cell>
        </row>
        <row r="79">
          <cell r="B79" t="str">
            <v>IBT</v>
          </cell>
          <cell r="E79">
            <v>1.0000000000000022</v>
          </cell>
          <cell r="F79">
            <v>0</v>
          </cell>
          <cell r="G79">
            <v>0.39054989353496899</v>
          </cell>
          <cell r="H79">
            <v>8.7952713633348611E-2</v>
          </cell>
          <cell r="I79">
            <v>0</v>
          </cell>
          <cell r="J79">
            <v>8.9787020514086643E-2</v>
          </cell>
          <cell r="K79">
            <v>0.36910939153846445</v>
          </cell>
          <cell r="L79">
            <v>5.3181666724182022E-2</v>
          </cell>
          <cell r="M79">
            <v>1.183226582644744E-2</v>
          </cell>
          <cell r="N79">
            <v>1.0327155215501681E-3</v>
          </cell>
          <cell r="O79">
            <v>-3.4456672930459646E-3</v>
          </cell>
          <cell r="P79">
            <v>0</v>
          </cell>
          <cell r="S79" t="str">
            <v>IBT</v>
          </cell>
          <cell r="V79">
            <v>0.99999999999999922</v>
          </cell>
          <cell r="W79">
            <v>1.5414237510319392E-2</v>
          </cell>
          <cell r="X79">
            <v>0.33542311964031712</v>
          </cell>
          <cell r="Y79">
            <v>7.6661559021459838E-2</v>
          </cell>
          <cell r="Z79">
            <v>0.12106758616323952</v>
          </cell>
          <cell r="AA79">
            <v>8.0225136638089362E-2</v>
          </cell>
          <cell r="AB79">
            <v>0.31495970720787481</v>
          </cell>
          <cell r="AC79">
            <v>4.4942839845684909E-2</v>
          </cell>
          <cell r="AD79">
            <v>1.0409202898848247E-2</v>
          </cell>
          <cell r="AE79">
            <v>8.9661107416597584E-4</v>
          </cell>
          <cell r="AF79">
            <v>0</v>
          </cell>
          <cell r="AG79">
            <v>0</v>
          </cell>
        </row>
        <row r="80">
          <cell r="B80" t="str">
            <v>DITEXPRL</v>
          </cell>
          <cell r="E80">
            <v>1.0000000000000002</v>
          </cell>
          <cell r="F80">
            <v>2.4448454021395033E-2</v>
          </cell>
          <cell r="G80">
            <v>0.52298732707072593</v>
          </cell>
          <cell r="H80">
            <v>0.11931148242180901</v>
          </cell>
          <cell r="I80">
            <v>2.1814006162879294E-2</v>
          </cell>
          <cell r="J80">
            <v>0.15581519825253393</v>
          </cell>
          <cell r="K80">
            <v>0.16664568545740793</v>
          </cell>
          <cell r="L80">
            <v>7.6043078912605561E-3</v>
          </cell>
          <cell r="M80">
            <v>8.5074016072851973E-3</v>
          </cell>
          <cell r="N80">
            <v>-8.8674566347594248E-3</v>
          </cell>
          <cell r="O80">
            <v>0</v>
          </cell>
          <cell r="P80">
            <v>-1.826640625053743E-2</v>
          </cell>
          <cell r="S80" t="str">
            <v>DITEXPRL</v>
          </cell>
          <cell r="V80">
            <v>1.0182664062505375</v>
          </cell>
          <cell r="W80">
            <v>2.4448454021395033E-2</v>
          </cell>
          <cell r="X80">
            <v>0.52298732707072593</v>
          </cell>
          <cell r="Y80">
            <v>0.11931148242180903</v>
          </cell>
          <cell r="Z80">
            <v>2.1814006162879294E-2</v>
          </cell>
          <cell r="AA80">
            <v>0.15581519825253393</v>
          </cell>
          <cell r="AB80">
            <v>0.16664568545740796</v>
          </cell>
          <cell r="AC80">
            <v>7.6043078912605561E-3</v>
          </cell>
          <cell r="AD80">
            <v>8.5074016072851956E-3</v>
          </cell>
          <cell r="AE80">
            <v>-8.8674566347594248E-3</v>
          </cell>
          <cell r="AF80">
            <v>0</v>
          </cell>
          <cell r="AG80">
            <v>0</v>
          </cell>
        </row>
        <row r="81">
          <cell r="B81" t="str">
            <v>DITBALRL</v>
          </cell>
          <cell r="E81">
            <v>0.99999999999999989</v>
          </cell>
          <cell r="F81">
            <v>2.4622048212992194E-2</v>
          </cell>
          <cell r="G81">
            <v>0.29327015527105715</v>
          </cell>
          <cell r="H81">
            <v>7.6621633070413628E-2</v>
          </cell>
          <cell r="I81">
            <v>1.5313923770348013E-2</v>
          </cell>
          <cell r="J81">
            <v>0.10747418151053321</v>
          </cell>
          <cell r="K81">
            <v>0.38716253684819762</v>
          </cell>
          <cell r="L81">
            <v>5.4991640756182389E-2</v>
          </cell>
          <cell r="M81">
            <v>2.3666719559338793E-2</v>
          </cell>
          <cell r="N81">
            <v>3.5620336742395032E-3</v>
          </cell>
          <cell r="O81">
            <v>1.164448010082664E-5</v>
          </cell>
          <cell r="P81">
            <v>1.3303482846596645E-2</v>
          </cell>
          <cell r="S81" t="str">
            <v>DITBALRL</v>
          </cell>
          <cell r="V81">
            <v>0.98762446670206983</v>
          </cell>
          <cell r="W81">
            <v>2.4157709339552198E-2</v>
          </cell>
          <cell r="X81">
            <v>0.29056495504937208</v>
          </cell>
          <cell r="Y81">
            <v>7.1295099333930578E-2</v>
          </cell>
          <cell r="Z81">
            <v>1.0073739825824905E-2</v>
          </cell>
          <cell r="AA81">
            <v>9.0645542532472548E-2</v>
          </cell>
          <cell r="AB81">
            <v>0.4194128693745186</v>
          </cell>
          <cell r="AC81">
            <v>5.7711799101150055E-2</v>
          </cell>
          <cell r="AD81">
            <v>2.0797456384665059E-2</v>
          </cell>
          <cell r="AE81">
            <v>2.9652957605838374E-3</v>
          </cell>
          <cell r="AF81">
            <v>0</v>
          </cell>
          <cell r="AG81">
            <v>0</v>
          </cell>
        </row>
        <row r="82">
          <cell r="B82" t="str">
            <v>TAXDEPRL</v>
          </cell>
          <cell r="E82">
            <v>1</v>
          </cell>
          <cell r="F82">
            <v>3.1747297867528529E-2</v>
          </cell>
          <cell r="G82">
            <v>0.3454588694926759</v>
          </cell>
          <cell r="H82">
            <v>8.951565422866295E-2</v>
          </cell>
          <cell r="I82">
            <v>9.5164899859036568E-3</v>
          </cell>
          <cell r="J82">
            <v>0.10983768252885183</v>
          </cell>
          <cell r="K82">
            <v>0.35107939185167286</v>
          </cell>
          <cell r="L82">
            <v>4.5799423570699854E-2</v>
          </cell>
          <cell r="M82">
            <v>1.6054619402990831E-2</v>
          </cell>
          <cell r="N82">
            <v>9.9057107101362053E-4</v>
          </cell>
          <cell r="O82">
            <v>0</v>
          </cell>
          <cell r="P82">
            <v>0</v>
          </cell>
          <cell r="S82" t="str">
            <v>TAXDEPRL</v>
          </cell>
          <cell r="V82">
            <v>1</v>
          </cell>
          <cell r="W82">
            <v>3.1747297867528529E-2</v>
          </cell>
          <cell r="X82">
            <v>0.3454588694926759</v>
          </cell>
          <cell r="Y82">
            <v>8.951565422866295E-2</v>
          </cell>
          <cell r="Z82">
            <v>9.5164899859036568E-3</v>
          </cell>
          <cell r="AA82">
            <v>0.10983768252885183</v>
          </cell>
          <cell r="AB82">
            <v>0.35107939185167286</v>
          </cell>
          <cell r="AC82">
            <v>4.5799423570699854E-2</v>
          </cell>
          <cell r="AD82">
            <v>1.6054619402990831E-2</v>
          </cell>
          <cell r="AE82">
            <v>9.9057107101362053E-4</v>
          </cell>
          <cell r="AF82">
            <v>0</v>
          </cell>
          <cell r="AG82">
            <v>0</v>
          </cell>
        </row>
        <row r="83">
          <cell r="B83" t="str">
            <v>DITEXPMA</v>
          </cell>
          <cell r="E83">
            <v>1</v>
          </cell>
          <cell r="F83">
            <v>0</v>
          </cell>
          <cell r="G83">
            <v>0.48564572727640715</v>
          </cell>
          <cell r="H83">
            <v>0.12384482630949598</v>
          </cell>
          <cell r="I83">
            <v>0</v>
          </cell>
          <cell r="J83">
            <v>0.14701414386542996</v>
          </cell>
          <cell r="K83">
            <v>0.20244976054174327</v>
          </cell>
          <cell r="L83">
            <v>3.6497102475316762E-2</v>
          </cell>
          <cell r="M83">
            <v>1.0049671051121117E-2</v>
          </cell>
          <cell r="N83">
            <v>3.7377091568214696E-4</v>
          </cell>
          <cell r="O83">
            <v>0</v>
          </cell>
          <cell r="P83">
            <v>-5.875002435196325E-3</v>
          </cell>
          <cell r="S83" t="str">
            <v>DITEXPMA</v>
          </cell>
          <cell r="V83">
            <v>1.0190541125008514</v>
          </cell>
          <cell r="W83">
            <v>2.4162165037002661E-2</v>
          </cell>
          <cell r="X83">
            <v>0.55123647283214405</v>
          </cell>
          <cell r="Y83">
            <v>0.11897545851895405</v>
          </cell>
          <cell r="Z83">
            <v>2.2948216831901413E-2</v>
          </cell>
          <cell r="AA83">
            <v>0.16943053558424293</v>
          </cell>
          <cell r="AB83">
            <v>0.12709099115722403</v>
          </cell>
          <cell r="AC83">
            <v>5.6668542373037017E-3</v>
          </cell>
          <cell r="AD83">
            <v>8.1763816851274217E-3</v>
          </cell>
          <cell r="AE83">
            <v>-8.6329633830488847E-3</v>
          </cell>
          <cell r="AF83">
            <v>0</v>
          </cell>
          <cell r="AG83">
            <v>0</v>
          </cell>
        </row>
        <row r="84">
          <cell r="B84" t="str">
            <v>DITBALMA</v>
          </cell>
          <cell r="E84">
            <v>0.99999707095677981</v>
          </cell>
          <cell r="F84">
            <v>0</v>
          </cell>
          <cell r="G84">
            <v>0.26169060049660414</v>
          </cell>
          <cell r="H84">
            <v>6.1839345867432963E-2</v>
          </cell>
          <cell r="I84">
            <v>0</v>
          </cell>
          <cell r="J84">
            <v>7.7173252509691231E-2</v>
          </cell>
          <cell r="K84">
            <v>0.50610028504794224</v>
          </cell>
          <cell r="L84">
            <v>6.7719499596574736E-2</v>
          </cell>
          <cell r="M84">
            <v>2.4323684259870571E-2</v>
          </cell>
          <cell r="N84">
            <v>2.2726412664476176E-3</v>
          </cell>
          <cell r="O84">
            <v>0</v>
          </cell>
          <cell r="P84">
            <v>-1.1222380877835946E-3</v>
          </cell>
          <cell r="S84" t="str">
            <v>DITBALMA</v>
          </cell>
          <cell r="V84">
            <v>0.98763066692298385</v>
          </cell>
          <cell r="W84">
            <v>2.1108780068358229E-2</v>
          </cell>
          <cell r="X84">
            <v>0.23214208256515342</v>
          </cell>
          <cell r="Y84">
            <v>5.8570400939643628E-2</v>
          </cell>
          <cell r="Z84">
            <v>7.25929458119346E-3</v>
          </cell>
          <cell r="AA84">
            <v>7.3938501070354615E-2</v>
          </cell>
          <cell r="AB84">
            <v>0.49993252346757822</v>
          </cell>
          <cell r="AC84">
            <v>6.8008188712656042E-2</v>
          </cell>
          <cell r="AD84">
            <v>2.4524185164321411E-2</v>
          </cell>
          <cell r="AE84">
            <v>2.1467103537248654E-3</v>
          </cell>
          <cell r="AF84">
            <v>0</v>
          </cell>
          <cell r="AG84">
            <v>0</v>
          </cell>
        </row>
        <row r="85">
          <cell r="B85" t="str">
            <v>TAXDEPRMA</v>
          </cell>
          <cell r="E85">
            <v>1</v>
          </cell>
          <cell r="F85">
            <v>0</v>
          </cell>
          <cell r="G85">
            <v>0.35483642945318689</v>
          </cell>
          <cell r="H85">
            <v>9.1849273135129444E-2</v>
          </cell>
          <cell r="I85">
            <v>0</v>
          </cell>
          <cell r="J85">
            <v>0.1128247507636827</v>
          </cell>
          <cell r="K85">
            <v>0.3709213386718162</v>
          </cell>
          <cell r="L85">
            <v>4.8144038070712727E-2</v>
          </cell>
          <cell r="M85">
            <v>1.6829179252356632E-2</v>
          </cell>
          <cell r="N85">
            <v>1.0651453428735978E-3</v>
          </cell>
          <cell r="O85">
            <v>0</v>
          </cell>
          <cell r="P85">
            <v>3.5298453102418159E-3</v>
          </cell>
          <cell r="S85" t="str">
            <v>TAXDEPRMA</v>
          </cell>
          <cell r="V85">
            <v>0.99999999999999989</v>
          </cell>
          <cell r="W85">
            <v>3.1319071324450505E-2</v>
          </cell>
          <cell r="X85">
            <v>0.33884831382539715</v>
          </cell>
          <cell r="Y85">
            <v>8.7665272136688857E-2</v>
          </cell>
          <cell r="Z85">
            <v>9.1746113092770129E-3</v>
          </cell>
          <cell r="AA85">
            <v>0.10743579459157279</v>
          </cell>
          <cell r="AB85">
            <v>0.36105636042646722</v>
          </cell>
          <cell r="AC85">
            <v>4.6988125623485429E-2</v>
          </cell>
          <cell r="AD85">
            <v>1.6468237999570191E-2</v>
          </cell>
          <cell r="AE85">
            <v>1.0442127630908393E-3</v>
          </cell>
          <cell r="AF85">
            <v>0</v>
          </cell>
          <cell r="AG85">
            <v>0</v>
          </cell>
        </row>
        <row r="86">
          <cell r="B86" t="str">
            <v>SCHMDEXP</v>
          </cell>
          <cell r="E86">
            <v>1</v>
          </cell>
          <cell r="F86">
            <v>0</v>
          </cell>
          <cell r="G86">
            <v>0.34319127277498196</v>
          </cell>
          <cell r="H86">
            <v>8.6050771912269813E-2</v>
          </cell>
          <cell r="I86">
            <v>0</v>
          </cell>
          <cell r="J86">
            <v>0.10556579955111375</v>
          </cell>
          <cell r="K86">
            <v>0.39292205105799061</v>
          </cell>
          <cell r="L86">
            <v>5.2856504407368041E-2</v>
          </cell>
          <cell r="M86">
            <v>1.812174577545498E-2</v>
          </cell>
          <cell r="N86">
            <v>1.2918545208208977E-3</v>
          </cell>
          <cell r="O86">
            <v>0</v>
          </cell>
          <cell r="P86">
            <v>0</v>
          </cell>
          <cell r="S86" t="str">
            <v>SCHMDEXP</v>
          </cell>
          <cell r="V86">
            <v>1</v>
          </cell>
          <cell r="W86">
            <v>2.9719535642172622E-2</v>
          </cell>
          <cell r="X86">
            <v>0.32689968148662552</v>
          </cell>
          <cell r="Y86">
            <v>8.1893247050062901E-2</v>
          </cell>
          <cell r="Z86">
            <v>1.6596160900088881E-2</v>
          </cell>
          <cell r="AA86">
            <v>0.10040770919137852</v>
          </cell>
          <cell r="AB86">
            <v>0.37540892821007688</v>
          </cell>
          <cell r="AC86">
            <v>5.0526460106581308E-2</v>
          </cell>
          <cell r="AD86">
            <v>1.7317783812411714E-2</v>
          </cell>
          <cell r="AE86">
            <v>1.2304936006017346E-3</v>
          </cell>
          <cell r="AF86">
            <v>0</v>
          </cell>
          <cell r="AG86">
            <v>0</v>
          </cell>
        </row>
        <row r="87">
          <cell r="B87" t="str">
            <v>SCHMAEXP</v>
          </cell>
          <cell r="E87">
            <v>0.99999999999999956</v>
          </cell>
          <cell r="F87">
            <v>0</v>
          </cell>
          <cell r="G87">
            <v>0.35173085581134933</v>
          </cell>
          <cell r="H87">
            <v>8.7319881153653675E-2</v>
          </cell>
          <cell r="I87">
            <v>0</v>
          </cell>
          <cell r="J87">
            <v>0.13128662494790996</v>
          </cell>
          <cell r="K87">
            <v>0.36799853017825357</v>
          </cell>
          <cell r="L87">
            <v>4.446947846988953E-2</v>
          </cell>
          <cell r="M87">
            <v>1.6172066698832411E-2</v>
          </cell>
          <cell r="N87">
            <v>1.0225627401110771E-3</v>
          </cell>
          <cell r="O87">
            <v>0</v>
          </cell>
          <cell r="P87">
            <v>0</v>
          </cell>
          <cell r="S87" t="str">
            <v>SCHMAEXP</v>
          </cell>
          <cell r="V87">
            <v>1</v>
          </cell>
          <cell r="W87">
            <v>2.7464054850400925E-2</v>
          </cell>
          <cell r="X87">
            <v>0.33597494675764028</v>
          </cell>
          <cell r="Y87">
            <v>8.3272353887515527E-2</v>
          </cell>
          <cell r="Z87">
            <v>1.6533592188818055E-2</v>
          </cell>
          <cell r="AA87">
            <v>0.12635575317673564</v>
          </cell>
          <cell r="AB87">
            <v>0.35143267425223434</v>
          </cell>
          <cell r="AC87">
            <v>4.248879917662074E-2</v>
          </cell>
          <cell r="AD87">
            <v>1.5503056709335782E-2</v>
          </cell>
          <cell r="AE87">
            <v>9.7476900069865674E-4</v>
          </cell>
          <cell r="AF87">
            <v>0</v>
          </cell>
          <cell r="AG87">
            <v>0</v>
          </cell>
        </row>
        <row r="88">
          <cell r="B88" t="str">
            <v>SGCT</v>
          </cell>
          <cell r="E88">
            <v>1</v>
          </cell>
          <cell r="F88">
            <v>0</v>
          </cell>
          <cell r="G88">
            <v>0.35148404310881876</v>
          </cell>
          <cell r="H88">
            <v>9.712543953879417E-2</v>
          </cell>
          <cell r="I88">
            <v>0</v>
          </cell>
          <cell r="J88">
            <v>0.12700597113709844</v>
          </cell>
          <cell r="K88">
            <v>0.3637164014022336</v>
          </cell>
          <cell r="L88">
            <v>4.45955560395246E-2</v>
          </cell>
          <cell r="M88">
            <v>1.6072588773530475E-2</v>
          </cell>
          <cell r="N88">
            <v>0</v>
          </cell>
          <cell r="O88">
            <v>0</v>
          </cell>
          <cell r="P88">
            <v>0</v>
          </cell>
          <cell r="S88" t="str">
            <v>SGCT</v>
          </cell>
          <cell r="V88">
            <v>1.0000000000000002</v>
          </cell>
          <cell r="W88">
            <v>2.2498578846929265E-2</v>
          </cell>
          <cell r="X88">
            <v>0.33765683568444055</v>
          </cell>
          <cell r="Y88">
            <v>9.3304391612631363E-2</v>
          </cell>
          <cell r="Z88">
            <v>1.683964454867139E-2</v>
          </cell>
          <cell r="AA88">
            <v>0.12201049260688453</v>
          </cell>
          <cell r="AB88">
            <v>0.34940830514391114</v>
          </cell>
          <cell r="AC88">
            <v>4.2841317953700435E-2</v>
          </cell>
          <cell r="AD88">
            <v>1.544043360283146E-2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MT</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MT</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4"/>
      <sheetData sheetId="15"/>
      <sheetData sheetId="16"/>
      <sheetData sheetId="17"/>
      <sheetData sheetId="18" refreshError="1"/>
      <sheetData sheetId="19"/>
      <sheetData sheetId="20"/>
      <sheetData sheetId="21"/>
      <sheetData sheetId="22" refreshError="1"/>
      <sheetData sheetId="23" refreshError="1"/>
      <sheetData sheetId="24" refreshError="1"/>
      <sheetData sheetId="25" refreshError="1"/>
      <sheetData sheetId="26"/>
      <sheetData sheetId="27"/>
      <sheetData sheetId="28"/>
      <sheetData sheetId="29"/>
      <sheetData sheetId="30" refreshError="1"/>
      <sheetData sheetId="31"/>
      <sheetData sheetId="32"/>
      <sheetData sheetId="33"/>
      <sheetData sheetId="3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Tracking"/>
      <sheetName val="Delivery_Group Budgets"/>
      <sheetName val="Backlog Forecast Tables"/>
      <sheetName val="RMP BUDGET"/>
      <sheetName val="ALL Tbls"/>
      <sheetName val="INQ"/>
      <sheetName val="MID"/>
      <sheetName val="PFA"/>
      <sheetName val="REG"/>
      <sheetName val="SMB"/>
      <sheetName val="TAC"/>
      <sheetName val="A02648 ODC Pivot"/>
      <sheetName val="A02649 ODC Pivot"/>
      <sheetName val="A02648 YTD Pivot"/>
      <sheetName val="A02649 YTD Pivot"/>
      <sheetName val="A02648 PFA YTD"/>
      <sheetName val="A02649 PFA YTD"/>
      <sheetName val="Retainage Summary"/>
      <sheetName val="A02648 YTD"/>
      <sheetName val="A02649 YTD"/>
      <sheetName val="References"/>
      <sheetName val="Rates"/>
      <sheetName val="A02648 ODC"/>
      <sheetName val="A02649 ODC"/>
      <sheetName val="A02648 Accruals"/>
      <sheetName val="A02649 Accruals"/>
      <sheetName val="Cogons Accrua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A1" t="str">
            <v>Name</v>
          </cell>
          <cell r="B1" t="str">
            <v>Billing Rate</v>
          </cell>
          <cell r="C1" t="str">
            <v>Group</v>
          </cell>
          <cell r="D1" t="str">
            <v>Group2</v>
          </cell>
          <cell r="E1" t="str">
            <v>PLC</v>
          </cell>
          <cell r="F1">
            <v>0</v>
          </cell>
          <cell r="G1" t="str">
            <v>Delivery Task</v>
          </cell>
          <cell r="H1" t="str">
            <v>Delivery Group</v>
          </cell>
        </row>
        <row r="2">
          <cell r="A2" t="str">
            <v>Alexander, Michael A. (11315)</v>
          </cell>
          <cell r="B2">
            <v>207</v>
          </cell>
          <cell r="C2" t="str">
            <v>BM</v>
          </cell>
          <cell r="D2" t="str">
            <v>BM</v>
          </cell>
          <cell r="E2" t="str">
            <v>VP</v>
          </cell>
          <cell r="G2" t="str">
            <v>A1</v>
          </cell>
          <cell r="H2" t="str">
            <v>BM</v>
          </cell>
        </row>
        <row r="3">
          <cell r="A3" t="str">
            <v>Anderson, Melinda S. (10544)</v>
          </cell>
          <cell r="B3">
            <v>67</v>
          </cell>
          <cell r="C3" t="str">
            <v>BP</v>
          </cell>
          <cell r="D3" t="str">
            <v>BP</v>
          </cell>
          <cell r="E3" t="str">
            <v>CSTAG3</v>
          </cell>
          <cell r="G3" t="str">
            <v>A2</v>
          </cell>
          <cell r="H3" t="str">
            <v>TA</v>
          </cell>
        </row>
        <row r="4">
          <cell r="A4" t="str">
            <v>Anderson, Stephanie   (10713)</v>
          </cell>
          <cell r="B4">
            <v>79</v>
          </cell>
          <cell r="C4" t="str">
            <v>BM</v>
          </cell>
          <cell r="D4" t="str">
            <v>BM</v>
          </cell>
          <cell r="E4" t="str">
            <v>TECHN1</v>
          </cell>
          <cell r="G4" t="str">
            <v>A3</v>
          </cell>
          <cell r="H4" t="str">
            <v>TA</v>
          </cell>
        </row>
        <row r="5">
          <cell r="A5" t="str">
            <v>Beadle, Richard D. (11008)</v>
          </cell>
          <cell r="B5">
            <v>156</v>
          </cell>
          <cell r="C5" t="str">
            <v>BM</v>
          </cell>
          <cell r="D5" t="str">
            <v>BM</v>
          </cell>
          <cell r="E5" t="str">
            <v>SRPJAN</v>
          </cell>
          <cell r="G5" t="str">
            <v>A4</v>
          </cell>
          <cell r="H5" t="str">
            <v>TA</v>
          </cell>
        </row>
        <row r="6">
          <cell r="A6" t="str">
            <v>Bigler, Ashley M. (11273)</v>
          </cell>
          <cell r="B6">
            <v>52</v>
          </cell>
          <cell r="C6" t="str">
            <v>BP</v>
          </cell>
          <cell r="D6" t="str">
            <v>BP</v>
          </cell>
          <cell r="E6" t="str">
            <v>CSTAG2</v>
          </cell>
          <cell r="G6" t="str">
            <v>A5</v>
          </cell>
          <cell r="H6" t="str">
            <v>BP</v>
          </cell>
        </row>
        <row r="7">
          <cell r="A7" t="str">
            <v>Breach, Taylor T. (11199)</v>
          </cell>
          <cell r="B7">
            <v>79</v>
          </cell>
          <cell r="C7" t="str">
            <v>TA</v>
          </cell>
          <cell r="D7" t="str">
            <v>TA</v>
          </cell>
          <cell r="E7" t="str">
            <v>TECHN1</v>
          </cell>
          <cell r="G7" t="str">
            <v>A6</v>
          </cell>
          <cell r="H7" t="str">
            <v>BM</v>
          </cell>
        </row>
        <row r="8">
          <cell r="A8" t="str">
            <v>Brinkmoeller, Jaclyn E. (11434)</v>
          </cell>
          <cell r="B8">
            <v>79</v>
          </cell>
          <cell r="C8" t="str">
            <v>TA</v>
          </cell>
          <cell r="D8" t="str">
            <v>TA</v>
          </cell>
          <cell r="E8" t="str">
            <v>TECHN1</v>
          </cell>
          <cell r="G8" t="str">
            <v>01</v>
          </cell>
          <cell r="H8" t="str">
            <v>BM</v>
          </cell>
        </row>
        <row r="9">
          <cell r="A9" t="str">
            <v>Bruckman, Stephanie A. (11311)</v>
          </cell>
          <cell r="B9">
            <v>64</v>
          </cell>
          <cell r="C9" t="str">
            <v>BP</v>
          </cell>
          <cell r="D9" t="str">
            <v>BP</v>
          </cell>
          <cell r="E9" t="str">
            <v>ADMN2</v>
          </cell>
        </row>
        <row r="10">
          <cell r="A10" t="str">
            <v>Bunn, Adrian   (11258)</v>
          </cell>
          <cell r="B10">
            <v>92</v>
          </cell>
          <cell r="C10" t="str">
            <v>TA</v>
          </cell>
          <cell r="D10" t="str">
            <v>TA</v>
          </cell>
          <cell r="E10" t="str">
            <v>TECHN2</v>
          </cell>
        </row>
        <row r="11">
          <cell r="A11" t="str">
            <v>Camp, Kellen I. (10957)</v>
          </cell>
          <cell r="B11">
            <v>102</v>
          </cell>
          <cell r="C11" t="str">
            <v>TA</v>
          </cell>
          <cell r="D11" t="str">
            <v>TA</v>
          </cell>
          <cell r="E11" t="str">
            <v>TECHN3</v>
          </cell>
        </row>
        <row r="12">
          <cell r="A12" t="str">
            <v>Canfield, Tyla M. (11090)</v>
          </cell>
          <cell r="B12">
            <v>64</v>
          </cell>
          <cell r="C12" t="str">
            <v>BP</v>
          </cell>
          <cell r="D12" t="str">
            <v>BP</v>
          </cell>
          <cell r="E12" t="str">
            <v>ADMN2</v>
          </cell>
        </row>
        <row r="13">
          <cell r="A13" t="str">
            <v>Clement, Duncan T. (11440)</v>
          </cell>
          <cell r="B13">
            <v>0</v>
          </cell>
          <cell r="C13" t="str">
            <v>BM</v>
          </cell>
          <cell r="D13" t="str">
            <v>BM</v>
          </cell>
          <cell r="E13">
            <v>0</v>
          </cell>
        </row>
        <row r="14">
          <cell r="A14" t="str">
            <v>Clifford, Michelle L. (11210)</v>
          </cell>
          <cell r="B14">
            <v>77</v>
          </cell>
          <cell r="C14" t="str">
            <v>BP</v>
          </cell>
          <cell r="D14" t="str">
            <v>BP</v>
          </cell>
          <cell r="E14" t="str">
            <v>SRCUSV</v>
          </cell>
        </row>
        <row r="15">
          <cell r="A15" t="str">
            <v>Coffer, Sheila G. (10909)</v>
          </cell>
          <cell r="B15">
            <v>156</v>
          </cell>
          <cell r="C15" t="str">
            <v>TA</v>
          </cell>
          <cell r="D15" t="str">
            <v>TA</v>
          </cell>
          <cell r="E15" t="str">
            <v>SRPJAN</v>
          </cell>
        </row>
        <row r="16">
          <cell r="A16" t="str">
            <v>Conway, Valeen I. (10643)</v>
          </cell>
          <cell r="B16">
            <v>92</v>
          </cell>
          <cell r="C16" t="str">
            <v>BP</v>
          </cell>
          <cell r="D16" t="str">
            <v>BP</v>
          </cell>
          <cell r="E16" t="str">
            <v>TECHN2</v>
          </cell>
        </row>
        <row r="17">
          <cell r="A17" t="str">
            <v>Cox, Christopher B. (10394)</v>
          </cell>
          <cell r="B17">
            <v>133</v>
          </cell>
          <cell r="C17" t="str">
            <v>BM</v>
          </cell>
          <cell r="D17" t="str">
            <v>ENG</v>
          </cell>
          <cell r="E17" t="str">
            <v>PRJEN</v>
          </cell>
        </row>
        <row r="18">
          <cell r="A18" t="str">
            <v>Coyle, Cheya   (10692)</v>
          </cell>
          <cell r="B18">
            <v>79</v>
          </cell>
          <cell r="C18" t="str">
            <v>BM</v>
          </cell>
          <cell r="D18" t="str">
            <v>BizOps</v>
          </cell>
          <cell r="E18" t="str">
            <v>TECHN1</v>
          </cell>
        </row>
        <row r="19">
          <cell r="A19" t="str">
            <v>Crockett, James P. (10479)</v>
          </cell>
          <cell r="B19">
            <v>176</v>
          </cell>
          <cell r="C19" t="str">
            <v>BM</v>
          </cell>
          <cell r="D19" t="str">
            <v>ENG</v>
          </cell>
          <cell r="E19" t="str">
            <v>PRJMGR</v>
          </cell>
        </row>
        <row r="20">
          <cell r="A20" t="str">
            <v>DeMann, Jacob N. (10774)</v>
          </cell>
          <cell r="B20">
            <v>112</v>
          </cell>
          <cell r="C20" t="str">
            <v>BM</v>
          </cell>
          <cell r="D20" t="str">
            <v>BM</v>
          </cell>
          <cell r="E20" t="str">
            <v>ANLYST</v>
          </cell>
        </row>
        <row r="21">
          <cell r="A21" t="str">
            <v>Denherder, Jennifer L. (10933)</v>
          </cell>
          <cell r="B21">
            <v>156</v>
          </cell>
          <cell r="C21" t="str">
            <v>TA</v>
          </cell>
          <cell r="D21" t="str">
            <v>TA</v>
          </cell>
          <cell r="E21" t="str">
            <v>SRPJAN</v>
          </cell>
        </row>
        <row r="22">
          <cell r="A22" t="str">
            <v>Dolbeer, Michelle M. (11333)</v>
          </cell>
          <cell r="B22">
            <v>112</v>
          </cell>
          <cell r="C22" t="str">
            <v>BM</v>
          </cell>
          <cell r="D22" t="str">
            <v>Marketing</v>
          </cell>
          <cell r="E22" t="str">
            <v>ANLYST</v>
          </cell>
        </row>
        <row r="23">
          <cell r="A23" t="str">
            <v>Dwire, Scott A. (10791)</v>
          </cell>
          <cell r="B23">
            <v>156</v>
          </cell>
          <cell r="C23" t="str">
            <v>TA</v>
          </cell>
          <cell r="D23" t="str">
            <v>TA</v>
          </cell>
          <cell r="E23" t="str">
            <v>SRPJAN</v>
          </cell>
        </row>
        <row r="24">
          <cell r="A24" t="str">
            <v>Evans, Austin G. (11203)</v>
          </cell>
          <cell r="B24">
            <v>133</v>
          </cell>
          <cell r="C24" t="str">
            <v>BP</v>
          </cell>
          <cell r="D24" t="str">
            <v>BP</v>
          </cell>
          <cell r="E24" t="str">
            <v>PRJANL</v>
          </cell>
        </row>
        <row r="25">
          <cell r="A25" t="str">
            <v>Gallagher, Cameron W. (10601)</v>
          </cell>
          <cell r="B25">
            <v>133</v>
          </cell>
          <cell r="C25" t="str">
            <v>BM</v>
          </cell>
          <cell r="D25" t="str">
            <v>BM</v>
          </cell>
          <cell r="E25" t="str">
            <v>PRJANL</v>
          </cell>
        </row>
        <row r="26">
          <cell r="A26" t="str">
            <v>Gantman, Michael D. (10951)</v>
          </cell>
          <cell r="B26">
            <v>133</v>
          </cell>
          <cell r="C26" t="str">
            <v>TA</v>
          </cell>
          <cell r="D26" t="str">
            <v>TA</v>
          </cell>
          <cell r="E26" t="str">
            <v>PRJANL</v>
          </cell>
        </row>
        <row r="27">
          <cell r="A27" t="str">
            <v>Gibson, Jean E. (11058)</v>
          </cell>
          <cell r="B27">
            <v>156</v>
          </cell>
          <cell r="C27" t="str">
            <v>BM</v>
          </cell>
          <cell r="D27" t="str">
            <v>Marketing</v>
          </cell>
          <cell r="E27" t="str">
            <v>SRPREN</v>
          </cell>
        </row>
        <row r="28">
          <cell r="A28" t="str">
            <v>Gibson, Joshua G. (10657)</v>
          </cell>
          <cell r="B28">
            <v>133</v>
          </cell>
          <cell r="C28" t="str">
            <v>BM</v>
          </cell>
          <cell r="D28" t="str">
            <v>ENG</v>
          </cell>
          <cell r="E28" t="str">
            <v>PRJEN</v>
          </cell>
        </row>
        <row r="29">
          <cell r="A29" t="str">
            <v>Goodman, Jessica   (11308)</v>
          </cell>
          <cell r="B29">
            <v>52</v>
          </cell>
          <cell r="C29" t="str">
            <v>BP</v>
          </cell>
          <cell r="D29" t="str">
            <v>BP</v>
          </cell>
          <cell r="E29" t="str">
            <v>CSTAG2</v>
          </cell>
        </row>
        <row r="30">
          <cell r="A30" t="str">
            <v>Grover, Kristina N. (10661)</v>
          </cell>
          <cell r="B30">
            <v>92</v>
          </cell>
          <cell r="C30" t="str">
            <v>TA</v>
          </cell>
          <cell r="D30" t="str">
            <v>TA</v>
          </cell>
          <cell r="E30" t="str">
            <v>TECHN2</v>
          </cell>
        </row>
        <row r="31">
          <cell r="A31" t="str">
            <v>Haney, Bryan J. (10400)</v>
          </cell>
          <cell r="B31">
            <v>207</v>
          </cell>
          <cell r="C31" t="str">
            <v>BM</v>
          </cell>
          <cell r="D31" t="str">
            <v>BM</v>
          </cell>
          <cell r="E31" t="str">
            <v>VP</v>
          </cell>
        </row>
        <row r="32">
          <cell r="A32" t="str">
            <v>Hickman, Jacob J. (11370)</v>
          </cell>
          <cell r="B32">
            <v>133</v>
          </cell>
          <cell r="C32" t="str">
            <v>BM</v>
          </cell>
          <cell r="D32" t="str">
            <v>ENG</v>
          </cell>
          <cell r="E32" t="str">
            <v>PRJEN</v>
          </cell>
        </row>
        <row r="33">
          <cell r="A33" t="str">
            <v>Johnson, Tawny   (11096)</v>
          </cell>
          <cell r="B33">
            <v>52</v>
          </cell>
          <cell r="C33" t="str">
            <v>BP</v>
          </cell>
          <cell r="D33" t="str">
            <v>BP</v>
          </cell>
          <cell r="E33" t="str">
            <v>CSTAG2</v>
          </cell>
        </row>
        <row r="34">
          <cell r="A34" t="str">
            <v>Kaldahl, Robert E. (10822)</v>
          </cell>
          <cell r="B34">
            <v>79</v>
          </cell>
          <cell r="C34" t="str">
            <v>TA</v>
          </cell>
          <cell r="D34" t="str">
            <v>TA</v>
          </cell>
          <cell r="E34" t="str">
            <v>TECHN1</v>
          </cell>
        </row>
        <row r="35">
          <cell r="A35" t="str">
            <v>Lang Mulder, Kelly C. (10861)</v>
          </cell>
          <cell r="B35">
            <v>176</v>
          </cell>
          <cell r="C35" t="str">
            <v>BM</v>
          </cell>
          <cell r="D35" t="str">
            <v>ICS</v>
          </cell>
          <cell r="E35" t="str">
            <v>PRJMGR</v>
          </cell>
        </row>
        <row r="36">
          <cell r="A36" t="str">
            <v>Larsen, Joseph C. (10650)</v>
          </cell>
          <cell r="B36">
            <v>156</v>
          </cell>
          <cell r="C36" t="str">
            <v>BM</v>
          </cell>
          <cell r="D36" t="str">
            <v>BM</v>
          </cell>
          <cell r="E36" t="str">
            <v>SRPJAN</v>
          </cell>
        </row>
        <row r="37">
          <cell r="A37" t="str">
            <v>Le, Van T. (11442)</v>
          </cell>
          <cell r="B37">
            <v>112</v>
          </cell>
          <cell r="C37" t="str">
            <v>BM</v>
          </cell>
          <cell r="D37" t="str">
            <v>BM</v>
          </cell>
          <cell r="E37" t="str">
            <v>ANLYST</v>
          </cell>
        </row>
        <row r="38">
          <cell r="A38" t="str">
            <v>Mata, Heather A. (10478)</v>
          </cell>
          <cell r="B38">
            <v>92</v>
          </cell>
          <cell r="C38" t="str">
            <v>BP</v>
          </cell>
          <cell r="D38" t="str">
            <v>BP</v>
          </cell>
          <cell r="E38" t="str">
            <v>TECHN2</v>
          </cell>
        </row>
        <row r="39">
          <cell r="A39" t="str">
            <v>Metaxas, Athena S. (11362)</v>
          </cell>
          <cell r="B39">
            <v>102</v>
          </cell>
          <cell r="C39" t="str">
            <v>BM</v>
          </cell>
          <cell r="D39" t="str">
            <v>Marketing</v>
          </cell>
          <cell r="E39" t="str">
            <v>TECHN3</v>
          </cell>
        </row>
        <row r="40">
          <cell r="A40" t="str">
            <v>Miller, Devin B. (11234)</v>
          </cell>
          <cell r="B40">
            <v>54</v>
          </cell>
          <cell r="C40" t="str">
            <v>BP</v>
          </cell>
          <cell r="D40" t="str">
            <v>BP</v>
          </cell>
          <cell r="E40" t="str">
            <v>ADMN1</v>
          </cell>
        </row>
        <row r="41">
          <cell r="A41" t="str">
            <v>Monsen, James W. (11228)</v>
          </cell>
          <cell r="B41">
            <v>112</v>
          </cell>
          <cell r="C41" t="str">
            <v>TA</v>
          </cell>
          <cell r="D41" t="str">
            <v>TA</v>
          </cell>
          <cell r="E41" t="str">
            <v>ANLYST</v>
          </cell>
        </row>
        <row r="42">
          <cell r="A42" t="str">
            <v>Murtagh, Sarah A. (11402)</v>
          </cell>
          <cell r="B42">
            <v>54</v>
          </cell>
          <cell r="C42" t="str">
            <v>BP</v>
          </cell>
          <cell r="D42" t="str">
            <v>BP</v>
          </cell>
          <cell r="E42" t="str">
            <v>ADMN1</v>
          </cell>
        </row>
        <row r="43">
          <cell r="A43" t="str">
            <v>Mustafa, Waqar   (10455)</v>
          </cell>
          <cell r="B43">
            <v>176</v>
          </cell>
          <cell r="C43" t="str">
            <v>BM</v>
          </cell>
          <cell r="D43" t="str">
            <v>BM</v>
          </cell>
          <cell r="E43" t="str">
            <v>PRJMGR</v>
          </cell>
        </row>
        <row r="44">
          <cell r="A44" t="str">
            <v>Nelson, Chanin M. (10714)</v>
          </cell>
          <cell r="B44">
            <v>129</v>
          </cell>
          <cell r="C44" t="str">
            <v>BP</v>
          </cell>
          <cell r="D44" t="str">
            <v>BP</v>
          </cell>
          <cell r="E44" t="str">
            <v>CUSMGR</v>
          </cell>
          <cell r="G44">
            <v>0</v>
          </cell>
        </row>
        <row r="45">
          <cell r="A45" t="str">
            <v>Nicol, Glen C. (10319)</v>
          </cell>
          <cell r="B45">
            <v>112</v>
          </cell>
          <cell r="C45" t="str">
            <v>BM</v>
          </cell>
          <cell r="D45" t="str">
            <v>ENG</v>
          </cell>
          <cell r="E45" t="str">
            <v>ENGNR</v>
          </cell>
        </row>
        <row r="46">
          <cell r="A46" t="str">
            <v>Pearson, Capri G. (11004)</v>
          </cell>
          <cell r="B46">
            <v>112</v>
          </cell>
          <cell r="C46" t="str">
            <v>BM</v>
          </cell>
          <cell r="D46" t="str">
            <v>BM</v>
          </cell>
          <cell r="E46" t="str">
            <v>ANLYST</v>
          </cell>
        </row>
        <row r="47">
          <cell r="A47" t="str">
            <v>Peet, Lonny J. (10488)</v>
          </cell>
          <cell r="B47">
            <v>186</v>
          </cell>
          <cell r="C47" t="str">
            <v>BM</v>
          </cell>
          <cell r="D47" t="str">
            <v>BM</v>
          </cell>
          <cell r="E47" t="str">
            <v>SRPJMN</v>
          </cell>
        </row>
        <row r="48">
          <cell r="A48" t="str">
            <v>Peterson, Michael B. (11046)</v>
          </cell>
          <cell r="B48">
            <v>112</v>
          </cell>
          <cell r="C48" t="str">
            <v>BM</v>
          </cell>
          <cell r="D48" t="str">
            <v>BM</v>
          </cell>
          <cell r="E48" t="str">
            <v>ANLYST</v>
          </cell>
        </row>
        <row r="49">
          <cell r="A49" t="str">
            <v>Phillips, Laura   (11390)</v>
          </cell>
          <cell r="B49">
            <v>112</v>
          </cell>
          <cell r="C49" t="str">
            <v>TA</v>
          </cell>
          <cell r="D49" t="str">
            <v>ENG</v>
          </cell>
          <cell r="E49" t="str">
            <v>ENGNR</v>
          </cell>
        </row>
        <row r="50">
          <cell r="A50" t="str">
            <v>Pierce, Bradley R. (10645)</v>
          </cell>
          <cell r="B50">
            <v>197</v>
          </cell>
          <cell r="C50" t="str">
            <v>BP</v>
          </cell>
          <cell r="D50" t="str">
            <v>BP</v>
          </cell>
          <cell r="E50" t="str">
            <v>PRIN</v>
          </cell>
        </row>
        <row r="51">
          <cell r="A51" t="str">
            <v>Pohren, Andrew G. (11221)</v>
          </cell>
          <cell r="B51">
            <v>133</v>
          </cell>
          <cell r="C51" t="str">
            <v>TA</v>
          </cell>
          <cell r="D51" t="str">
            <v>TA</v>
          </cell>
          <cell r="E51" t="str">
            <v>PRJANL</v>
          </cell>
          <cell r="F51">
            <v>0</v>
          </cell>
        </row>
        <row r="52">
          <cell r="A52" t="str">
            <v>Pomeroy, Barry D. (10486)</v>
          </cell>
          <cell r="B52">
            <v>133</v>
          </cell>
          <cell r="C52" t="str">
            <v>TA</v>
          </cell>
          <cell r="D52" t="str">
            <v>TA</v>
          </cell>
          <cell r="E52" t="str">
            <v>PRJANL</v>
          </cell>
          <cell r="F52">
            <v>0</v>
          </cell>
        </row>
        <row r="53">
          <cell r="A53" t="str">
            <v>Robbins, Rebecca C. (10810)</v>
          </cell>
          <cell r="B53">
            <v>133</v>
          </cell>
          <cell r="C53" t="str">
            <v>TA</v>
          </cell>
          <cell r="D53" t="str">
            <v>BM</v>
          </cell>
          <cell r="E53" t="str">
            <v>PRJANL</v>
          </cell>
          <cell r="F53">
            <v>0</v>
          </cell>
        </row>
        <row r="54">
          <cell r="A54" t="str">
            <v>Rusk, Richard P. (10411)</v>
          </cell>
          <cell r="B54">
            <v>176</v>
          </cell>
          <cell r="C54" t="str">
            <v>BM</v>
          </cell>
          <cell r="D54" t="str">
            <v>ENG</v>
          </cell>
          <cell r="E54" t="str">
            <v>PRJMGR</v>
          </cell>
        </row>
        <row r="55">
          <cell r="A55" t="str">
            <v>Schoellerman, Jennifer L. (10933)</v>
          </cell>
          <cell r="B55">
            <v>156</v>
          </cell>
          <cell r="C55" t="str">
            <v>TA</v>
          </cell>
          <cell r="D55" t="str">
            <v>TA</v>
          </cell>
          <cell r="E55" t="str">
            <v>SRPJAN</v>
          </cell>
          <cell r="F55">
            <v>0</v>
          </cell>
        </row>
        <row r="56">
          <cell r="A56" t="str">
            <v>Selgert, Anna M. (10959)</v>
          </cell>
          <cell r="B56">
            <v>133</v>
          </cell>
          <cell r="C56" t="str">
            <v>BM</v>
          </cell>
          <cell r="D56" t="str">
            <v>Marketing</v>
          </cell>
          <cell r="E56" t="str">
            <v>PRJANL</v>
          </cell>
        </row>
        <row r="57">
          <cell r="A57" t="str">
            <v>Shaffer, Blake   (11378)</v>
          </cell>
          <cell r="B57">
            <v>102</v>
          </cell>
          <cell r="C57" t="str">
            <v>TA</v>
          </cell>
          <cell r="D57" t="str">
            <v>TA</v>
          </cell>
          <cell r="E57" t="str">
            <v>TECHN3</v>
          </cell>
        </row>
        <row r="58">
          <cell r="A58" t="str">
            <v>Sherman, Daniel J. (11218)</v>
          </cell>
          <cell r="B58">
            <v>133</v>
          </cell>
          <cell r="C58" t="str">
            <v>TA</v>
          </cell>
          <cell r="D58" t="str">
            <v>TA</v>
          </cell>
          <cell r="E58" t="str">
            <v>PRJANL</v>
          </cell>
        </row>
        <row r="59">
          <cell r="A59" t="str">
            <v>Sorensen, Travis J. (11072)</v>
          </cell>
          <cell r="B59">
            <v>64</v>
          </cell>
          <cell r="C59" t="str">
            <v>BP</v>
          </cell>
          <cell r="D59" t="str">
            <v>BP</v>
          </cell>
          <cell r="E59" t="str">
            <v>ADMN2</v>
          </cell>
        </row>
        <row r="60">
          <cell r="A60" t="str">
            <v>Stoddard, Jaedine M. (11291)</v>
          </cell>
          <cell r="B60">
            <v>67</v>
          </cell>
          <cell r="C60" t="str">
            <v>TA</v>
          </cell>
          <cell r="D60" t="str">
            <v>ENG</v>
          </cell>
          <cell r="E60" t="str">
            <v>ENGINT</v>
          </cell>
        </row>
        <row r="61">
          <cell r="A61" t="str">
            <v>Stude, Matthew D. (10575)</v>
          </cell>
          <cell r="B61">
            <v>133</v>
          </cell>
          <cell r="C61" t="str">
            <v>BP</v>
          </cell>
          <cell r="D61" t="str">
            <v>BP</v>
          </cell>
          <cell r="E61" t="str">
            <v>PRJANL</v>
          </cell>
        </row>
        <row r="62">
          <cell r="A62" t="str">
            <v>Taylor, Jarom E. (11198)</v>
          </cell>
          <cell r="B62">
            <v>112</v>
          </cell>
          <cell r="C62" t="str">
            <v>BM</v>
          </cell>
          <cell r="D62" t="str">
            <v>ENG</v>
          </cell>
          <cell r="E62" t="str">
            <v>ENGNR</v>
          </cell>
        </row>
        <row r="63">
          <cell r="A63" t="str">
            <v>Toutai, Eni K. (10816)</v>
          </cell>
          <cell r="B63">
            <v>92</v>
          </cell>
          <cell r="C63" t="str">
            <v>BM</v>
          </cell>
          <cell r="D63" t="str">
            <v>BM</v>
          </cell>
          <cell r="E63" t="str">
            <v>TECHN2</v>
          </cell>
        </row>
        <row r="64">
          <cell r="A64" t="str">
            <v>Usabiaga Zabaleta, Milena   (10408)</v>
          </cell>
          <cell r="B64">
            <v>176</v>
          </cell>
          <cell r="C64" t="str">
            <v>BM</v>
          </cell>
          <cell r="D64" t="str">
            <v>BM</v>
          </cell>
          <cell r="E64" t="str">
            <v>PRJMGR</v>
          </cell>
          <cell r="G64">
            <v>0</v>
          </cell>
        </row>
        <row r="65">
          <cell r="A65" t="str">
            <v>Wadwalkar, Saurabh S. (11250)</v>
          </cell>
          <cell r="B65">
            <v>156</v>
          </cell>
          <cell r="C65" t="str">
            <v>BM</v>
          </cell>
          <cell r="D65" t="str">
            <v>ENG</v>
          </cell>
          <cell r="E65" t="str">
            <v>SRPREN</v>
          </cell>
        </row>
        <row r="66">
          <cell r="A66" t="str">
            <v>Williams, Terry T. (10938)</v>
          </cell>
          <cell r="B66">
            <v>133</v>
          </cell>
          <cell r="C66" t="str">
            <v>BM</v>
          </cell>
          <cell r="D66" t="str">
            <v>BM</v>
          </cell>
          <cell r="E66" t="str">
            <v>PRJANL</v>
          </cell>
        </row>
        <row r="67">
          <cell r="A67" t="str">
            <v>Zimmerman, Ronnie J. (11293)</v>
          </cell>
          <cell r="B67">
            <v>133</v>
          </cell>
          <cell r="C67" t="str">
            <v>TA</v>
          </cell>
          <cell r="D67" t="str">
            <v>ENG</v>
          </cell>
          <cell r="E67" t="str">
            <v>PRJEN</v>
          </cell>
        </row>
        <row r="68">
          <cell r="A68" t="str">
            <v>Stoner, Tracy L. (10868)</v>
          </cell>
          <cell r="B68">
            <v>156</v>
          </cell>
          <cell r="C68" t="str">
            <v>BM</v>
          </cell>
          <cell r="D68" t="str">
            <v>BM</v>
          </cell>
          <cell r="E68" t="str">
            <v>SRPJAN</v>
          </cell>
        </row>
        <row r="69">
          <cell r="A69" t="str">
            <v>Roy, Lynn M. (10189)</v>
          </cell>
          <cell r="B69">
            <v>197</v>
          </cell>
          <cell r="C69" t="str">
            <v>BM</v>
          </cell>
          <cell r="D69" t="str">
            <v>BM</v>
          </cell>
          <cell r="E69" t="str">
            <v>PRIN</v>
          </cell>
        </row>
        <row r="70">
          <cell r="A70" t="str">
            <v>Johnson, Joshua J. (11461)</v>
          </cell>
          <cell r="B70">
            <v>92</v>
          </cell>
          <cell r="C70" t="str">
            <v>TA</v>
          </cell>
          <cell r="D70" t="str">
            <v>TA</v>
          </cell>
          <cell r="E70" t="str">
            <v>TECHN2</v>
          </cell>
        </row>
        <row r="71">
          <cell r="A71" t="str">
            <v>Hammer, Tyler G. (10835)</v>
          </cell>
        </row>
        <row r="72">
          <cell r="A72" t="str">
            <v>Simhai, Natan   (11388)</v>
          </cell>
          <cell r="B72">
            <v>0</v>
          </cell>
        </row>
        <row r="73">
          <cell r="A73" t="str">
            <v>Husmann, Diana I. (10749)</v>
          </cell>
          <cell r="B73">
            <v>0</v>
          </cell>
        </row>
        <row r="74">
          <cell r="A74" t="str">
            <v>Sperber, Daniel T. (10809)</v>
          </cell>
          <cell r="B74">
            <v>133</v>
          </cell>
          <cell r="C74" t="str">
            <v>BM</v>
          </cell>
          <cell r="D74" t="str">
            <v>BM</v>
          </cell>
          <cell r="E74" t="str">
            <v>PRJANL</v>
          </cell>
        </row>
        <row r="75">
          <cell r="B75">
            <v>0</v>
          </cell>
        </row>
        <row r="76">
          <cell r="B76">
            <v>0</v>
          </cell>
        </row>
        <row r="77">
          <cell r="B77">
            <v>0</v>
          </cell>
        </row>
        <row r="78">
          <cell r="B78">
            <v>0</v>
          </cell>
        </row>
        <row r="79">
          <cell r="B79">
            <v>0</v>
          </cell>
        </row>
        <row r="81">
          <cell r="B81">
            <v>0</v>
          </cell>
        </row>
        <row r="82">
          <cell r="C82" t="str">
            <v>BPG</v>
          </cell>
          <cell r="D82" t="str">
            <v>BPG</v>
          </cell>
        </row>
        <row r="83">
          <cell r="C83" t="str">
            <v>BM</v>
          </cell>
          <cell r="D83" t="str">
            <v>BM</v>
          </cell>
        </row>
        <row r="84">
          <cell r="C84" t="str">
            <v>BPG</v>
          </cell>
          <cell r="D84" t="str">
            <v>BPG</v>
          </cell>
        </row>
      </sheetData>
      <sheetData sheetId="21"/>
      <sheetData sheetId="22"/>
      <sheetData sheetId="23"/>
      <sheetData sheetId="24"/>
      <sheetData sheetId="25"/>
      <sheetData sheetId="2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
      <sheetName val="WA"/>
      <sheetName val="WY"/>
      <sheetName val="ID"/>
      <sheetName val="TOTALS"/>
      <sheetName val="UT"/>
      <sheetName val="first half summary"/>
      <sheetName val="UT no Thrive Life"/>
      <sheetName val="rates"/>
    </sheetNames>
    <sheetDataSet>
      <sheetData sheetId="0">
        <row r="1">
          <cell r="AT1">
            <v>0.11926265372755306</v>
          </cell>
        </row>
        <row r="2">
          <cell r="AT2">
            <v>0.51383315059860646</v>
          </cell>
        </row>
      </sheetData>
      <sheetData sheetId="1"/>
      <sheetData sheetId="2">
        <row r="1">
          <cell r="AX1">
            <v>0.12</v>
          </cell>
        </row>
        <row r="2">
          <cell r="AX2">
            <v>0.29085336905435522</v>
          </cell>
        </row>
      </sheetData>
      <sheetData sheetId="3">
        <row r="1">
          <cell r="AS1">
            <v>0.14599999999999999</v>
          </cell>
        </row>
        <row r="2">
          <cell r="AS2">
            <v>0.39</v>
          </cell>
        </row>
      </sheetData>
      <sheetData sheetId="4"/>
      <sheetData sheetId="5"/>
      <sheetData sheetId="6"/>
      <sheetData sheetId="7">
        <row r="1">
          <cell r="Y1">
            <v>0.10666632793553311</v>
          </cell>
        </row>
        <row r="2">
          <cell r="Y2">
            <v>0.24149150051031121</v>
          </cell>
        </row>
        <row r="5">
          <cell r="AG5">
            <v>1900</v>
          </cell>
          <cell r="AH5">
            <v>1</v>
          </cell>
        </row>
        <row r="6">
          <cell r="AG6">
            <v>1900</v>
          </cell>
          <cell r="AH6">
            <v>1</v>
          </cell>
        </row>
        <row r="7">
          <cell r="AG7">
            <v>1900</v>
          </cell>
          <cell r="AH7">
            <v>1</v>
          </cell>
        </row>
        <row r="8">
          <cell r="AG8">
            <v>1900</v>
          </cell>
          <cell r="AH8">
            <v>1</v>
          </cell>
        </row>
        <row r="9">
          <cell r="AG9">
            <v>1900</v>
          </cell>
          <cell r="AH9">
            <v>1</v>
          </cell>
        </row>
        <row r="10">
          <cell r="AG10">
            <v>1900</v>
          </cell>
          <cell r="AH10">
            <v>1</v>
          </cell>
        </row>
        <row r="11">
          <cell r="AG11">
            <v>1900</v>
          </cell>
          <cell r="AH11">
            <v>1</v>
          </cell>
        </row>
        <row r="12">
          <cell r="AG12">
            <v>1900</v>
          </cell>
          <cell r="AH12">
            <v>1</v>
          </cell>
        </row>
        <row r="13">
          <cell r="AG13">
            <v>1900</v>
          </cell>
          <cell r="AH13">
            <v>1</v>
          </cell>
        </row>
        <row r="14">
          <cell r="AG14">
            <v>1900</v>
          </cell>
          <cell r="AH14">
            <v>1</v>
          </cell>
        </row>
        <row r="15">
          <cell r="AG15">
            <v>1900</v>
          </cell>
          <cell r="AH15">
            <v>1</v>
          </cell>
        </row>
        <row r="16">
          <cell r="AG16">
            <v>1900</v>
          </cell>
          <cell r="AH16">
            <v>1</v>
          </cell>
        </row>
        <row r="17">
          <cell r="AG17">
            <v>1900</v>
          </cell>
          <cell r="AH17">
            <v>1</v>
          </cell>
        </row>
        <row r="18">
          <cell r="AG18">
            <v>1900</v>
          </cell>
          <cell r="AH18">
            <v>1</v>
          </cell>
        </row>
        <row r="19">
          <cell r="AG19">
            <v>1900</v>
          </cell>
          <cell r="AH19">
            <v>1</v>
          </cell>
        </row>
        <row r="20">
          <cell r="AG20">
            <v>1900</v>
          </cell>
          <cell r="AH20">
            <v>1</v>
          </cell>
        </row>
        <row r="21">
          <cell r="AG21">
            <v>1900</v>
          </cell>
          <cell r="AH21">
            <v>1</v>
          </cell>
        </row>
        <row r="22">
          <cell r="AG22">
            <v>1900</v>
          </cell>
          <cell r="AH22">
            <v>1</v>
          </cell>
        </row>
        <row r="23">
          <cell r="AG23">
            <v>1900</v>
          </cell>
          <cell r="AH23">
            <v>1</v>
          </cell>
        </row>
        <row r="24">
          <cell r="AG24">
            <v>1900</v>
          </cell>
          <cell r="AH24">
            <v>1</v>
          </cell>
        </row>
        <row r="25">
          <cell r="AG25">
            <v>1900</v>
          </cell>
          <cell r="AH25">
            <v>1</v>
          </cell>
        </row>
        <row r="26">
          <cell r="AG26">
            <v>1900</v>
          </cell>
          <cell r="AH26">
            <v>1</v>
          </cell>
        </row>
        <row r="27">
          <cell r="AG27">
            <v>1900</v>
          </cell>
          <cell r="AH27">
            <v>1</v>
          </cell>
        </row>
        <row r="28">
          <cell r="AG28">
            <v>1900</v>
          </cell>
          <cell r="AH28">
            <v>1</v>
          </cell>
        </row>
        <row r="29">
          <cell r="AG29">
            <v>1900</v>
          </cell>
          <cell r="AH29">
            <v>1</v>
          </cell>
        </row>
        <row r="30">
          <cell r="AG30">
            <v>1900</v>
          </cell>
          <cell r="AH30">
            <v>1</v>
          </cell>
        </row>
        <row r="31">
          <cell r="AG31">
            <v>1900</v>
          </cell>
          <cell r="AH31">
            <v>1</v>
          </cell>
        </row>
        <row r="32">
          <cell r="AG32">
            <v>1900</v>
          </cell>
          <cell r="AH32">
            <v>1</v>
          </cell>
        </row>
        <row r="33">
          <cell r="AG33">
            <v>1900</v>
          </cell>
          <cell r="AH33">
            <v>1</v>
          </cell>
        </row>
        <row r="34">
          <cell r="AG34">
            <v>1900</v>
          </cell>
          <cell r="AH34">
            <v>1</v>
          </cell>
        </row>
        <row r="35">
          <cell r="AG35">
            <v>1900</v>
          </cell>
          <cell r="AH35">
            <v>1</v>
          </cell>
        </row>
        <row r="36">
          <cell r="AG36">
            <v>1900</v>
          </cell>
          <cell r="AH36">
            <v>1</v>
          </cell>
        </row>
        <row r="37">
          <cell r="AG37">
            <v>1900</v>
          </cell>
          <cell r="AH37">
            <v>1</v>
          </cell>
        </row>
        <row r="38">
          <cell r="AG38">
            <v>1900</v>
          </cell>
          <cell r="AH38">
            <v>1</v>
          </cell>
        </row>
        <row r="39">
          <cell r="AG39">
            <v>1900</v>
          </cell>
          <cell r="AH39">
            <v>1</v>
          </cell>
        </row>
        <row r="40">
          <cell r="AG40">
            <v>1900</v>
          </cell>
          <cell r="AH40">
            <v>1</v>
          </cell>
        </row>
        <row r="41">
          <cell r="AG41">
            <v>1900</v>
          </cell>
          <cell r="AH41">
            <v>1</v>
          </cell>
        </row>
        <row r="42">
          <cell r="AG42">
            <v>1900</v>
          </cell>
          <cell r="AH42">
            <v>1</v>
          </cell>
        </row>
        <row r="43">
          <cell r="AG43">
            <v>1900</v>
          </cell>
          <cell r="AH43">
            <v>1</v>
          </cell>
        </row>
        <row r="44">
          <cell r="AG44">
            <v>1900</v>
          </cell>
          <cell r="AH44">
            <v>1</v>
          </cell>
        </row>
        <row r="45">
          <cell r="AG45">
            <v>1900</v>
          </cell>
          <cell r="AH45">
            <v>1</v>
          </cell>
        </row>
        <row r="46">
          <cell r="AG46">
            <v>1900</v>
          </cell>
          <cell r="AH46">
            <v>1</v>
          </cell>
        </row>
        <row r="47">
          <cell r="AG47">
            <v>1900</v>
          </cell>
          <cell r="AH47">
            <v>1</v>
          </cell>
        </row>
        <row r="48">
          <cell r="AG48">
            <v>1900</v>
          </cell>
          <cell r="AH48">
            <v>1</v>
          </cell>
        </row>
        <row r="49">
          <cell r="AG49">
            <v>1900</v>
          </cell>
          <cell r="AH49">
            <v>1</v>
          </cell>
        </row>
        <row r="50">
          <cell r="AG50">
            <v>1900</v>
          </cell>
          <cell r="AH50">
            <v>1</v>
          </cell>
        </row>
        <row r="51">
          <cell r="AG51">
            <v>1900</v>
          </cell>
          <cell r="AH51">
            <v>1</v>
          </cell>
        </row>
        <row r="52">
          <cell r="AG52">
            <v>1900</v>
          </cell>
          <cell r="AH52">
            <v>1</v>
          </cell>
        </row>
        <row r="53">
          <cell r="AG53">
            <v>1900</v>
          </cell>
          <cell r="AH53">
            <v>1</v>
          </cell>
        </row>
        <row r="54">
          <cell r="AG54">
            <v>1900</v>
          </cell>
          <cell r="AH54">
            <v>1</v>
          </cell>
        </row>
        <row r="55">
          <cell r="AG55">
            <v>1900</v>
          </cell>
          <cell r="AH55">
            <v>1</v>
          </cell>
        </row>
        <row r="56">
          <cell r="AG56">
            <v>1900</v>
          </cell>
          <cell r="AH56">
            <v>1</v>
          </cell>
        </row>
        <row r="57">
          <cell r="AG57">
            <v>1900</v>
          </cell>
          <cell r="AH57">
            <v>1</v>
          </cell>
        </row>
        <row r="58">
          <cell r="AG58">
            <v>1900</v>
          </cell>
          <cell r="AH58">
            <v>1</v>
          </cell>
        </row>
        <row r="59">
          <cell r="AG59">
            <v>1900</v>
          </cell>
          <cell r="AH59">
            <v>1</v>
          </cell>
        </row>
        <row r="60">
          <cell r="AG60">
            <v>1900</v>
          </cell>
          <cell r="AH60">
            <v>1</v>
          </cell>
        </row>
        <row r="61">
          <cell r="AG61">
            <v>1900</v>
          </cell>
          <cell r="AH61">
            <v>1</v>
          </cell>
        </row>
        <row r="62">
          <cell r="AG62">
            <v>1900</v>
          </cell>
          <cell r="AH62">
            <v>1</v>
          </cell>
        </row>
        <row r="63">
          <cell r="AG63">
            <v>1900</v>
          </cell>
          <cell r="AH63">
            <v>1</v>
          </cell>
        </row>
        <row r="64">
          <cell r="AG64">
            <v>1900</v>
          </cell>
          <cell r="AH64">
            <v>1</v>
          </cell>
        </row>
        <row r="65">
          <cell r="AG65">
            <v>1900</v>
          </cell>
          <cell r="AH65">
            <v>1</v>
          </cell>
        </row>
        <row r="66">
          <cell r="AG66">
            <v>1900</v>
          </cell>
          <cell r="AH66">
            <v>1</v>
          </cell>
        </row>
        <row r="67">
          <cell r="AG67">
            <v>1900</v>
          </cell>
          <cell r="AH67">
            <v>1</v>
          </cell>
        </row>
        <row r="68">
          <cell r="AG68">
            <v>1900</v>
          </cell>
          <cell r="AH68">
            <v>1</v>
          </cell>
        </row>
        <row r="69">
          <cell r="AG69">
            <v>1900</v>
          </cell>
          <cell r="AH69">
            <v>1</v>
          </cell>
        </row>
        <row r="70">
          <cell r="AG70">
            <v>1900</v>
          </cell>
          <cell r="AH70">
            <v>1</v>
          </cell>
        </row>
        <row r="71">
          <cell r="AG71">
            <v>1900</v>
          </cell>
          <cell r="AH71">
            <v>1</v>
          </cell>
        </row>
        <row r="72">
          <cell r="AG72">
            <v>1900</v>
          </cell>
          <cell r="AH72">
            <v>1</v>
          </cell>
        </row>
        <row r="73">
          <cell r="AG73">
            <v>1900</v>
          </cell>
          <cell r="AH73">
            <v>1</v>
          </cell>
        </row>
        <row r="74">
          <cell r="AG74">
            <v>1900</v>
          </cell>
          <cell r="AH74">
            <v>1</v>
          </cell>
        </row>
        <row r="75">
          <cell r="AG75">
            <v>1900</v>
          </cell>
          <cell r="AH75">
            <v>1</v>
          </cell>
        </row>
        <row r="76">
          <cell r="AG76">
            <v>1900</v>
          </cell>
          <cell r="AH76">
            <v>1</v>
          </cell>
        </row>
        <row r="77">
          <cell r="AG77">
            <v>1900</v>
          </cell>
          <cell r="AH77">
            <v>1</v>
          </cell>
        </row>
        <row r="78">
          <cell r="AG78">
            <v>1900</v>
          </cell>
          <cell r="AH78">
            <v>1</v>
          </cell>
        </row>
        <row r="79">
          <cell r="AG79">
            <v>1900</v>
          </cell>
          <cell r="AH79">
            <v>1</v>
          </cell>
        </row>
        <row r="80">
          <cell r="AG80">
            <v>1900</v>
          </cell>
          <cell r="AH80">
            <v>1</v>
          </cell>
        </row>
        <row r="81">
          <cell r="AG81">
            <v>1900</v>
          </cell>
          <cell r="AH81">
            <v>1</v>
          </cell>
        </row>
        <row r="82">
          <cell r="AG82">
            <v>1900</v>
          </cell>
          <cell r="AH82">
            <v>1</v>
          </cell>
        </row>
        <row r="83">
          <cell r="AG83">
            <v>1900</v>
          </cell>
          <cell r="AH83">
            <v>1</v>
          </cell>
        </row>
        <row r="84">
          <cell r="AG84">
            <v>1900</v>
          </cell>
          <cell r="AH84">
            <v>1</v>
          </cell>
        </row>
        <row r="85">
          <cell r="AG85">
            <v>1900</v>
          </cell>
          <cell r="AH85">
            <v>1</v>
          </cell>
        </row>
        <row r="86">
          <cell r="AG86">
            <v>1900</v>
          </cell>
          <cell r="AH86">
            <v>1</v>
          </cell>
        </row>
        <row r="87">
          <cell r="AG87">
            <v>1900</v>
          </cell>
          <cell r="AH87">
            <v>1</v>
          </cell>
        </row>
        <row r="88">
          <cell r="AG88">
            <v>1900</v>
          </cell>
          <cell r="AH88">
            <v>1</v>
          </cell>
        </row>
        <row r="89">
          <cell r="AG89">
            <v>1900</v>
          </cell>
          <cell r="AH89">
            <v>1</v>
          </cell>
        </row>
        <row r="90">
          <cell r="AG90">
            <v>1900</v>
          </cell>
          <cell r="AH90">
            <v>1</v>
          </cell>
        </row>
        <row r="91">
          <cell r="AG91">
            <v>1900</v>
          </cell>
          <cell r="AH91">
            <v>1</v>
          </cell>
        </row>
        <row r="92">
          <cell r="AG92">
            <v>1900</v>
          </cell>
          <cell r="AH92">
            <v>1</v>
          </cell>
        </row>
        <row r="93">
          <cell r="AG93">
            <v>1900</v>
          </cell>
          <cell r="AH93">
            <v>1</v>
          </cell>
        </row>
        <row r="94">
          <cell r="AG94">
            <v>1900</v>
          </cell>
          <cell r="AH94">
            <v>1</v>
          </cell>
        </row>
        <row r="95">
          <cell r="AG95">
            <v>1900</v>
          </cell>
          <cell r="AH95">
            <v>1</v>
          </cell>
        </row>
        <row r="96">
          <cell r="AG96">
            <v>1900</v>
          </cell>
          <cell r="AH96">
            <v>1</v>
          </cell>
        </row>
        <row r="97">
          <cell r="AG97">
            <v>1900</v>
          </cell>
          <cell r="AH97">
            <v>1</v>
          </cell>
        </row>
        <row r="98">
          <cell r="AG98">
            <v>1900</v>
          </cell>
          <cell r="AH98">
            <v>1</v>
          </cell>
        </row>
        <row r="99">
          <cell r="AG99">
            <v>1900</v>
          </cell>
          <cell r="AH99">
            <v>1</v>
          </cell>
        </row>
        <row r="100">
          <cell r="AG100">
            <v>1900</v>
          </cell>
          <cell r="AH100">
            <v>1</v>
          </cell>
        </row>
        <row r="101">
          <cell r="AG101">
            <v>1900</v>
          </cell>
          <cell r="AH101">
            <v>1</v>
          </cell>
        </row>
        <row r="102">
          <cell r="AG102">
            <v>1900</v>
          </cell>
          <cell r="AH102">
            <v>1</v>
          </cell>
        </row>
        <row r="103">
          <cell r="AG103">
            <v>1900</v>
          </cell>
          <cell r="AH103">
            <v>1</v>
          </cell>
        </row>
        <row r="104">
          <cell r="AG104">
            <v>1900</v>
          </cell>
          <cell r="AH104">
            <v>1</v>
          </cell>
        </row>
        <row r="105">
          <cell r="AG105">
            <v>1900</v>
          </cell>
          <cell r="AH105">
            <v>1</v>
          </cell>
        </row>
        <row r="106">
          <cell r="AG106">
            <v>1900</v>
          </cell>
          <cell r="AH106">
            <v>1</v>
          </cell>
        </row>
        <row r="107">
          <cell r="AG107">
            <v>1900</v>
          </cell>
          <cell r="AH107">
            <v>1</v>
          </cell>
        </row>
        <row r="108">
          <cell r="AG108">
            <v>1900</v>
          </cell>
          <cell r="AH108">
            <v>1</v>
          </cell>
        </row>
        <row r="109">
          <cell r="AG109">
            <v>1900</v>
          </cell>
          <cell r="AH109">
            <v>1</v>
          </cell>
        </row>
        <row r="110">
          <cell r="AG110">
            <v>1900</v>
          </cell>
          <cell r="AH110">
            <v>1</v>
          </cell>
        </row>
        <row r="111">
          <cell r="AG111">
            <v>1900</v>
          </cell>
          <cell r="AH111">
            <v>1</v>
          </cell>
        </row>
        <row r="112">
          <cell r="AG112">
            <v>1900</v>
          </cell>
          <cell r="AH112">
            <v>1</v>
          </cell>
        </row>
        <row r="113">
          <cell r="AG113">
            <v>1900</v>
          </cell>
          <cell r="AH113">
            <v>1</v>
          </cell>
        </row>
        <row r="114">
          <cell r="AG114">
            <v>1900</v>
          </cell>
          <cell r="AH114">
            <v>1</v>
          </cell>
        </row>
        <row r="115">
          <cell r="AG115">
            <v>1900</v>
          </cell>
          <cell r="AH115">
            <v>1</v>
          </cell>
        </row>
        <row r="116">
          <cell r="AG116">
            <v>1900</v>
          </cell>
          <cell r="AH116">
            <v>1</v>
          </cell>
        </row>
        <row r="117">
          <cell r="AG117">
            <v>1900</v>
          </cell>
          <cell r="AH117">
            <v>1</v>
          </cell>
        </row>
        <row r="118">
          <cell r="AG118">
            <v>1900</v>
          </cell>
          <cell r="AH118">
            <v>1</v>
          </cell>
        </row>
        <row r="119">
          <cell r="AG119">
            <v>1900</v>
          </cell>
          <cell r="AH119">
            <v>1</v>
          </cell>
        </row>
        <row r="120">
          <cell r="AG120">
            <v>1900</v>
          </cell>
          <cell r="AH120">
            <v>1</v>
          </cell>
        </row>
        <row r="121">
          <cell r="AG121">
            <v>1900</v>
          </cell>
          <cell r="AH121">
            <v>1</v>
          </cell>
        </row>
        <row r="122">
          <cell r="AG122">
            <v>1900</v>
          </cell>
          <cell r="AH122">
            <v>1</v>
          </cell>
        </row>
        <row r="123">
          <cell r="AG123">
            <v>1900</v>
          </cell>
          <cell r="AH123">
            <v>1</v>
          </cell>
        </row>
        <row r="124">
          <cell r="AG124">
            <v>1900</v>
          </cell>
          <cell r="AH124">
            <v>1</v>
          </cell>
        </row>
        <row r="125">
          <cell r="AG125">
            <v>1900</v>
          </cell>
          <cell r="AH125">
            <v>1</v>
          </cell>
        </row>
        <row r="126">
          <cell r="AG126">
            <v>1900</v>
          </cell>
          <cell r="AH126">
            <v>1</v>
          </cell>
        </row>
        <row r="127">
          <cell r="AG127">
            <v>1900</v>
          </cell>
          <cell r="AH127">
            <v>1</v>
          </cell>
        </row>
        <row r="128">
          <cell r="AG128">
            <v>1900</v>
          </cell>
          <cell r="AH128">
            <v>1</v>
          </cell>
        </row>
        <row r="129">
          <cell r="AG129">
            <v>1900</v>
          </cell>
          <cell r="AH129">
            <v>1</v>
          </cell>
        </row>
        <row r="130">
          <cell r="AG130">
            <v>1900</v>
          </cell>
          <cell r="AH130">
            <v>1</v>
          </cell>
        </row>
        <row r="131">
          <cell r="AG131">
            <v>1900</v>
          </cell>
          <cell r="AH131">
            <v>1</v>
          </cell>
        </row>
        <row r="132">
          <cell r="AG132">
            <v>1900</v>
          </cell>
          <cell r="AH132">
            <v>1</v>
          </cell>
        </row>
        <row r="133">
          <cell r="AG133">
            <v>1900</v>
          </cell>
          <cell r="AH133">
            <v>1</v>
          </cell>
        </row>
        <row r="134">
          <cell r="AG134">
            <v>1900</v>
          </cell>
          <cell r="AH134">
            <v>1</v>
          </cell>
        </row>
        <row r="135">
          <cell r="AG135">
            <v>1900</v>
          </cell>
          <cell r="AH135">
            <v>1</v>
          </cell>
        </row>
        <row r="136">
          <cell r="AG136">
            <v>1900</v>
          </cell>
          <cell r="AH136">
            <v>1</v>
          </cell>
        </row>
        <row r="137">
          <cell r="AG137">
            <v>1900</v>
          </cell>
          <cell r="AH137">
            <v>1</v>
          </cell>
        </row>
        <row r="138">
          <cell r="AG138">
            <v>1900</v>
          </cell>
          <cell r="AH138">
            <v>1</v>
          </cell>
        </row>
        <row r="139">
          <cell r="AG139">
            <v>1900</v>
          </cell>
          <cell r="AH139">
            <v>1</v>
          </cell>
        </row>
        <row r="140">
          <cell r="AG140">
            <v>1900</v>
          </cell>
          <cell r="AH140">
            <v>1</v>
          </cell>
        </row>
        <row r="141">
          <cell r="AG141">
            <v>1900</v>
          </cell>
          <cell r="AH141">
            <v>1</v>
          </cell>
        </row>
        <row r="142">
          <cell r="AG142">
            <v>1900</v>
          </cell>
          <cell r="AH142">
            <v>1</v>
          </cell>
        </row>
        <row r="143">
          <cell r="AG143">
            <v>1900</v>
          </cell>
          <cell r="AH143">
            <v>1</v>
          </cell>
        </row>
        <row r="144">
          <cell r="AG144">
            <v>1900</v>
          </cell>
          <cell r="AH144">
            <v>1</v>
          </cell>
        </row>
        <row r="145">
          <cell r="AG145">
            <v>1900</v>
          </cell>
          <cell r="AH145">
            <v>1</v>
          </cell>
        </row>
        <row r="146">
          <cell r="AG146">
            <v>1900</v>
          </cell>
          <cell r="AH146">
            <v>1</v>
          </cell>
        </row>
        <row r="147">
          <cell r="AG147">
            <v>1900</v>
          </cell>
          <cell r="AH147">
            <v>1</v>
          </cell>
        </row>
        <row r="148">
          <cell r="AG148">
            <v>1900</v>
          </cell>
          <cell r="AH148">
            <v>1</v>
          </cell>
        </row>
        <row r="149">
          <cell r="AG149">
            <v>1900</v>
          </cell>
          <cell r="AH149">
            <v>1</v>
          </cell>
        </row>
        <row r="150">
          <cell r="AG150">
            <v>1900</v>
          </cell>
          <cell r="AH150">
            <v>1</v>
          </cell>
        </row>
        <row r="151">
          <cell r="AG151">
            <v>1900</v>
          </cell>
          <cell r="AH151">
            <v>1</v>
          </cell>
        </row>
        <row r="152">
          <cell r="AG152">
            <v>1900</v>
          </cell>
          <cell r="AH152">
            <v>1</v>
          </cell>
        </row>
        <row r="153">
          <cell r="AG153">
            <v>1900</v>
          </cell>
          <cell r="AH153">
            <v>1</v>
          </cell>
        </row>
        <row r="154">
          <cell r="AG154">
            <v>1900</v>
          </cell>
          <cell r="AH154">
            <v>1</v>
          </cell>
        </row>
        <row r="155">
          <cell r="AG155">
            <v>1900</v>
          </cell>
          <cell r="AH155">
            <v>1</v>
          </cell>
        </row>
        <row r="156">
          <cell r="AG156">
            <v>1900</v>
          </cell>
          <cell r="AH156">
            <v>1</v>
          </cell>
        </row>
        <row r="157">
          <cell r="AG157">
            <v>1900</v>
          </cell>
          <cell r="AH157">
            <v>1</v>
          </cell>
        </row>
        <row r="158">
          <cell r="AG158">
            <v>1900</v>
          </cell>
          <cell r="AH158">
            <v>1</v>
          </cell>
        </row>
        <row r="159">
          <cell r="AG159">
            <v>1900</v>
          </cell>
          <cell r="AH159">
            <v>1</v>
          </cell>
        </row>
        <row r="160">
          <cell r="AG160">
            <v>1900</v>
          </cell>
          <cell r="AH160">
            <v>1</v>
          </cell>
        </row>
        <row r="161">
          <cell r="AG161">
            <v>1900</v>
          </cell>
          <cell r="AH161">
            <v>1</v>
          </cell>
        </row>
        <row r="162">
          <cell r="AG162">
            <v>1900</v>
          </cell>
          <cell r="AH162">
            <v>1</v>
          </cell>
        </row>
        <row r="163">
          <cell r="AG163">
            <v>1900</v>
          </cell>
          <cell r="AH163">
            <v>1</v>
          </cell>
        </row>
        <row r="164">
          <cell r="AG164">
            <v>1900</v>
          </cell>
          <cell r="AH164">
            <v>1</v>
          </cell>
        </row>
        <row r="165">
          <cell r="AG165">
            <v>1900</v>
          </cell>
          <cell r="AH165">
            <v>1</v>
          </cell>
        </row>
        <row r="166">
          <cell r="AG166">
            <v>1900</v>
          </cell>
          <cell r="AH166">
            <v>1</v>
          </cell>
        </row>
        <row r="167">
          <cell r="AG167">
            <v>1900</v>
          </cell>
          <cell r="AH167">
            <v>1</v>
          </cell>
        </row>
        <row r="168">
          <cell r="AG168">
            <v>1900</v>
          </cell>
          <cell r="AH168">
            <v>1</v>
          </cell>
        </row>
        <row r="169">
          <cell r="AG169">
            <v>1900</v>
          </cell>
          <cell r="AH169">
            <v>1</v>
          </cell>
        </row>
        <row r="170">
          <cell r="AG170">
            <v>1900</v>
          </cell>
          <cell r="AH170">
            <v>1</v>
          </cell>
        </row>
        <row r="171">
          <cell r="AG171">
            <v>1900</v>
          </cell>
          <cell r="AH171">
            <v>1</v>
          </cell>
        </row>
        <row r="172">
          <cell r="AG172">
            <v>1900</v>
          </cell>
          <cell r="AH172">
            <v>1</v>
          </cell>
        </row>
        <row r="173">
          <cell r="AG173">
            <v>1900</v>
          </cell>
          <cell r="AH173">
            <v>1</v>
          </cell>
        </row>
        <row r="174">
          <cell r="AG174">
            <v>1900</v>
          </cell>
          <cell r="AH174">
            <v>1</v>
          </cell>
        </row>
        <row r="175">
          <cell r="AG175">
            <v>1900</v>
          </cell>
          <cell r="AH175">
            <v>1</v>
          </cell>
        </row>
        <row r="176">
          <cell r="AG176">
            <v>1900</v>
          </cell>
          <cell r="AH176">
            <v>1</v>
          </cell>
        </row>
        <row r="177">
          <cell r="AG177">
            <v>1900</v>
          </cell>
          <cell r="AH177">
            <v>1</v>
          </cell>
        </row>
        <row r="178">
          <cell r="AG178">
            <v>1900</v>
          </cell>
          <cell r="AH178">
            <v>1</v>
          </cell>
        </row>
        <row r="179">
          <cell r="AG179">
            <v>1900</v>
          </cell>
          <cell r="AH179">
            <v>1</v>
          </cell>
        </row>
        <row r="180">
          <cell r="AG180">
            <v>1900</v>
          </cell>
          <cell r="AH180">
            <v>1</v>
          </cell>
        </row>
        <row r="181">
          <cell r="AG181">
            <v>1900</v>
          </cell>
          <cell r="AH181">
            <v>1</v>
          </cell>
        </row>
        <row r="182">
          <cell r="AG182">
            <v>1900</v>
          </cell>
          <cell r="AH182">
            <v>1</v>
          </cell>
        </row>
        <row r="183">
          <cell r="AG183">
            <v>1900</v>
          </cell>
          <cell r="AH183">
            <v>1</v>
          </cell>
        </row>
        <row r="184">
          <cell r="AG184">
            <v>1900</v>
          </cell>
          <cell r="AH184">
            <v>1</v>
          </cell>
        </row>
        <row r="185">
          <cell r="AG185">
            <v>1900</v>
          </cell>
          <cell r="AH185">
            <v>1</v>
          </cell>
        </row>
        <row r="186">
          <cell r="AG186">
            <v>1900</v>
          </cell>
          <cell r="AH186">
            <v>1</v>
          </cell>
        </row>
        <row r="187">
          <cell r="AG187">
            <v>1900</v>
          </cell>
          <cell r="AH187">
            <v>1</v>
          </cell>
        </row>
        <row r="188">
          <cell r="AG188">
            <v>1900</v>
          </cell>
          <cell r="AH188">
            <v>1</v>
          </cell>
        </row>
        <row r="189">
          <cell r="AG189">
            <v>1900</v>
          </cell>
          <cell r="AH189">
            <v>1</v>
          </cell>
        </row>
        <row r="190">
          <cell r="AG190">
            <v>1900</v>
          </cell>
          <cell r="AH190">
            <v>1</v>
          </cell>
        </row>
      </sheetData>
      <sheetData sheetId="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Check"/>
      <sheetName val="SAPCHKREQ"/>
      <sheetName val="E072"/>
      <sheetName val="MACROS"/>
    </sheetNames>
    <sheetDataSet>
      <sheetData sheetId="0" refreshError="1">
        <row r="2">
          <cell r="B2">
            <v>8.92</v>
          </cell>
        </row>
        <row r="3">
          <cell r="B3">
            <v>8.5900000000000004E-2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scade 2016 Forecast WA"/>
      <sheetName val="Cascade 2017 Washington"/>
      <sheetName val="Nexant 2016 Forecast WA"/>
      <sheetName val="WA TA 2017 CE Inputs"/>
      <sheetName val="WA Midstream 2017 CE Inputs"/>
      <sheetName val="WA Small Business 2017CE Inputs"/>
      <sheetName val="Nexant Option 2 Tables WA 2017"/>
      <sheetName val="3PP Exhibit B Tables 2017 An Pl"/>
      <sheetName val="PM delivery CE inputs (2)"/>
      <sheetName val="WA kWh Forecast 10-7-2016"/>
      <sheetName val="Nexant Trade ally CE Summary"/>
      <sheetName val="Nexant BP Midstream CE inputs"/>
      <sheetName val="Flex tariff midstream CE inputs"/>
      <sheetName val="Nexant BP Small Biz CE inputs"/>
      <sheetName val="WA SBL rev scenario9-4-15 nmg"/>
      <sheetName val="WA SBL rev scenario9-4-15"/>
      <sheetName val="WA SBL scenarios nmg"/>
      <sheetName val="Nexant 8-31SBL Forecasting - WA"/>
      <sheetName val="WA SBL scenarios"/>
      <sheetName val="Cascade Trade ally CE Summary"/>
      <sheetName val="PM delivery CE inputs"/>
      <sheetName val="In-house costs CE inputs"/>
      <sheetName val="pivot WA C-T"/>
      <sheetName val="WA C-T 2016"/>
      <sheetName val="WA EM"/>
      <sheetName val="Hallie"/>
      <sheetName val="Measure Life Summary"/>
      <sheetName val="FE eval measure life"/>
      <sheetName val="2014 Annual Report Measure Life"/>
      <sheetName val="2013 WSB cons filing meas life"/>
      <sheetName val="TRL - Measures tab"/>
    </sheetNames>
    <sheetDataSet>
      <sheetData sheetId="0"/>
      <sheetData sheetId="1">
        <row r="1">
          <cell r="AU1">
            <v>0.12619791253078946</v>
          </cell>
        </row>
        <row r="2">
          <cell r="AU2">
            <v>0.27286242000236938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Program_Summary"/>
      <sheetName val="2-Measure Summary"/>
      <sheetName val="3-Inputs"/>
      <sheetName val="4-Loads"/>
      <sheetName val="5-Sales_Forecast"/>
      <sheetName val="6-PV_Calcs"/>
      <sheetName val="7-CE Inputs"/>
      <sheetName val="8-Supplemental Data"/>
      <sheetName val="9-Program Costs"/>
      <sheetName val="New Decrement_2018"/>
      <sheetName val="New Decrement_2019"/>
      <sheetName val="New Decrement_2020"/>
    </sheetNames>
    <sheetDataSet>
      <sheetData sheetId="0"/>
      <sheetData sheetId="1"/>
      <sheetData sheetId="2">
        <row r="14">
          <cell r="C14">
            <v>6.5699999999999995E-2</v>
          </cell>
          <cell r="D14">
            <v>6.5699999999999995E-2</v>
          </cell>
          <cell r="E14">
            <v>6.5699999999999995E-2</v>
          </cell>
          <cell r="F14">
            <v>6.5699999999999995E-2</v>
          </cell>
          <cell r="G14" t="e">
            <v>#N/A</v>
          </cell>
        </row>
        <row r="17">
          <cell r="C17">
            <v>0.11433</v>
          </cell>
          <cell r="D17">
            <v>0.11143</v>
          </cell>
          <cell r="E17">
            <v>9.9169999999999994E-2</v>
          </cell>
          <cell r="F17">
            <v>0.11430999999999999</v>
          </cell>
          <cell r="G17" t="e">
            <v>#N/A</v>
          </cell>
        </row>
        <row r="18">
          <cell r="D18">
            <v>1.1000000000000001</v>
          </cell>
        </row>
        <row r="19">
          <cell r="C19">
            <v>2.2200000000000001E-2</v>
          </cell>
          <cell r="D19">
            <v>2.2200000000000001E-2</v>
          </cell>
          <cell r="E19">
            <v>2.2200000000000001E-2</v>
          </cell>
          <cell r="F19">
            <v>2.2200000000000001E-2</v>
          </cell>
          <cell r="G19" t="e">
            <v>#N/A</v>
          </cell>
        </row>
        <row r="20">
          <cell r="C20">
            <v>2.2200000000000001E-2</v>
          </cell>
          <cell r="D20">
            <v>2.2200000000000001E-2</v>
          </cell>
          <cell r="E20">
            <v>2.2200000000000001E-2</v>
          </cell>
          <cell r="F20">
            <v>2.2200000000000001E-2</v>
          </cell>
          <cell r="G20" t="e">
            <v>#N/A</v>
          </cell>
        </row>
        <row r="23">
          <cell r="C23">
            <v>0.13728145999999999</v>
          </cell>
          <cell r="D23">
            <v>0.15465886000000001</v>
          </cell>
          <cell r="E23">
            <v>0.12041515999999999</v>
          </cell>
          <cell r="F23">
            <v>0.15445441999999998</v>
          </cell>
          <cell r="G23" t="e">
            <v>#N/A</v>
          </cell>
        </row>
      </sheetData>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T1"/>
      <sheetName val="RevT2"/>
      <sheetName val="Inputs"/>
      <sheetName val="Spec Conts"/>
      <sheetName val="Table 1"/>
      <sheetName val="Table 2"/>
      <sheetName val="Back-up"/>
      <sheetName val="Actual"/>
      <sheetName val="Unbilled"/>
      <sheetName val="Weather"/>
      <sheetName val="Weather Present"/>
      <sheetName val="Blocking"/>
      <sheetName val="TableA"/>
      <sheetName val="Franchise Tax"/>
      <sheetName val="Table1 check"/>
      <sheetName val="Table2 check"/>
      <sheetName val="Spec Cont"/>
      <sheetName val="KN ENERGY"/>
      <sheetName val="Table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sheetData sheetId="1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A Sales Data for PCorp UT"/>
      <sheetName val="EIA Sales Data for PCorp WA"/>
      <sheetName val="EIA Sales Data for PCorp OR"/>
      <sheetName val="EIA Sales Data for PCorp ID"/>
      <sheetName val="EIA Sales Data for PCorp WY"/>
      <sheetName val="EIA Sales Data for PCorp CA"/>
      <sheetName val="Building Stock Comparison"/>
      <sheetName val="CBECS"/>
    </sheetNames>
    <sheetDataSet>
      <sheetData sheetId="0"/>
      <sheetData sheetId="1"/>
      <sheetData sheetId="2"/>
      <sheetData sheetId="3"/>
      <sheetData sheetId="4"/>
      <sheetData sheetId="5"/>
      <sheetData sheetId="6"/>
      <sheetData sheetId="7">
        <row r="6">
          <cell r="G6">
            <v>8.6661020764769572E-2</v>
          </cell>
        </row>
        <row r="7">
          <cell r="G7">
            <v>0.25295284242573673</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
      <sheetName val="PROJECTIONS"/>
      <sheetName val="Study of Cost"/>
    </sheetNames>
    <sheetDataSet>
      <sheetData sheetId="0">
        <row r="2">
          <cell r="Z2" t="str">
            <v>CA</v>
          </cell>
          <cell r="AI2">
            <v>404.38</v>
          </cell>
          <cell r="AJ2">
            <v>102</v>
          </cell>
          <cell r="DJ2">
            <v>332.62</v>
          </cell>
        </row>
        <row r="3">
          <cell r="Z3" t="str">
            <v>CA</v>
          </cell>
          <cell r="AI3">
            <v>525</v>
          </cell>
          <cell r="AJ3">
            <v>150</v>
          </cell>
          <cell r="DJ3">
            <v>189.13</v>
          </cell>
        </row>
        <row r="4">
          <cell r="Z4" t="str">
            <v>CA</v>
          </cell>
          <cell r="AI4">
            <v>120</v>
          </cell>
          <cell r="AJ4">
            <v>40</v>
          </cell>
          <cell r="DJ4">
            <v>134.36000000000001</v>
          </cell>
        </row>
        <row r="5">
          <cell r="Z5" t="str">
            <v>CA</v>
          </cell>
          <cell r="AI5">
            <v>884.59</v>
          </cell>
          <cell r="AJ5">
            <v>354</v>
          </cell>
          <cell r="DJ5">
            <v>1189.04</v>
          </cell>
        </row>
        <row r="6">
          <cell r="Z6" t="str">
            <v>CA</v>
          </cell>
          <cell r="AI6">
            <v>120</v>
          </cell>
          <cell r="AJ6">
            <v>30</v>
          </cell>
          <cell r="DJ6">
            <v>75.92</v>
          </cell>
        </row>
        <row r="7">
          <cell r="Z7" t="str">
            <v>CA</v>
          </cell>
          <cell r="AI7">
            <v>1247.4000000000001</v>
          </cell>
          <cell r="AJ7">
            <v>210</v>
          </cell>
          <cell r="DJ7">
            <v>275</v>
          </cell>
        </row>
        <row r="8">
          <cell r="Z8" t="str">
            <v>CA</v>
          </cell>
          <cell r="AI8">
            <v>23.75</v>
          </cell>
          <cell r="AJ8">
            <v>13.75</v>
          </cell>
          <cell r="DJ8">
            <v>17.75</v>
          </cell>
        </row>
        <row r="9">
          <cell r="Z9" t="str">
            <v>CA</v>
          </cell>
          <cell r="AI9">
            <v>79.56</v>
          </cell>
          <cell r="AJ9">
            <v>40</v>
          </cell>
          <cell r="DJ9">
            <v>130.44</v>
          </cell>
        </row>
        <row r="10">
          <cell r="Z10" t="str">
            <v>CA</v>
          </cell>
          <cell r="AI10">
            <v>144.97</v>
          </cell>
          <cell r="AJ10">
            <v>93</v>
          </cell>
          <cell r="DJ10">
            <v>367.73</v>
          </cell>
        </row>
        <row r="11">
          <cell r="Z11" t="str">
            <v>CA</v>
          </cell>
          <cell r="AI11">
            <v>77.5</v>
          </cell>
          <cell r="AJ11">
            <v>12</v>
          </cell>
          <cell r="DJ11">
            <v>15.71</v>
          </cell>
        </row>
        <row r="12">
          <cell r="Z12" t="str">
            <v>CA</v>
          </cell>
          <cell r="AI12">
            <v>12.55</v>
          </cell>
          <cell r="AJ12">
            <v>0.75</v>
          </cell>
          <cell r="DJ12">
            <v>1.9</v>
          </cell>
        </row>
        <row r="13">
          <cell r="Z13" t="str">
            <v>CA</v>
          </cell>
          <cell r="AI13">
            <v>239.25</v>
          </cell>
          <cell r="AJ13">
            <v>15</v>
          </cell>
          <cell r="DJ13">
            <v>19.489999999999998</v>
          </cell>
        </row>
        <row r="14">
          <cell r="Z14" t="str">
            <v>CA</v>
          </cell>
          <cell r="AI14">
            <v>580.82000000000005</v>
          </cell>
          <cell r="AJ14">
            <v>90</v>
          </cell>
          <cell r="DJ14">
            <v>117.86</v>
          </cell>
        </row>
        <row r="15">
          <cell r="Z15" t="str">
            <v>CA</v>
          </cell>
          <cell r="AI15">
            <v>7.22</v>
          </cell>
          <cell r="AJ15">
            <v>1.75</v>
          </cell>
          <cell r="DJ15">
            <v>15.94</v>
          </cell>
        </row>
        <row r="16">
          <cell r="Z16" t="str">
            <v>CA</v>
          </cell>
          <cell r="AI16">
            <v>67.08</v>
          </cell>
          <cell r="AJ16">
            <v>26</v>
          </cell>
          <cell r="DJ16">
            <v>87.33</v>
          </cell>
        </row>
        <row r="17">
          <cell r="Z17" t="str">
            <v>CA</v>
          </cell>
          <cell r="AI17">
            <v>17.09</v>
          </cell>
          <cell r="AJ17">
            <v>6</v>
          </cell>
          <cell r="DJ17">
            <v>20.149999999999999</v>
          </cell>
        </row>
        <row r="18">
          <cell r="Z18" t="str">
            <v>CA</v>
          </cell>
          <cell r="AI18">
            <v>370.35</v>
          </cell>
          <cell r="AJ18">
            <v>80</v>
          </cell>
          <cell r="DJ18">
            <v>78.38</v>
          </cell>
        </row>
        <row r="19">
          <cell r="Z19" t="str">
            <v>CA</v>
          </cell>
          <cell r="AI19">
            <v>139.75</v>
          </cell>
          <cell r="AJ19">
            <v>15</v>
          </cell>
          <cell r="DJ19">
            <v>19.489999999999998</v>
          </cell>
        </row>
        <row r="20">
          <cell r="Z20" t="str">
            <v>CA</v>
          </cell>
          <cell r="AI20">
            <v>27</v>
          </cell>
          <cell r="AJ20">
            <v>15</v>
          </cell>
          <cell r="DJ20">
            <v>136.65</v>
          </cell>
        </row>
        <row r="21">
          <cell r="Z21" t="str">
            <v>CA</v>
          </cell>
          <cell r="AI21">
            <v>83.3</v>
          </cell>
          <cell r="AJ21">
            <v>6</v>
          </cell>
          <cell r="DJ21">
            <v>7.1</v>
          </cell>
        </row>
        <row r="22">
          <cell r="Z22" t="str">
            <v>CA</v>
          </cell>
          <cell r="AI22">
            <v>19.600000000000001</v>
          </cell>
          <cell r="AJ22">
            <v>20</v>
          </cell>
          <cell r="DJ22">
            <v>67.17</v>
          </cell>
        </row>
        <row r="23">
          <cell r="Z23" t="str">
            <v>CA</v>
          </cell>
          <cell r="AI23">
            <v>189.94</v>
          </cell>
          <cell r="AJ23">
            <v>54</v>
          </cell>
          <cell r="DJ23">
            <v>181.37</v>
          </cell>
        </row>
        <row r="24">
          <cell r="Z24" t="str">
            <v>CA</v>
          </cell>
          <cell r="AI24">
            <v>5216.29</v>
          </cell>
          <cell r="AJ24">
            <v>1976.88</v>
          </cell>
          <cell r="DJ24">
            <v>2131</v>
          </cell>
        </row>
        <row r="25">
          <cell r="Z25" t="str">
            <v>CA</v>
          </cell>
          <cell r="AI25">
            <v>134.74</v>
          </cell>
          <cell r="AJ25">
            <v>14</v>
          </cell>
          <cell r="DJ25">
            <v>45.65</v>
          </cell>
        </row>
        <row r="26">
          <cell r="Z26" t="str">
            <v>CA</v>
          </cell>
          <cell r="AI26">
            <v>471.32</v>
          </cell>
          <cell r="AJ26">
            <v>176</v>
          </cell>
          <cell r="DJ26">
            <v>250.17</v>
          </cell>
        </row>
        <row r="27">
          <cell r="Z27" t="str">
            <v>CA</v>
          </cell>
          <cell r="AI27">
            <v>1287.32</v>
          </cell>
          <cell r="AJ27">
            <v>192</v>
          </cell>
          <cell r="DJ27">
            <v>250.17</v>
          </cell>
        </row>
        <row r="28">
          <cell r="Z28" t="str">
            <v>CA</v>
          </cell>
          <cell r="AI28">
            <v>15.91</v>
          </cell>
          <cell r="AJ28">
            <v>12</v>
          </cell>
          <cell r="DJ28">
            <v>44.32</v>
          </cell>
        </row>
        <row r="29">
          <cell r="Z29" t="str">
            <v>CA</v>
          </cell>
          <cell r="AI29">
            <v>990.95</v>
          </cell>
          <cell r="AJ29">
            <v>64</v>
          </cell>
          <cell r="DJ29">
            <v>151.24</v>
          </cell>
        </row>
        <row r="30">
          <cell r="Z30" t="str">
            <v>CA</v>
          </cell>
          <cell r="AI30">
            <v>254.96</v>
          </cell>
          <cell r="AJ30">
            <v>240</v>
          </cell>
          <cell r="DJ30">
            <v>259.06</v>
          </cell>
        </row>
        <row r="31">
          <cell r="Z31" t="str">
            <v>CA</v>
          </cell>
          <cell r="AI31">
            <v>219.93</v>
          </cell>
          <cell r="AJ31">
            <v>30</v>
          </cell>
          <cell r="DJ31">
            <v>42.94</v>
          </cell>
        </row>
        <row r="32">
          <cell r="Z32" t="str">
            <v>CA</v>
          </cell>
          <cell r="AI32">
            <v>59.22</v>
          </cell>
          <cell r="AJ32">
            <v>40</v>
          </cell>
          <cell r="DJ32">
            <v>38.03</v>
          </cell>
        </row>
        <row r="33">
          <cell r="Z33" t="str">
            <v>CA</v>
          </cell>
          <cell r="AI33">
            <v>460.88</v>
          </cell>
          <cell r="AJ33">
            <v>56</v>
          </cell>
          <cell r="DJ33">
            <v>182.62</v>
          </cell>
        </row>
        <row r="34">
          <cell r="Z34" t="str">
            <v>CA</v>
          </cell>
          <cell r="AI34">
            <v>242.41</v>
          </cell>
          <cell r="AJ34">
            <v>64.5</v>
          </cell>
          <cell r="DJ34">
            <v>95.02</v>
          </cell>
        </row>
        <row r="35">
          <cell r="Z35" t="str">
            <v>CA</v>
          </cell>
          <cell r="AI35">
            <v>272.92</v>
          </cell>
          <cell r="AJ35">
            <v>45</v>
          </cell>
          <cell r="DJ35">
            <v>146.75</v>
          </cell>
        </row>
        <row r="36">
          <cell r="Z36" t="str">
            <v>CA</v>
          </cell>
          <cell r="AI36">
            <v>97.46</v>
          </cell>
          <cell r="AJ36">
            <v>21</v>
          </cell>
          <cell r="DJ36">
            <v>26.69</v>
          </cell>
        </row>
        <row r="37">
          <cell r="Z37" t="str">
            <v>CA</v>
          </cell>
          <cell r="AI37">
            <v>3600.27</v>
          </cell>
          <cell r="AJ37">
            <v>1603.08</v>
          </cell>
          <cell r="DJ37">
            <v>1727.72</v>
          </cell>
        </row>
        <row r="38">
          <cell r="Z38" t="str">
            <v>CA</v>
          </cell>
          <cell r="AI38">
            <v>172.12</v>
          </cell>
          <cell r="AJ38">
            <v>63</v>
          </cell>
          <cell r="DJ38">
            <v>211.61</v>
          </cell>
        </row>
        <row r="39">
          <cell r="Z39" t="str">
            <v>CA</v>
          </cell>
          <cell r="AI39">
            <v>902.03</v>
          </cell>
          <cell r="AJ39">
            <v>205.8</v>
          </cell>
          <cell r="DJ39">
            <v>198.12</v>
          </cell>
        </row>
        <row r="40">
          <cell r="Z40" t="str">
            <v>CA</v>
          </cell>
          <cell r="AI40">
            <v>205.03</v>
          </cell>
          <cell r="AJ40">
            <v>22</v>
          </cell>
          <cell r="DJ40">
            <v>73.89</v>
          </cell>
        </row>
        <row r="41">
          <cell r="Z41" t="str">
            <v>CA</v>
          </cell>
          <cell r="AI41">
            <v>28.31</v>
          </cell>
          <cell r="AJ41">
            <v>13</v>
          </cell>
          <cell r="DJ41">
            <v>43.66</v>
          </cell>
        </row>
        <row r="42">
          <cell r="Z42" t="str">
            <v>CA</v>
          </cell>
          <cell r="AI42">
            <v>146.63999999999999</v>
          </cell>
          <cell r="AJ42">
            <v>24</v>
          </cell>
          <cell r="DJ42">
            <v>31.43</v>
          </cell>
        </row>
        <row r="43">
          <cell r="Z43" t="str">
            <v>CA</v>
          </cell>
          <cell r="AI43">
            <v>33885.769999999997</v>
          </cell>
          <cell r="AJ43">
            <v>5586.48</v>
          </cell>
          <cell r="DJ43">
            <v>6315</v>
          </cell>
        </row>
        <row r="44">
          <cell r="Z44" t="str">
            <v>CA</v>
          </cell>
          <cell r="AI44">
            <v>40824</v>
          </cell>
          <cell r="AJ44">
            <v>6111.68</v>
          </cell>
          <cell r="DJ44">
            <v>6104</v>
          </cell>
        </row>
        <row r="45">
          <cell r="Z45" t="str">
            <v>CA</v>
          </cell>
          <cell r="AI45">
            <v>83766.73</v>
          </cell>
          <cell r="AJ45">
            <v>4071.12</v>
          </cell>
          <cell r="DJ45">
            <v>4602</v>
          </cell>
        </row>
        <row r="46">
          <cell r="Z46" t="str">
            <v>CA</v>
          </cell>
          <cell r="AI46">
            <v>86110.98</v>
          </cell>
          <cell r="AJ46">
            <v>3443.04</v>
          </cell>
          <cell r="DJ46">
            <v>3892</v>
          </cell>
        </row>
        <row r="47">
          <cell r="Z47" t="str">
            <v>CA</v>
          </cell>
          <cell r="AI47">
            <v>3857</v>
          </cell>
          <cell r="AJ47">
            <v>1686.48</v>
          </cell>
          <cell r="DJ47">
            <v>1906</v>
          </cell>
        </row>
        <row r="48">
          <cell r="Z48" t="str">
            <v>CA</v>
          </cell>
          <cell r="AI48">
            <v>7510.24</v>
          </cell>
          <cell r="AJ48">
            <v>2624</v>
          </cell>
          <cell r="DJ48">
            <v>4886</v>
          </cell>
        </row>
        <row r="49">
          <cell r="Z49" t="str">
            <v>CA</v>
          </cell>
          <cell r="AI49">
            <v>3110.5</v>
          </cell>
          <cell r="AJ49">
            <v>836.04</v>
          </cell>
          <cell r="DJ49">
            <v>945</v>
          </cell>
        </row>
        <row r="50">
          <cell r="Z50" t="str">
            <v>CA</v>
          </cell>
          <cell r="AI50">
            <v>4020.3</v>
          </cell>
          <cell r="AJ50">
            <v>2292.2399999999998</v>
          </cell>
          <cell r="DJ50">
            <v>2591</v>
          </cell>
        </row>
        <row r="51">
          <cell r="Z51" t="str">
            <v>CA</v>
          </cell>
          <cell r="AI51">
            <v>11866.34</v>
          </cell>
          <cell r="AJ51">
            <v>1867.8</v>
          </cell>
          <cell r="DJ51">
            <v>1688.9893</v>
          </cell>
        </row>
        <row r="52">
          <cell r="Z52" t="str">
            <v>CA</v>
          </cell>
          <cell r="AI52">
            <v>1368.25</v>
          </cell>
          <cell r="AJ52">
            <v>309</v>
          </cell>
          <cell r="DJ52">
            <v>404.66</v>
          </cell>
        </row>
        <row r="53">
          <cell r="Z53" t="str">
            <v>CA</v>
          </cell>
          <cell r="AI53">
            <v>525</v>
          </cell>
          <cell r="AJ53">
            <v>75</v>
          </cell>
          <cell r="DJ53">
            <v>97.46</v>
          </cell>
        </row>
        <row r="54">
          <cell r="Z54" t="str">
            <v>CA</v>
          </cell>
          <cell r="AI54">
            <v>99.4</v>
          </cell>
          <cell r="AJ54">
            <v>22</v>
          </cell>
          <cell r="DJ54">
            <v>73.89</v>
          </cell>
        </row>
        <row r="55">
          <cell r="Z55" t="str">
            <v>CA</v>
          </cell>
          <cell r="AI55">
            <v>370.36</v>
          </cell>
          <cell r="AJ55">
            <v>206</v>
          </cell>
          <cell r="DJ55">
            <v>691.92</v>
          </cell>
        </row>
        <row r="56">
          <cell r="Z56" t="str">
            <v>CA</v>
          </cell>
          <cell r="AI56">
            <v>444.05</v>
          </cell>
          <cell r="AJ56">
            <v>247</v>
          </cell>
          <cell r="DJ56">
            <v>829.64</v>
          </cell>
        </row>
        <row r="57">
          <cell r="Z57" t="str">
            <v>CA</v>
          </cell>
          <cell r="AI57">
            <v>83.7</v>
          </cell>
          <cell r="AJ57">
            <v>13.5</v>
          </cell>
          <cell r="DJ57">
            <v>24.96</v>
          </cell>
        </row>
        <row r="58">
          <cell r="Z58" t="str">
            <v>CA</v>
          </cell>
          <cell r="AI58">
            <v>67.8</v>
          </cell>
          <cell r="AJ58">
            <v>60</v>
          </cell>
          <cell r="DJ58">
            <v>213.7251</v>
          </cell>
        </row>
        <row r="59">
          <cell r="Z59" t="str">
            <v>CA</v>
          </cell>
          <cell r="AI59">
            <v>114.24</v>
          </cell>
          <cell r="AJ59">
            <v>66</v>
          </cell>
          <cell r="DJ59">
            <v>235.0976</v>
          </cell>
        </row>
        <row r="60">
          <cell r="Z60" t="str">
            <v>CA</v>
          </cell>
          <cell r="AI60">
            <v>29062</v>
          </cell>
          <cell r="AJ60">
            <v>2900.1</v>
          </cell>
          <cell r="DJ60">
            <v>2622.4638</v>
          </cell>
        </row>
        <row r="61">
          <cell r="Z61" t="str">
            <v>CA</v>
          </cell>
          <cell r="AI61">
            <v>24293.38</v>
          </cell>
          <cell r="AJ61">
            <v>1364.52</v>
          </cell>
          <cell r="DJ61">
            <v>1542.3624</v>
          </cell>
        </row>
        <row r="62">
          <cell r="Z62" t="str">
            <v>CA</v>
          </cell>
          <cell r="AI62">
            <v>67943.61</v>
          </cell>
          <cell r="AJ62">
            <v>12061.14</v>
          </cell>
          <cell r="DJ62">
            <v>14090.5087</v>
          </cell>
        </row>
        <row r="63">
          <cell r="Z63" t="str">
            <v>CA</v>
          </cell>
          <cell r="AI63">
            <v>32624.87</v>
          </cell>
          <cell r="AJ63">
            <v>2992.59</v>
          </cell>
          <cell r="DJ63">
            <v>3227.1401999999998</v>
          </cell>
        </row>
        <row r="64">
          <cell r="Z64" t="str">
            <v>CA</v>
          </cell>
          <cell r="AI64">
            <v>94771.38</v>
          </cell>
          <cell r="AJ64">
            <v>4660.58</v>
          </cell>
          <cell r="DJ64">
            <v>5046.7439999999997</v>
          </cell>
        </row>
        <row r="65">
          <cell r="Z65" t="str">
            <v>CA</v>
          </cell>
          <cell r="AI65">
            <v>83525.53</v>
          </cell>
          <cell r="AJ65">
            <v>8657.1299999999992</v>
          </cell>
          <cell r="DJ65">
            <v>9387.8888000000006</v>
          </cell>
        </row>
        <row r="66">
          <cell r="Z66" t="str">
            <v>CA</v>
          </cell>
          <cell r="AI66">
            <v>3937.97</v>
          </cell>
          <cell r="AJ66">
            <v>635</v>
          </cell>
          <cell r="DJ66">
            <v>874.68809999999996</v>
          </cell>
        </row>
        <row r="67">
          <cell r="Z67" t="str">
            <v>CA</v>
          </cell>
          <cell r="AI67">
            <v>9289.41</v>
          </cell>
          <cell r="AJ67">
            <v>1364.85</v>
          </cell>
          <cell r="DJ67">
            <v>1346.652</v>
          </cell>
        </row>
        <row r="68">
          <cell r="Z68" t="str">
            <v>ID</v>
          </cell>
          <cell r="AI68">
            <v>3420</v>
          </cell>
          <cell r="AJ68">
            <v>769.44</v>
          </cell>
          <cell r="DJ68">
            <v>266</v>
          </cell>
        </row>
        <row r="69">
          <cell r="Z69" t="str">
            <v>ID</v>
          </cell>
          <cell r="AI69">
            <v>23505</v>
          </cell>
          <cell r="AJ69">
            <v>1782.96</v>
          </cell>
          <cell r="DJ69">
            <v>1567</v>
          </cell>
        </row>
        <row r="70">
          <cell r="Z70" t="str">
            <v>ID</v>
          </cell>
          <cell r="AI70">
            <v>28440</v>
          </cell>
          <cell r="AJ70">
            <v>2168.96</v>
          </cell>
          <cell r="DJ70">
            <v>1896</v>
          </cell>
        </row>
        <row r="71">
          <cell r="Z71" t="str">
            <v>ID</v>
          </cell>
          <cell r="AI71">
            <v>53010</v>
          </cell>
          <cell r="AJ71">
            <v>5340.16</v>
          </cell>
          <cell r="DJ71">
            <v>3534</v>
          </cell>
        </row>
        <row r="72">
          <cell r="Z72" t="str">
            <v>ID</v>
          </cell>
          <cell r="AI72">
            <v>45255</v>
          </cell>
          <cell r="AJ72">
            <v>4195.6000000000004</v>
          </cell>
          <cell r="DJ72">
            <v>3017</v>
          </cell>
        </row>
        <row r="73">
          <cell r="Z73" t="str">
            <v>ID</v>
          </cell>
          <cell r="AI73">
            <v>38145</v>
          </cell>
          <cell r="AJ73">
            <v>3678.8</v>
          </cell>
          <cell r="DJ73">
            <v>2543</v>
          </cell>
        </row>
        <row r="74">
          <cell r="Z74" t="str">
            <v>ID</v>
          </cell>
          <cell r="AI74">
            <v>44400.09</v>
          </cell>
          <cell r="AJ74">
            <v>5690.88</v>
          </cell>
          <cell r="DJ74">
            <v>3913</v>
          </cell>
        </row>
        <row r="75">
          <cell r="Z75" t="str">
            <v>ID</v>
          </cell>
          <cell r="AI75">
            <v>59324.49</v>
          </cell>
          <cell r="AJ75">
            <v>20553.36</v>
          </cell>
          <cell r="DJ75">
            <v>12780</v>
          </cell>
        </row>
        <row r="76">
          <cell r="Z76" t="str">
            <v>ID</v>
          </cell>
          <cell r="AI76">
            <v>51990</v>
          </cell>
          <cell r="AJ76">
            <v>5063.72</v>
          </cell>
          <cell r="DJ76">
            <v>3466</v>
          </cell>
        </row>
        <row r="77">
          <cell r="Z77" t="str">
            <v>ID</v>
          </cell>
          <cell r="AI77">
            <v>113310</v>
          </cell>
          <cell r="AJ77">
            <v>11139.96</v>
          </cell>
          <cell r="DJ77">
            <v>7554</v>
          </cell>
        </row>
        <row r="78">
          <cell r="Z78" t="str">
            <v>ID</v>
          </cell>
          <cell r="AI78">
            <v>45825</v>
          </cell>
          <cell r="AJ78">
            <v>4577.6000000000004</v>
          </cell>
          <cell r="DJ78">
            <v>3055</v>
          </cell>
        </row>
        <row r="79">
          <cell r="Z79" t="str">
            <v>ID</v>
          </cell>
          <cell r="AI79">
            <v>50835</v>
          </cell>
          <cell r="AJ79">
            <v>5007.6000000000004</v>
          </cell>
          <cell r="DJ79">
            <v>3389</v>
          </cell>
        </row>
        <row r="80">
          <cell r="Z80" t="str">
            <v>ID</v>
          </cell>
          <cell r="AI80">
            <v>49250.52</v>
          </cell>
          <cell r="AJ80">
            <v>8963.0400000000009</v>
          </cell>
          <cell r="DJ80">
            <v>5642</v>
          </cell>
        </row>
        <row r="81">
          <cell r="Z81" t="str">
            <v>ID</v>
          </cell>
          <cell r="AI81">
            <v>6043</v>
          </cell>
          <cell r="AJ81">
            <v>702.96</v>
          </cell>
          <cell r="DJ81">
            <v>534</v>
          </cell>
        </row>
        <row r="82">
          <cell r="Z82" t="str">
            <v>ID</v>
          </cell>
          <cell r="AI82">
            <v>31725</v>
          </cell>
          <cell r="AJ82">
            <v>2503.92</v>
          </cell>
          <cell r="DJ82">
            <v>2115</v>
          </cell>
        </row>
        <row r="83">
          <cell r="Z83" t="str">
            <v>ID</v>
          </cell>
          <cell r="AI83">
            <v>16937</v>
          </cell>
          <cell r="AJ83">
            <v>5611.8</v>
          </cell>
          <cell r="DJ83">
            <v>4260.29</v>
          </cell>
        </row>
        <row r="84">
          <cell r="Z84" t="str">
            <v>ID</v>
          </cell>
          <cell r="AI84">
            <v>68970</v>
          </cell>
          <cell r="AJ84">
            <v>6736.12</v>
          </cell>
          <cell r="DJ84">
            <v>4598</v>
          </cell>
        </row>
        <row r="85">
          <cell r="Z85" t="str">
            <v>ID</v>
          </cell>
          <cell r="AI85">
            <v>5969.76</v>
          </cell>
          <cell r="AJ85">
            <v>1660</v>
          </cell>
          <cell r="DJ85">
            <v>1438</v>
          </cell>
        </row>
        <row r="86">
          <cell r="Z86" t="str">
            <v>ID</v>
          </cell>
          <cell r="AI86">
            <v>66510</v>
          </cell>
          <cell r="AJ86">
            <v>6369.36</v>
          </cell>
          <cell r="DJ86">
            <v>4434</v>
          </cell>
        </row>
        <row r="87">
          <cell r="Z87" t="str">
            <v>ID</v>
          </cell>
          <cell r="AI87">
            <v>48255</v>
          </cell>
          <cell r="AJ87">
            <v>4704.72</v>
          </cell>
          <cell r="DJ87">
            <v>3217</v>
          </cell>
        </row>
        <row r="88">
          <cell r="Z88" t="str">
            <v>ID</v>
          </cell>
          <cell r="AI88">
            <v>16937</v>
          </cell>
          <cell r="AJ88">
            <v>3750.6</v>
          </cell>
          <cell r="DJ88">
            <v>2847.33</v>
          </cell>
        </row>
        <row r="89">
          <cell r="Z89" t="str">
            <v>ID</v>
          </cell>
          <cell r="AI89">
            <v>14137</v>
          </cell>
          <cell r="AJ89">
            <v>3554.64</v>
          </cell>
          <cell r="DJ89">
            <v>2698.56</v>
          </cell>
        </row>
        <row r="90">
          <cell r="Z90" t="str">
            <v>ID</v>
          </cell>
          <cell r="AI90">
            <v>15896</v>
          </cell>
          <cell r="AJ90">
            <v>5061</v>
          </cell>
          <cell r="DJ90">
            <v>3842.14</v>
          </cell>
        </row>
        <row r="91">
          <cell r="Z91" t="str">
            <v>ID</v>
          </cell>
          <cell r="AI91">
            <v>16937</v>
          </cell>
          <cell r="AJ91">
            <v>6311.04</v>
          </cell>
          <cell r="DJ91">
            <v>4791.13</v>
          </cell>
        </row>
        <row r="92">
          <cell r="Z92" t="str">
            <v>ID</v>
          </cell>
          <cell r="AI92">
            <v>14567</v>
          </cell>
          <cell r="AJ92">
            <v>5269.68</v>
          </cell>
          <cell r="DJ92">
            <v>4000.57</v>
          </cell>
        </row>
        <row r="93">
          <cell r="Z93" t="str">
            <v>ID</v>
          </cell>
          <cell r="AI93">
            <v>50835</v>
          </cell>
          <cell r="AJ93">
            <v>4928</v>
          </cell>
          <cell r="DJ93">
            <v>3389</v>
          </cell>
        </row>
        <row r="94">
          <cell r="Z94" t="str">
            <v>ID</v>
          </cell>
          <cell r="AI94">
            <v>7621.7</v>
          </cell>
          <cell r="AJ94">
            <v>563.70000000000005</v>
          </cell>
          <cell r="DJ94">
            <v>7058</v>
          </cell>
        </row>
        <row r="95">
          <cell r="Z95" t="str">
            <v>ID</v>
          </cell>
          <cell r="AI95">
            <v>3360</v>
          </cell>
          <cell r="AJ95">
            <v>1183.5</v>
          </cell>
          <cell r="DJ95">
            <v>480</v>
          </cell>
        </row>
        <row r="96">
          <cell r="Z96" t="str">
            <v>ID</v>
          </cell>
          <cell r="AI96">
            <v>20195.310000000001</v>
          </cell>
          <cell r="AJ96">
            <v>9189.2999999999993</v>
          </cell>
          <cell r="DJ96">
            <v>4516</v>
          </cell>
        </row>
        <row r="97">
          <cell r="Z97" t="str">
            <v>ID</v>
          </cell>
          <cell r="AI97">
            <v>14154</v>
          </cell>
          <cell r="AJ97">
            <v>5710.8</v>
          </cell>
          <cell r="DJ97">
            <v>2022</v>
          </cell>
        </row>
        <row r="98">
          <cell r="Z98" t="str">
            <v>ID</v>
          </cell>
          <cell r="AI98">
            <v>18151</v>
          </cell>
          <cell r="AJ98">
            <v>7324.05</v>
          </cell>
          <cell r="DJ98">
            <v>2593</v>
          </cell>
        </row>
        <row r="99">
          <cell r="Z99" t="str">
            <v>ID</v>
          </cell>
          <cell r="AI99">
            <v>5306</v>
          </cell>
          <cell r="AJ99">
            <v>1307.7</v>
          </cell>
          <cell r="DJ99">
            <v>757.67579999999998</v>
          </cell>
        </row>
        <row r="100">
          <cell r="Z100" t="str">
            <v>ID</v>
          </cell>
          <cell r="AI100">
            <v>8413.7999999999993</v>
          </cell>
          <cell r="AJ100">
            <v>5889.66</v>
          </cell>
          <cell r="DJ100">
            <v>1980.73</v>
          </cell>
        </row>
        <row r="101">
          <cell r="Z101" t="str">
            <v>ID</v>
          </cell>
          <cell r="AI101">
            <v>6832</v>
          </cell>
          <cell r="AJ101">
            <v>2272.52</v>
          </cell>
          <cell r="DJ101">
            <v>975.68920000000003</v>
          </cell>
        </row>
        <row r="102">
          <cell r="Z102" t="str">
            <v>ID</v>
          </cell>
          <cell r="AI102">
            <v>3481</v>
          </cell>
          <cell r="AJ102">
            <v>1143</v>
          </cell>
          <cell r="DJ102">
            <v>707.89800000000002</v>
          </cell>
        </row>
        <row r="103">
          <cell r="Z103" t="str">
            <v>ID</v>
          </cell>
          <cell r="AI103">
            <v>9065</v>
          </cell>
          <cell r="AJ103">
            <v>5106.1499999999996</v>
          </cell>
          <cell r="DJ103">
            <v>1294.6731</v>
          </cell>
        </row>
        <row r="104">
          <cell r="Z104" t="str">
            <v>ID</v>
          </cell>
          <cell r="AI104">
            <v>14085</v>
          </cell>
          <cell r="AJ104">
            <v>4795.2</v>
          </cell>
          <cell r="DJ104">
            <v>2283.6768000000002</v>
          </cell>
        </row>
        <row r="105">
          <cell r="Z105" t="str">
            <v>ID</v>
          </cell>
          <cell r="AI105">
            <v>40845</v>
          </cell>
          <cell r="AJ105">
            <v>14413.35</v>
          </cell>
          <cell r="DJ105">
            <v>5835.0459000000001</v>
          </cell>
        </row>
        <row r="106">
          <cell r="Z106" t="str">
            <v>ID</v>
          </cell>
          <cell r="AI106">
            <v>9646</v>
          </cell>
          <cell r="AJ106">
            <v>4719.45</v>
          </cell>
          <cell r="DJ106">
            <v>1377.5972999999999</v>
          </cell>
        </row>
        <row r="107">
          <cell r="Z107" t="str">
            <v>ID</v>
          </cell>
          <cell r="AI107">
            <v>7175</v>
          </cell>
          <cell r="AJ107">
            <v>2431.92</v>
          </cell>
          <cell r="DJ107">
            <v>1024.7941000000001</v>
          </cell>
        </row>
        <row r="108">
          <cell r="Z108" t="str">
            <v>ID</v>
          </cell>
          <cell r="AI108">
            <v>10892</v>
          </cell>
          <cell r="AJ108">
            <v>3328.05</v>
          </cell>
          <cell r="DJ108">
            <v>1555.9743000000001</v>
          </cell>
        </row>
        <row r="109">
          <cell r="Z109" t="str">
            <v>ID</v>
          </cell>
          <cell r="AI109">
            <v>6853.78</v>
          </cell>
          <cell r="AJ109">
            <v>2249.1</v>
          </cell>
          <cell r="DJ109">
            <v>1015.9974</v>
          </cell>
        </row>
        <row r="110">
          <cell r="Z110" t="str">
            <v>ID</v>
          </cell>
          <cell r="AI110">
            <v>5278</v>
          </cell>
          <cell r="AJ110">
            <v>1290.96</v>
          </cell>
          <cell r="DJ110">
            <v>754.45849999999996</v>
          </cell>
        </row>
        <row r="111">
          <cell r="Z111" t="str">
            <v>ID</v>
          </cell>
          <cell r="AI111">
            <v>7442</v>
          </cell>
          <cell r="AJ111">
            <v>3621.45</v>
          </cell>
          <cell r="DJ111">
            <v>1648.3533</v>
          </cell>
        </row>
        <row r="112">
          <cell r="Z112" t="str">
            <v>ID</v>
          </cell>
          <cell r="AI112">
            <v>7605</v>
          </cell>
          <cell r="AJ112">
            <v>3802.5</v>
          </cell>
          <cell r="DJ112">
            <v>2280.8625000000002</v>
          </cell>
        </row>
        <row r="113">
          <cell r="Z113" t="str">
            <v>ID</v>
          </cell>
          <cell r="AI113">
            <v>5985</v>
          </cell>
          <cell r="AJ113">
            <v>2926.8</v>
          </cell>
          <cell r="DJ113">
            <v>855</v>
          </cell>
        </row>
        <row r="114">
          <cell r="Z114" t="str">
            <v>ID</v>
          </cell>
          <cell r="AI114">
            <v>5698</v>
          </cell>
          <cell r="AJ114">
            <v>3988.6</v>
          </cell>
          <cell r="DJ114">
            <v>813.92370000000005</v>
          </cell>
        </row>
        <row r="115">
          <cell r="Z115" t="str">
            <v>ID</v>
          </cell>
          <cell r="AI115">
            <v>10831</v>
          </cell>
          <cell r="AJ115">
            <v>6261.75</v>
          </cell>
          <cell r="DJ115">
            <v>3660.2968999999998</v>
          </cell>
        </row>
        <row r="116">
          <cell r="Z116" t="str">
            <v>ID</v>
          </cell>
          <cell r="AI116">
            <v>8400</v>
          </cell>
          <cell r="AJ116">
            <v>2565.9</v>
          </cell>
          <cell r="DJ116">
            <v>1200</v>
          </cell>
        </row>
        <row r="117">
          <cell r="Z117" t="str">
            <v>ID</v>
          </cell>
          <cell r="AI117">
            <v>3668</v>
          </cell>
          <cell r="AJ117">
            <v>1276.6500000000001</v>
          </cell>
          <cell r="DJ117">
            <v>523.60440000000006</v>
          </cell>
        </row>
        <row r="118">
          <cell r="Z118" t="str">
            <v>ID</v>
          </cell>
          <cell r="AI118">
            <v>3458</v>
          </cell>
          <cell r="AJ118">
            <v>1189.2</v>
          </cell>
          <cell r="DJ118">
            <v>494.24880000000002</v>
          </cell>
        </row>
        <row r="119">
          <cell r="Z119" t="str">
            <v>ID</v>
          </cell>
          <cell r="AI119">
            <v>18200</v>
          </cell>
          <cell r="AJ119">
            <v>9913</v>
          </cell>
          <cell r="DJ119">
            <v>8287.0787999999993</v>
          </cell>
        </row>
        <row r="120">
          <cell r="Z120" t="str">
            <v>ID</v>
          </cell>
          <cell r="AI120">
            <v>4557</v>
          </cell>
          <cell r="AJ120">
            <v>1839.15</v>
          </cell>
          <cell r="DJ120">
            <v>651.05909999999994</v>
          </cell>
        </row>
        <row r="121">
          <cell r="Z121" t="str">
            <v>ID</v>
          </cell>
          <cell r="AI121">
            <v>11974</v>
          </cell>
          <cell r="AJ121">
            <v>8073.15</v>
          </cell>
          <cell r="DJ121">
            <v>3590.6151</v>
          </cell>
        </row>
        <row r="122">
          <cell r="Z122" t="str">
            <v>UT</v>
          </cell>
          <cell r="AI122">
            <v>127.64</v>
          </cell>
          <cell r="AJ122">
            <v>26</v>
          </cell>
          <cell r="DJ122">
            <v>99.83</v>
          </cell>
        </row>
        <row r="123">
          <cell r="Z123" t="str">
            <v>UT</v>
          </cell>
          <cell r="AI123">
            <v>10488.52</v>
          </cell>
          <cell r="AJ123">
            <v>2541</v>
          </cell>
          <cell r="DJ123">
            <v>930</v>
          </cell>
        </row>
        <row r="124">
          <cell r="Z124" t="str">
            <v>UT</v>
          </cell>
          <cell r="AI124">
            <v>5732</v>
          </cell>
          <cell r="AJ124">
            <v>2036.25</v>
          </cell>
          <cell r="DJ124">
            <v>1007</v>
          </cell>
        </row>
        <row r="125">
          <cell r="Z125" t="str">
            <v>UT</v>
          </cell>
          <cell r="AI125">
            <v>3016.63</v>
          </cell>
          <cell r="AJ125">
            <v>516</v>
          </cell>
          <cell r="DJ125">
            <v>663.86</v>
          </cell>
        </row>
        <row r="126">
          <cell r="Z126" t="str">
            <v>UT</v>
          </cell>
          <cell r="AI126">
            <v>95.1</v>
          </cell>
          <cell r="AJ126">
            <v>30</v>
          </cell>
          <cell r="DJ126">
            <v>445.53</v>
          </cell>
        </row>
        <row r="127">
          <cell r="Z127" t="str">
            <v>UT</v>
          </cell>
          <cell r="AI127">
            <v>581.54</v>
          </cell>
          <cell r="AJ127">
            <v>184</v>
          </cell>
          <cell r="DJ127">
            <v>710.18</v>
          </cell>
        </row>
        <row r="128">
          <cell r="Z128" t="str">
            <v>UT</v>
          </cell>
          <cell r="AI128">
            <v>367.92</v>
          </cell>
          <cell r="AJ128">
            <v>144</v>
          </cell>
          <cell r="DJ128">
            <v>137.96</v>
          </cell>
        </row>
        <row r="129">
          <cell r="Z129" t="str">
            <v>UT</v>
          </cell>
          <cell r="AI129">
            <v>646.25</v>
          </cell>
          <cell r="AJ129">
            <v>90</v>
          </cell>
          <cell r="DJ129">
            <v>115.46</v>
          </cell>
        </row>
        <row r="130">
          <cell r="Z130" t="str">
            <v>UT</v>
          </cell>
          <cell r="AI130">
            <v>10.8</v>
          </cell>
          <cell r="AJ130">
            <v>0.75</v>
          </cell>
          <cell r="DJ130">
            <v>1.91</v>
          </cell>
        </row>
        <row r="131">
          <cell r="Z131" t="str">
            <v>UT</v>
          </cell>
          <cell r="AI131">
            <v>2687.84</v>
          </cell>
          <cell r="AJ131">
            <v>535</v>
          </cell>
          <cell r="DJ131">
            <v>566.51</v>
          </cell>
        </row>
        <row r="132">
          <cell r="Z132" t="str">
            <v>UT</v>
          </cell>
          <cell r="AI132">
            <v>58.14</v>
          </cell>
          <cell r="AJ132">
            <v>9.5</v>
          </cell>
          <cell r="DJ132">
            <v>12.69</v>
          </cell>
        </row>
        <row r="133">
          <cell r="Z133" t="str">
            <v>UT</v>
          </cell>
          <cell r="AI133">
            <v>1433.78</v>
          </cell>
          <cell r="AJ133">
            <v>428</v>
          </cell>
          <cell r="DJ133">
            <v>142.78</v>
          </cell>
        </row>
        <row r="134">
          <cell r="Z134" t="str">
            <v>UT</v>
          </cell>
          <cell r="AI134">
            <v>1037.9000000000001</v>
          </cell>
          <cell r="AJ134">
            <v>642</v>
          </cell>
          <cell r="DJ134">
            <v>922.95</v>
          </cell>
        </row>
        <row r="135">
          <cell r="Z135" t="str">
            <v>UT</v>
          </cell>
          <cell r="AI135">
            <v>1456.92</v>
          </cell>
          <cell r="AJ135">
            <v>290</v>
          </cell>
          <cell r="DJ135">
            <v>307.08999999999997</v>
          </cell>
        </row>
        <row r="136">
          <cell r="Z136" t="str">
            <v>UT</v>
          </cell>
          <cell r="AI136">
            <v>128.52000000000001</v>
          </cell>
          <cell r="AJ136">
            <v>21</v>
          </cell>
          <cell r="DJ136">
            <v>28.02</v>
          </cell>
        </row>
        <row r="137">
          <cell r="Z137" t="str">
            <v>UT</v>
          </cell>
          <cell r="AI137">
            <v>714.91</v>
          </cell>
          <cell r="AJ137">
            <v>232</v>
          </cell>
          <cell r="DJ137">
            <v>77.430000000000007</v>
          </cell>
        </row>
        <row r="138">
          <cell r="Z138" t="str">
            <v>UT</v>
          </cell>
          <cell r="AI138">
            <v>562.6</v>
          </cell>
          <cell r="AJ138">
            <v>348</v>
          </cell>
          <cell r="DJ138">
            <v>500.28</v>
          </cell>
        </row>
        <row r="139">
          <cell r="Z139" t="str">
            <v>UT</v>
          </cell>
          <cell r="AI139">
            <v>1394.16</v>
          </cell>
          <cell r="AJ139">
            <v>277.5</v>
          </cell>
          <cell r="DJ139">
            <v>293.85000000000002</v>
          </cell>
        </row>
        <row r="140">
          <cell r="Z140" t="str">
            <v>UT</v>
          </cell>
          <cell r="AI140">
            <v>42.84</v>
          </cell>
          <cell r="AJ140">
            <v>7</v>
          </cell>
          <cell r="DJ140">
            <v>9.32</v>
          </cell>
        </row>
        <row r="141">
          <cell r="Z141" t="str">
            <v>UT</v>
          </cell>
          <cell r="AI141">
            <v>719.59</v>
          </cell>
          <cell r="AJ141">
            <v>222</v>
          </cell>
          <cell r="DJ141">
            <v>74.06</v>
          </cell>
        </row>
        <row r="142">
          <cell r="Z142" t="str">
            <v>UT</v>
          </cell>
          <cell r="AI142">
            <v>538.35</v>
          </cell>
          <cell r="AJ142">
            <v>333</v>
          </cell>
          <cell r="DJ142">
            <v>478.71</v>
          </cell>
        </row>
        <row r="143">
          <cell r="Z143" t="str">
            <v>UT</v>
          </cell>
          <cell r="AI143">
            <v>2387.7399999999998</v>
          </cell>
          <cell r="AJ143">
            <v>280</v>
          </cell>
          <cell r="DJ143">
            <v>296.5</v>
          </cell>
        </row>
        <row r="144">
          <cell r="Z144" t="str">
            <v>UT</v>
          </cell>
          <cell r="AI144">
            <v>881.87</v>
          </cell>
          <cell r="AJ144">
            <v>336</v>
          </cell>
          <cell r="DJ144">
            <v>483.01</v>
          </cell>
        </row>
        <row r="145">
          <cell r="Z145" t="str">
            <v>UT</v>
          </cell>
          <cell r="AI145">
            <v>1419.28</v>
          </cell>
          <cell r="AJ145">
            <v>282.5</v>
          </cell>
          <cell r="DJ145">
            <v>299.14</v>
          </cell>
        </row>
        <row r="146">
          <cell r="Z146" t="str">
            <v>UT</v>
          </cell>
          <cell r="AI146">
            <v>726.79</v>
          </cell>
          <cell r="AJ146">
            <v>226</v>
          </cell>
          <cell r="DJ146">
            <v>75.39</v>
          </cell>
        </row>
        <row r="147">
          <cell r="Z147" t="str">
            <v>UT</v>
          </cell>
          <cell r="AI147">
            <v>548.04999999999995</v>
          </cell>
          <cell r="AJ147">
            <v>339</v>
          </cell>
          <cell r="DJ147">
            <v>487.37</v>
          </cell>
        </row>
        <row r="148">
          <cell r="Z148" t="str">
            <v>UT</v>
          </cell>
          <cell r="AI148">
            <v>2041.2</v>
          </cell>
          <cell r="AJ148">
            <v>270</v>
          </cell>
          <cell r="DJ148">
            <v>285.91000000000003</v>
          </cell>
        </row>
        <row r="149">
          <cell r="Z149" t="str">
            <v>UT</v>
          </cell>
          <cell r="AI149">
            <v>853.43</v>
          </cell>
          <cell r="AJ149">
            <v>324</v>
          </cell>
          <cell r="DJ149">
            <v>465.8</v>
          </cell>
        </row>
        <row r="150">
          <cell r="Z150" t="str">
            <v>UT</v>
          </cell>
          <cell r="AI150">
            <v>1444.4</v>
          </cell>
          <cell r="AJ150">
            <v>287.5</v>
          </cell>
          <cell r="DJ150">
            <v>304.44</v>
          </cell>
        </row>
        <row r="151">
          <cell r="Z151" t="str">
            <v>UT</v>
          </cell>
          <cell r="AI151">
            <v>100.98</v>
          </cell>
          <cell r="AJ151">
            <v>16.5</v>
          </cell>
          <cell r="DJ151">
            <v>22</v>
          </cell>
        </row>
        <row r="152">
          <cell r="Z152" t="str">
            <v>UT</v>
          </cell>
          <cell r="AI152">
            <v>728.95</v>
          </cell>
          <cell r="AJ152">
            <v>230</v>
          </cell>
          <cell r="DJ152">
            <v>76.77</v>
          </cell>
        </row>
        <row r="153">
          <cell r="Z153" t="str">
            <v>UT</v>
          </cell>
          <cell r="AI153">
            <v>557.75</v>
          </cell>
          <cell r="AJ153">
            <v>345</v>
          </cell>
          <cell r="DJ153">
            <v>495.97</v>
          </cell>
        </row>
        <row r="154">
          <cell r="Z154" t="str">
            <v>UT</v>
          </cell>
          <cell r="AI154">
            <v>1695.6</v>
          </cell>
          <cell r="AJ154">
            <v>337.5</v>
          </cell>
          <cell r="DJ154">
            <v>357.38</v>
          </cell>
        </row>
        <row r="155">
          <cell r="Z155" t="str">
            <v>UT</v>
          </cell>
          <cell r="AI155">
            <v>79.56</v>
          </cell>
          <cell r="AJ155">
            <v>13</v>
          </cell>
          <cell r="DJ155">
            <v>17.38</v>
          </cell>
        </row>
        <row r="156">
          <cell r="Z156" t="str">
            <v>UT</v>
          </cell>
          <cell r="AI156">
            <v>777.16</v>
          </cell>
          <cell r="AJ156">
            <v>270</v>
          </cell>
          <cell r="DJ156">
            <v>90.11</v>
          </cell>
        </row>
        <row r="157">
          <cell r="Z157" t="str">
            <v>UT</v>
          </cell>
          <cell r="AI157">
            <v>654.75</v>
          </cell>
          <cell r="AJ157">
            <v>405</v>
          </cell>
          <cell r="DJ157">
            <v>582.23</v>
          </cell>
        </row>
        <row r="158">
          <cell r="Z158" t="str">
            <v>UT</v>
          </cell>
          <cell r="AI158">
            <v>3428.88</v>
          </cell>
          <cell r="AJ158">
            <v>682.5</v>
          </cell>
          <cell r="DJ158">
            <v>722.7</v>
          </cell>
        </row>
        <row r="159">
          <cell r="Z159" t="str">
            <v>UT</v>
          </cell>
          <cell r="AI159">
            <v>110.16</v>
          </cell>
          <cell r="AJ159">
            <v>18</v>
          </cell>
          <cell r="DJ159">
            <v>24.04</v>
          </cell>
        </row>
        <row r="160">
          <cell r="Z160" t="str">
            <v>UT</v>
          </cell>
          <cell r="AI160">
            <v>1324.05</v>
          </cell>
          <cell r="AJ160">
            <v>819</v>
          </cell>
          <cell r="DJ160">
            <v>1177.42</v>
          </cell>
        </row>
        <row r="161">
          <cell r="Z161" t="str">
            <v>UT</v>
          </cell>
          <cell r="AI161">
            <v>628</v>
          </cell>
          <cell r="AJ161">
            <v>125</v>
          </cell>
          <cell r="DJ161">
            <v>132.37</v>
          </cell>
        </row>
        <row r="162">
          <cell r="Z162" t="str">
            <v>UT</v>
          </cell>
          <cell r="AI162">
            <v>70.38</v>
          </cell>
          <cell r="AJ162">
            <v>11.5</v>
          </cell>
          <cell r="DJ162">
            <v>15.33</v>
          </cell>
        </row>
        <row r="163">
          <cell r="Z163" t="str">
            <v>UT</v>
          </cell>
          <cell r="AI163">
            <v>705.55</v>
          </cell>
          <cell r="AJ163">
            <v>280</v>
          </cell>
          <cell r="DJ163">
            <v>93.43</v>
          </cell>
        </row>
        <row r="164">
          <cell r="Z164" t="str">
            <v>UT</v>
          </cell>
          <cell r="AI164">
            <v>679</v>
          </cell>
          <cell r="AJ164">
            <v>420</v>
          </cell>
          <cell r="DJ164">
            <v>603.79</v>
          </cell>
        </row>
        <row r="165">
          <cell r="Z165" t="str">
            <v>UT</v>
          </cell>
          <cell r="AI165">
            <v>66.599999999999994</v>
          </cell>
          <cell r="AJ165">
            <v>45</v>
          </cell>
          <cell r="DJ165">
            <v>185.98</v>
          </cell>
        </row>
        <row r="166">
          <cell r="Z166" t="str">
            <v>UT</v>
          </cell>
          <cell r="AI166">
            <v>1431.84</v>
          </cell>
          <cell r="AJ166">
            <v>285</v>
          </cell>
          <cell r="DJ166">
            <v>301.79000000000002</v>
          </cell>
        </row>
        <row r="167">
          <cell r="Z167" t="str">
            <v>UT</v>
          </cell>
          <cell r="AI167">
            <v>30.6</v>
          </cell>
          <cell r="AJ167">
            <v>5</v>
          </cell>
          <cell r="DJ167">
            <v>6.68</v>
          </cell>
        </row>
        <row r="168">
          <cell r="Z168" t="str">
            <v>UT</v>
          </cell>
          <cell r="AI168">
            <v>646.15</v>
          </cell>
          <cell r="AJ168">
            <v>228</v>
          </cell>
          <cell r="DJ168">
            <v>76.05</v>
          </cell>
        </row>
        <row r="169">
          <cell r="Z169" t="str">
            <v>UT</v>
          </cell>
          <cell r="AI169">
            <v>552.9</v>
          </cell>
          <cell r="AJ169">
            <v>342</v>
          </cell>
          <cell r="DJ169">
            <v>491.67</v>
          </cell>
        </row>
        <row r="170">
          <cell r="Z170" t="str">
            <v>UT</v>
          </cell>
          <cell r="AI170">
            <v>1119.28</v>
          </cell>
          <cell r="AJ170">
            <v>282.5</v>
          </cell>
          <cell r="DJ170">
            <v>299.14</v>
          </cell>
        </row>
        <row r="171">
          <cell r="Z171" t="str">
            <v>UT</v>
          </cell>
          <cell r="AI171">
            <v>30.6</v>
          </cell>
          <cell r="AJ171">
            <v>5</v>
          </cell>
          <cell r="DJ171">
            <v>6.68</v>
          </cell>
        </row>
        <row r="172">
          <cell r="Z172" t="str">
            <v>UT</v>
          </cell>
          <cell r="AI172">
            <v>723.19</v>
          </cell>
          <cell r="AJ172">
            <v>226</v>
          </cell>
          <cell r="DJ172">
            <v>75.39</v>
          </cell>
        </row>
        <row r="173">
          <cell r="Z173" t="str">
            <v>UT</v>
          </cell>
          <cell r="AI173">
            <v>548.04999999999995</v>
          </cell>
          <cell r="AJ173">
            <v>339</v>
          </cell>
          <cell r="DJ173">
            <v>487.37</v>
          </cell>
        </row>
        <row r="174">
          <cell r="Z174" t="str">
            <v>UT</v>
          </cell>
          <cell r="AI174">
            <v>1406.72</v>
          </cell>
          <cell r="AJ174">
            <v>280</v>
          </cell>
          <cell r="DJ174">
            <v>296.5</v>
          </cell>
        </row>
        <row r="175">
          <cell r="Z175" t="str">
            <v>UT</v>
          </cell>
          <cell r="AI175">
            <v>42.84</v>
          </cell>
          <cell r="AJ175">
            <v>7</v>
          </cell>
          <cell r="DJ175">
            <v>9.32</v>
          </cell>
        </row>
        <row r="176">
          <cell r="Z176" t="str">
            <v>UT</v>
          </cell>
          <cell r="AI176">
            <v>720.31</v>
          </cell>
          <cell r="AJ176">
            <v>224</v>
          </cell>
          <cell r="DJ176">
            <v>74.72</v>
          </cell>
        </row>
        <row r="177">
          <cell r="Z177" t="str">
            <v>UT</v>
          </cell>
          <cell r="AI177">
            <v>543.20000000000005</v>
          </cell>
          <cell r="AJ177">
            <v>336</v>
          </cell>
          <cell r="DJ177">
            <v>483.01</v>
          </cell>
        </row>
        <row r="178">
          <cell r="Z178" t="str">
            <v>UT</v>
          </cell>
          <cell r="AI178">
            <v>2323.6</v>
          </cell>
          <cell r="AJ178">
            <v>462.5</v>
          </cell>
          <cell r="DJ178">
            <v>489.75</v>
          </cell>
        </row>
        <row r="179">
          <cell r="Z179" t="str">
            <v>UT</v>
          </cell>
          <cell r="AI179">
            <v>15.3</v>
          </cell>
          <cell r="AJ179">
            <v>2.5</v>
          </cell>
          <cell r="DJ179">
            <v>3.36</v>
          </cell>
        </row>
        <row r="180">
          <cell r="Z180" t="str">
            <v>UT</v>
          </cell>
          <cell r="AI180">
            <v>979.85</v>
          </cell>
          <cell r="AJ180">
            <v>370</v>
          </cell>
          <cell r="DJ180">
            <v>123.48</v>
          </cell>
        </row>
        <row r="181">
          <cell r="Z181" t="str">
            <v>UT</v>
          </cell>
          <cell r="AI181">
            <v>897.25</v>
          </cell>
          <cell r="AJ181">
            <v>555</v>
          </cell>
          <cell r="DJ181">
            <v>797.87</v>
          </cell>
        </row>
        <row r="182">
          <cell r="Z182" t="str">
            <v>UT</v>
          </cell>
          <cell r="AI182">
            <v>3114.88</v>
          </cell>
          <cell r="AJ182">
            <v>620</v>
          </cell>
          <cell r="DJ182">
            <v>656.53</v>
          </cell>
        </row>
        <row r="183">
          <cell r="Z183" t="str">
            <v>UT</v>
          </cell>
          <cell r="AI183">
            <v>137.69999999999999</v>
          </cell>
          <cell r="AJ183">
            <v>22.5</v>
          </cell>
          <cell r="DJ183">
            <v>30.05</v>
          </cell>
        </row>
        <row r="184">
          <cell r="Z184" t="str">
            <v>UT</v>
          </cell>
          <cell r="AI184">
            <v>1420.82</v>
          </cell>
          <cell r="AJ184">
            <v>496</v>
          </cell>
          <cell r="DJ184">
            <v>165.5</v>
          </cell>
        </row>
        <row r="185">
          <cell r="Z185" t="str">
            <v>UT</v>
          </cell>
          <cell r="AI185">
            <v>1202.8</v>
          </cell>
          <cell r="AJ185">
            <v>744</v>
          </cell>
          <cell r="DJ185">
            <v>1069.5899999999999</v>
          </cell>
        </row>
        <row r="186">
          <cell r="Z186" t="str">
            <v>UT</v>
          </cell>
          <cell r="AI186">
            <v>2675.28</v>
          </cell>
          <cell r="AJ186">
            <v>532.5</v>
          </cell>
          <cell r="DJ186">
            <v>563.87</v>
          </cell>
        </row>
        <row r="187">
          <cell r="Z187" t="str">
            <v>UT</v>
          </cell>
          <cell r="AI187">
            <v>55.08</v>
          </cell>
          <cell r="AJ187">
            <v>9</v>
          </cell>
          <cell r="DJ187">
            <v>12.03</v>
          </cell>
        </row>
        <row r="188">
          <cell r="Z188" t="str">
            <v>UT</v>
          </cell>
          <cell r="AI188">
            <v>1433.06</v>
          </cell>
          <cell r="AJ188">
            <v>426</v>
          </cell>
          <cell r="DJ188">
            <v>142.12</v>
          </cell>
        </row>
        <row r="189">
          <cell r="Z189" t="str">
            <v>UT</v>
          </cell>
          <cell r="AI189">
            <v>1033.05</v>
          </cell>
          <cell r="AJ189">
            <v>639</v>
          </cell>
          <cell r="DJ189">
            <v>918.65</v>
          </cell>
        </row>
        <row r="190">
          <cell r="Z190" t="str">
            <v>UT</v>
          </cell>
          <cell r="AI190">
            <v>1444.4</v>
          </cell>
          <cell r="AJ190">
            <v>287.5</v>
          </cell>
          <cell r="DJ190">
            <v>304.44</v>
          </cell>
        </row>
        <row r="191">
          <cell r="Z191" t="str">
            <v>UT</v>
          </cell>
          <cell r="AI191">
            <v>67.319999999999993</v>
          </cell>
          <cell r="AJ191">
            <v>11</v>
          </cell>
          <cell r="DJ191">
            <v>14.67</v>
          </cell>
        </row>
        <row r="192">
          <cell r="Z192" t="str">
            <v>UT</v>
          </cell>
          <cell r="AI192">
            <v>728.95</v>
          </cell>
          <cell r="AJ192">
            <v>230</v>
          </cell>
          <cell r="DJ192">
            <v>76.77</v>
          </cell>
        </row>
        <row r="193">
          <cell r="Z193" t="str">
            <v>UT</v>
          </cell>
          <cell r="AI193">
            <v>1492.31</v>
          </cell>
          <cell r="AJ193">
            <v>546</v>
          </cell>
          <cell r="DJ193">
            <v>182.16</v>
          </cell>
        </row>
        <row r="194">
          <cell r="Z194" t="str">
            <v>UT</v>
          </cell>
          <cell r="AI194">
            <v>557.75</v>
          </cell>
          <cell r="AJ194">
            <v>345</v>
          </cell>
          <cell r="DJ194">
            <v>495.97</v>
          </cell>
        </row>
        <row r="195">
          <cell r="Z195" t="str">
            <v>UT</v>
          </cell>
          <cell r="AI195">
            <v>2097.52</v>
          </cell>
          <cell r="AJ195">
            <v>417.5</v>
          </cell>
          <cell r="DJ195">
            <v>442.1</v>
          </cell>
        </row>
        <row r="196">
          <cell r="Z196" t="str">
            <v>UT</v>
          </cell>
          <cell r="AI196">
            <v>94.86</v>
          </cell>
          <cell r="AJ196">
            <v>15.5</v>
          </cell>
          <cell r="DJ196">
            <v>20.68</v>
          </cell>
        </row>
        <row r="197">
          <cell r="Z197" t="str">
            <v>UT</v>
          </cell>
          <cell r="AI197">
            <v>937.71</v>
          </cell>
          <cell r="AJ197">
            <v>334</v>
          </cell>
          <cell r="DJ197">
            <v>111.45</v>
          </cell>
        </row>
        <row r="198">
          <cell r="Z198" t="str">
            <v>UT</v>
          </cell>
          <cell r="AI198">
            <v>809.95</v>
          </cell>
          <cell r="AJ198">
            <v>501</v>
          </cell>
          <cell r="DJ198">
            <v>720.22</v>
          </cell>
        </row>
        <row r="199">
          <cell r="Z199" t="str">
            <v>UT</v>
          </cell>
          <cell r="AI199">
            <v>3190.24</v>
          </cell>
          <cell r="AJ199">
            <v>635</v>
          </cell>
          <cell r="DJ199">
            <v>672.41</v>
          </cell>
        </row>
        <row r="200">
          <cell r="Z200" t="str">
            <v>UT</v>
          </cell>
          <cell r="AI200">
            <v>220.32</v>
          </cell>
          <cell r="AJ200">
            <v>36</v>
          </cell>
          <cell r="DJ200">
            <v>48.03</v>
          </cell>
        </row>
        <row r="201">
          <cell r="Z201" t="str">
            <v>UT</v>
          </cell>
          <cell r="AI201">
            <v>1464.02</v>
          </cell>
          <cell r="AJ201">
            <v>508</v>
          </cell>
          <cell r="DJ201">
            <v>169.48</v>
          </cell>
        </row>
        <row r="202">
          <cell r="Z202" t="str">
            <v>UT</v>
          </cell>
          <cell r="AI202">
            <v>1231.9000000000001</v>
          </cell>
          <cell r="AJ202">
            <v>762</v>
          </cell>
          <cell r="DJ202">
            <v>1095.46</v>
          </cell>
        </row>
        <row r="203">
          <cell r="Z203" t="str">
            <v>UT</v>
          </cell>
          <cell r="AI203">
            <v>2110.08</v>
          </cell>
          <cell r="AJ203">
            <v>420</v>
          </cell>
          <cell r="DJ203">
            <v>444.75</v>
          </cell>
        </row>
        <row r="204">
          <cell r="Z204" t="str">
            <v>UT</v>
          </cell>
          <cell r="AI204">
            <v>6.12</v>
          </cell>
          <cell r="AJ204">
            <v>1</v>
          </cell>
          <cell r="DJ204">
            <v>1.33</v>
          </cell>
        </row>
        <row r="205">
          <cell r="Z205" t="str">
            <v>UT</v>
          </cell>
          <cell r="AI205">
            <v>846.66</v>
          </cell>
          <cell r="AJ205">
            <v>336</v>
          </cell>
          <cell r="DJ205">
            <v>112.12</v>
          </cell>
        </row>
        <row r="206">
          <cell r="Z206" t="str">
            <v>UT</v>
          </cell>
          <cell r="AI206">
            <v>814.8</v>
          </cell>
          <cell r="AJ206">
            <v>504</v>
          </cell>
          <cell r="DJ206">
            <v>724.57</v>
          </cell>
        </row>
        <row r="207">
          <cell r="Z207" t="str">
            <v>UT</v>
          </cell>
          <cell r="AI207">
            <v>7066.67</v>
          </cell>
          <cell r="AJ207">
            <v>2467.0500000000002</v>
          </cell>
          <cell r="DJ207">
            <v>903</v>
          </cell>
        </row>
        <row r="208">
          <cell r="Z208" t="str">
            <v>UT</v>
          </cell>
          <cell r="AI208">
            <v>223.11</v>
          </cell>
          <cell r="AJ208">
            <v>148</v>
          </cell>
          <cell r="DJ208">
            <v>571.23</v>
          </cell>
        </row>
        <row r="209">
          <cell r="Z209" t="str">
            <v>UT</v>
          </cell>
          <cell r="AI209">
            <v>811.74</v>
          </cell>
          <cell r="AJ209">
            <v>40</v>
          </cell>
          <cell r="DJ209">
            <v>80.13</v>
          </cell>
        </row>
        <row r="210">
          <cell r="Z210" t="str">
            <v>UT</v>
          </cell>
          <cell r="AI210">
            <v>214.31</v>
          </cell>
          <cell r="AJ210">
            <v>167</v>
          </cell>
          <cell r="DJ210">
            <v>644.55999999999995</v>
          </cell>
        </row>
        <row r="211">
          <cell r="Z211" t="str">
            <v>UT</v>
          </cell>
          <cell r="AI211">
            <v>128.05000000000001</v>
          </cell>
          <cell r="AJ211">
            <v>15</v>
          </cell>
          <cell r="DJ211">
            <v>19.239999999999998</v>
          </cell>
        </row>
        <row r="212">
          <cell r="Z212" t="str">
            <v>UT</v>
          </cell>
          <cell r="AI212">
            <v>24.18</v>
          </cell>
          <cell r="AJ212">
            <v>1.5</v>
          </cell>
          <cell r="DJ212">
            <v>3.83</v>
          </cell>
        </row>
        <row r="213">
          <cell r="Z213" t="str">
            <v>UT</v>
          </cell>
          <cell r="AI213">
            <v>1360.2</v>
          </cell>
          <cell r="AJ213">
            <v>225</v>
          </cell>
          <cell r="DJ213">
            <v>253.64</v>
          </cell>
        </row>
        <row r="214">
          <cell r="Z214" t="str">
            <v>UT</v>
          </cell>
          <cell r="AI214">
            <v>1462.65</v>
          </cell>
          <cell r="AJ214">
            <v>222</v>
          </cell>
          <cell r="DJ214">
            <v>285.61</v>
          </cell>
        </row>
        <row r="215">
          <cell r="Z215" t="str">
            <v>UT</v>
          </cell>
          <cell r="AI215">
            <v>13.24</v>
          </cell>
          <cell r="AJ215">
            <v>2.5</v>
          </cell>
          <cell r="DJ215">
            <v>37.130000000000003</v>
          </cell>
        </row>
        <row r="216">
          <cell r="Z216" t="str">
            <v>UT</v>
          </cell>
          <cell r="AI216">
            <v>487.5</v>
          </cell>
          <cell r="AJ216">
            <v>62.5</v>
          </cell>
          <cell r="DJ216">
            <v>83.44</v>
          </cell>
        </row>
        <row r="217">
          <cell r="Z217" t="str">
            <v>UT</v>
          </cell>
          <cell r="AI217">
            <v>1579.6</v>
          </cell>
          <cell r="AJ217">
            <v>40</v>
          </cell>
          <cell r="DJ217">
            <v>13.35</v>
          </cell>
        </row>
        <row r="218">
          <cell r="Z218" t="str">
            <v>UT</v>
          </cell>
          <cell r="AI218">
            <v>118.44</v>
          </cell>
          <cell r="AJ218">
            <v>500</v>
          </cell>
          <cell r="DJ218">
            <v>510.47</v>
          </cell>
        </row>
        <row r="219">
          <cell r="Z219" t="str">
            <v>UT</v>
          </cell>
          <cell r="AI219">
            <v>482.59</v>
          </cell>
          <cell r="AJ219">
            <v>64</v>
          </cell>
          <cell r="DJ219">
            <v>51.03</v>
          </cell>
        </row>
        <row r="220">
          <cell r="Z220" t="str">
            <v>UT</v>
          </cell>
          <cell r="AI220">
            <v>2368.6799999999998</v>
          </cell>
          <cell r="AJ220">
            <v>261</v>
          </cell>
          <cell r="DJ220">
            <v>307.08999999999997</v>
          </cell>
        </row>
        <row r="221">
          <cell r="Z221" t="str">
            <v>UT</v>
          </cell>
          <cell r="AI221">
            <v>878.48</v>
          </cell>
          <cell r="AJ221">
            <v>456</v>
          </cell>
          <cell r="DJ221">
            <v>655.53</v>
          </cell>
        </row>
        <row r="222">
          <cell r="Z222" t="str">
            <v>UT</v>
          </cell>
          <cell r="AI222">
            <v>2878.97</v>
          </cell>
          <cell r="AJ222">
            <v>228</v>
          </cell>
          <cell r="DJ222">
            <v>253.14</v>
          </cell>
        </row>
        <row r="223">
          <cell r="Z223" t="str">
            <v>UT</v>
          </cell>
          <cell r="AI223">
            <v>1111.93</v>
          </cell>
          <cell r="AJ223">
            <v>304</v>
          </cell>
          <cell r="DJ223">
            <v>101.42</v>
          </cell>
        </row>
        <row r="224">
          <cell r="Z224" t="str">
            <v>UT</v>
          </cell>
          <cell r="AI224">
            <v>4798.5600000000004</v>
          </cell>
          <cell r="AJ224">
            <v>444</v>
          </cell>
          <cell r="DJ224">
            <v>492.99</v>
          </cell>
        </row>
        <row r="225">
          <cell r="Z225" t="str">
            <v>UT</v>
          </cell>
          <cell r="AI225">
            <v>604.54999999999995</v>
          </cell>
          <cell r="AJ225">
            <v>321</v>
          </cell>
          <cell r="DJ225">
            <v>416.45</v>
          </cell>
        </row>
        <row r="226">
          <cell r="Z226" t="str">
            <v>UT</v>
          </cell>
          <cell r="AI226">
            <v>1806.76</v>
          </cell>
          <cell r="AJ226">
            <v>160.5</v>
          </cell>
          <cell r="DJ226">
            <v>178.19</v>
          </cell>
        </row>
        <row r="227">
          <cell r="Z227" t="str">
            <v>UT</v>
          </cell>
          <cell r="AI227">
            <v>468.95</v>
          </cell>
          <cell r="AJ227">
            <v>249</v>
          </cell>
          <cell r="DJ227">
            <v>357.99</v>
          </cell>
        </row>
        <row r="228">
          <cell r="Z228" t="str">
            <v>UT</v>
          </cell>
          <cell r="AI228">
            <v>1410.46</v>
          </cell>
          <cell r="AJ228">
            <v>124.5</v>
          </cell>
          <cell r="DJ228">
            <v>138.26</v>
          </cell>
        </row>
        <row r="229">
          <cell r="Z229" t="str">
            <v>UT</v>
          </cell>
          <cell r="AI229">
            <v>946.83</v>
          </cell>
          <cell r="AJ229">
            <v>501</v>
          </cell>
          <cell r="DJ229">
            <v>720.22</v>
          </cell>
        </row>
        <row r="230">
          <cell r="Z230" t="str">
            <v>UT</v>
          </cell>
          <cell r="AI230">
            <v>3307.97</v>
          </cell>
          <cell r="AJ230">
            <v>250.5</v>
          </cell>
          <cell r="DJ230">
            <v>278.12</v>
          </cell>
        </row>
        <row r="231">
          <cell r="Z231" t="str">
            <v>UT</v>
          </cell>
          <cell r="AI231">
            <v>2029.05</v>
          </cell>
          <cell r="AJ231">
            <v>983.55</v>
          </cell>
          <cell r="DJ231">
            <v>434</v>
          </cell>
        </row>
        <row r="232">
          <cell r="Z232" t="str">
            <v>UT</v>
          </cell>
          <cell r="AI232">
            <v>1232.32</v>
          </cell>
          <cell r="AJ232">
            <v>191.85</v>
          </cell>
          <cell r="DJ232">
            <v>86.08</v>
          </cell>
        </row>
        <row r="233">
          <cell r="Z233" t="str">
            <v>UT</v>
          </cell>
          <cell r="AI233">
            <v>6120</v>
          </cell>
          <cell r="AJ233">
            <v>2305.1999999999998</v>
          </cell>
          <cell r="DJ233">
            <v>843.86</v>
          </cell>
        </row>
        <row r="234">
          <cell r="Z234" t="str">
            <v>UT</v>
          </cell>
          <cell r="AI234">
            <v>9441.66</v>
          </cell>
          <cell r="AJ234">
            <v>1663.56</v>
          </cell>
          <cell r="DJ234">
            <v>789.5</v>
          </cell>
        </row>
        <row r="235">
          <cell r="Z235" t="str">
            <v>UT</v>
          </cell>
          <cell r="AI235">
            <v>460</v>
          </cell>
          <cell r="AJ235">
            <v>180</v>
          </cell>
          <cell r="DJ235">
            <v>258.77</v>
          </cell>
        </row>
        <row r="236">
          <cell r="Z236" t="str">
            <v>UT</v>
          </cell>
          <cell r="AI236">
            <v>1019.4</v>
          </cell>
          <cell r="AJ236">
            <v>180</v>
          </cell>
          <cell r="DJ236">
            <v>268.16000000000003</v>
          </cell>
        </row>
        <row r="237">
          <cell r="Z237" t="str">
            <v>UT</v>
          </cell>
          <cell r="AI237">
            <v>438.6</v>
          </cell>
          <cell r="AJ237">
            <v>120</v>
          </cell>
          <cell r="DJ237">
            <v>40.04</v>
          </cell>
        </row>
        <row r="238">
          <cell r="Z238" t="str">
            <v>UT</v>
          </cell>
          <cell r="AI238">
            <v>234</v>
          </cell>
          <cell r="AJ238">
            <v>30</v>
          </cell>
          <cell r="DJ238">
            <v>40.04</v>
          </cell>
        </row>
        <row r="239">
          <cell r="Z239" t="str">
            <v>UT</v>
          </cell>
          <cell r="AI239">
            <v>5040</v>
          </cell>
          <cell r="AJ239">
            <v>864</v>
          </cell>
          <cell r="DJ239">
            <v>1242.1099999999999</v>
          </cell>
        </row>
        <row r="240">
          <cell r="Z240" t="str">
            <v>UT</v>
          </cell>
          <cell r="AI240">
            <v>1785.6</v>
          </cell>
          <cell r="AJ240">
            <v>864</v>
          </cell>
          <cell r="DJ240">
            <v>1287.2</v>
          </cell>
        </row>
        <row r="241">
          <cell r="Z241" t="str">
            <v>UT</v>
          </cell>
          <cell r="AI241">
            <v>2486.4</v>
          </cell>
          <cell r="AJ241">
            <v>576</v>
          </cell>
          <cell r="DJ241">
            <v>192.2</v>
          </cell>
        </row>
        <row r="242">
          <cell r="Z242" t="str">
            <v>UT</v>
          </cell>
          <cell r="AI242">
            <v>1008</v>
          </cell>
          <cell r="AJ242">
            <v>144</v>
          </cell>
          <cell r="DJ242">
            <v>192.2</v>
          </cell>
        </row>
        <row r="243">
          <cell r="Z243" t="str">
            <v>UT</v>
          </cell>
          <cell r="AI243">
            <v>4270</v>
          </cell>
          <cell r="AJ243">
            <v>732</v>
          </cell>
          <cell r="DJ243">
            <v>1052.3399999999999</v>
          </cell>
        </row>
        <row r="244">
          <cell r="Z244" t="str">
            <v>UT</v>
          </cell>
          <cell r="AI244">
            <v>1512.8</v>
          </cell>
          <cell r="AJ244">
            <v>732</v>
          </cell>
          <cell r="DJ244">
            <v>1090.54</v>
          </cell>
        </row>
        <row r="245">
          <cell r="Z245" t="str">
            <v>UT</v>
          </cell>
          <cell r="AI245">
            <v>2078.1999999999998</v>
          </cell>
          <cell r="AJ245">
            <v>488</v>
          </cell>
          <cell r="DJ245">
            <v>162.80000000000001</v>
          </cell>
        </row>
        <row r="246">
          <cell r="Z246" t="str">
            <v>UT</v>
          </cell>
          <cell r="AI246">
            <v>854</v>
          </cell>
          <cell r="AJ246">
            <v>122</v>
          </cell>
          <cell r="DJ246">
            <v>162.80000000000001</v>
          </cell>
        </row>
        <row r="247">
          <cell r="Z247" t="str">
            <v>UT</v>
          </cell>
          <cell r="AI247">
            <v>1479.13</v>
          </cell>
          <cell r="AJ247">
            <v>649</v>
          </cell>
          <cell r="DJ247">
            <v>739.9</v>
          </cell>
        </row>
        <row r="248">
          <cell r="Z248" t="str">
            <v>UT</v>
          </cell>
          <cell r="AI248">
            <v>3391.18</v>
          </cell>
          <cell r="AJ248">
            <v>708</v>
          </cell>
          <cell r="DJ248">
            <v>793.3</v>
          </cell>
        </row>
        <row r="249">
          <cell r="Z249" t="str">
            <v>UT</v>
          </cell>
          <cell r="AI249">
            <v>4681.8</v>
          </cell>
          <cell r="AJ249">
            <v>3217.05</v>
          </cell>
          <cell r="DJ249">
            <v>1419.79</v>
          </cell>
        </row>
        <row r="250">
          <cell r="Z250" t="str">
            <v>UT</v>
          </cell>
          <cell r="AI250">
            <v>869</v>
          </cell>
          <cell r="AJ250">
            <v>225</v>
          </cell>
          <cell r="DJ250">
            <v>264.73</v>
          </cell>
        </row>
        <row r="251">
          <cell r="Z251" t="str">
            <v>UT</v>
          </cell>
          <cell r="AI251">
            <v>635.5</v>
          </cell>
          <cell r="AJ251">
            <v>316.25</v>
          </cell>
          <cell r="DJ251">
            <v>237.64</v>
          </cell>
        </row>
        <row r="252">
          <cell r="Z252" t="str">
            <v>UT</v>
          </cell>
          <cell r="AI252">
            <v>6046.71</v>
          </cell>
          <cell r="AJ252">
            <v>4211.7700000000004</v>
          </cell>
          <cell r="DJ252">
            <v>1834.94</v>
          </cell>
        </row>
        <row r="253">
          <cell r="Z253" t="str">
            <v>UT</v>
          </cell>
          <cell r="AI253">
            <v>169.19</v>
          </cell>
          <cell r="AJ253">
            <v>27</v>
          </cell>
          <cell r="DJ253">
            <v>31.77</v>
          </cell>
        </row>
        <row r="254">
          <cell r="Z254" t="str">
            <v>UT</v>
          </cell>
          <cell r="AI254">
            <v>9.81</v>
          </cell>
          <cell r="AJ254">
            <v>14</v>
          </cell>
          <cell r="DJ254">
            <v>83.17</v>
          </cell>
        </row>
        <row r="255">
          <cell r="Z255" t="str">
            <v>UT</v>
          </cell>
          <cell r="AI255">
            <v>4153.54</v>
          </cell>
          <cell r="AJ255">
            <v>2907.48</v>
          </cell>
          <cell r="DJ255">
            <v>989</v>
          </cell>
        </row>
        <row r="256">
          <cell r="Z256" t="str">
            <v>UT</v>
          </cell>
          <cell r="AI256">
            <v>662.5</v>
          </cell>
          <cell r="AJ256">
            <v>67.5</v>
          </cell>
          <cell r="DJ256">
            <v>79.41</v>
          </cell>
        </row>
        <row r="257">
          <cell r="Z257" t="str">
            <v>UT</v>
          </cell>
          <cell r="AI257">
            <v>508</v>
          </cell>
          <cell r="AJ257">
            <v>42</v>
          </cell>
          <cell r="DJ257">
            <v>55.15</v>
          </cell>
        </row>
        <row r="258">
          <cell r="Z258" t="str">
            <v>UT</v>
          </cell>
          <cell r="AI258">
            <v>361.25</v>
          </cell>
          <cell r="AJ258">
            <v>350</v>
          </cell>
          <cell r="DJ258">
            <v>276.43</v>
          </cell>
        </row>
        <row r="259">
          <cell r="Z259" t="str">
            <v>UT</v>
          </cell>
          <cell r="AI259">
            <v>473.6</v>
          </cell>
          <cell r="AJ259">
            <v>150</v>
          </cell>
          <cell r="DJ259">
            <v>890.99</v>
          </cell>
        </row>
        <row r="260">
          <cell r="Z260" t="str">
            <v>UT</v>
          </cell>
          <cell r="AI260">
            <v>139.4</v>
          </cell>
          <cell r="AJ260">
            <v>15</v>
          </cell>
          <cell r="DJ260">
            <v>61.99</v>
          </cell>
        </row>
        <row r="261">
          <cell r="Z261" t="str">
            <v>UT</v>
          </cell>
          <cell r="AI261">
            <v>4860.99</v>
          </cell>
          <cell r="AJ261">
            <v>3477.3</v>
          </cell>
          <cell r="DJ261">
            <v>1320.21</v>
          </cell>
        </row>
        <row r="262">
          <cell r="Z262" t="str">
            <v>UT</v>
          </cell>
          <cell r="AI262">
            <v>381.52</v>
          </cell>
          <cell r="AJ262">
            <v>228</v>
          </cell>
          <cell r="DJ262">
            <v>327.76</v>
          </cell>
        </row>
        <row r="263">
          <cell r="Z263" t="str">
            <v>UT</v>
          </cell>
          <cell r="AI263">
            <v>1205.3599999999999</v>
          </cell>
          <cell r="AJ263">
            <v>228</v>
          </cell>
          <cell r="DJ263">
            <v>339.66</v>
          </cell>
        </row>
        <row r="264">
          <cell r="Z264" t="str">
            <v>UT</v>
          </cell>
          <cell r="AI264">
            <v>302.48</v>
          </cell>
          <cell r="AJ264">
            <v>152</v>
          </cell>
          <cell r="DJ264">
            <v>50.73</v>
          </cell>
        </row>
        <row r="265">
          <cell r="Z265" t="str">
            <v>UT</v>
          </cell>
          <cell r="AI265">
            <v>361</v>
          </cell>
          <cell r="AJ265">
            <v>38</v>
          </cell>
          <cell r="DJ265">
            <v>50.73</v>
          </cell>
        </row>
        <row r="266">
          <cell r="Z266" t="str">
            <v>UT</v>
          </cell>
          <cell r="AI266">
            <v>88</v>
          </cell>
          <cell r="AJ266">
            <v>44</v>
          </cell>
          <cell r="DJ266">
            <v>33.08</v>
          </cell>
        </row>
        <row r="267">
          <cell r="Z267" t="str">
            <v>UT</v>
          </cell>
          <cell r="AI267">
            <v>839.56</v>
          </cell>
          <cell r="AJ267">
            <v>453</v>
          </cell>
          <cell r="DJ267">
            <v>651.22</v>
          </cell>
        </row>
        <row r="268">
          <cell r="Z268" t="str">
            <v>UT</v>
          </cell>
          <cell r="AI268">
            <v>2311.81</v>
          </cell>
          <cell r="AJ268">
            <v>453</v>
          </cell>
          <cell r="DJ268">
            <v>674.89</v>
          </cell>
        </row>
        <row r="269">
          <cell r="Z269" t="str">
            <v>UT</v>
          </cell>
          <cell r="AI269">
            <v>759.53</v>
          </cell>
          <cell r="AJ269">
            <v>302</v>
          </cell>
          <cell r="DJ269">
            <v>100.75</v>
          </cell>
        </row>
        <row r="270">
          <cell r="Z270" t="str">
            <v>UT</v>
          </cell>
          <cell r="AI270">
            <v>656.85</v>
          </cell>
          <cell r="AJ270">
            <v>75.5</v>
          </cell>
          <cell r="DJ270">
            <v>100.75</v>
          </cell>
        </row>
        <row r="271">
          <cell r="Z271" t="str">
            <v>UT</v>
          </cell>
          <cell r="AI271">
            <v>839.56</v>
          </cell>
          <cell r="AJ271">
            <v>453</v>
          </cell>
          <cell r="DJ271">
            <v>651.22</v>
          </cell>
        </row>
        <row r="272">
          <cell r="Z272" t="str">
            <v>UT</v>
          </cell>
          <cell r="AI272">
            <v>2311.81</v>
          </cell>
          <cell r="AJ272">
            <v>453</v>
          </cell>
          <cell r="DJ272">
            <v>674.89</v>
          </cell>
        </row>
        <row r="273">
          <cell r="Z273" t="str">
            <v>UT</v>
          </cell>
          <cell r="AI273">
            <v>759.53</v>
          </cell>
          <cell r="AJ273">
            <v>302</v>
          </cell>
          <cell r="DJ273">
            <v>100.75</v>
          </cell>
        </row>
        <row r="274">
          <cell r="Z274" t="str">
            <v>UT</v>
          </cell>
          <cell r="AI274">
            <v>656.85</v>
          </cell>
          <cell r="AJ274">
            <v>75.5</v>
          </cell>
          <cell r="DJ274">
            <v>100.75</v>
          </cell>
        </row>
        <row r="275">
          <cell r="Z275" t="str">
            <v>UT</v>
          </cell>
          <cell r="AI275">
            <v>21900</v>
          </cell>
          <cell r="AJ275">
            <v>11851.95</v>
          </cell>
          <cell r="DJ275">
            <v>4499.79</v>
          </cell>
        </row>
        <row r="276">
          <cell r="Z276" t="str">
            <v>UT</v>
          </cell>
          <cell r="AI276">
            <v>834</v>
          </cell>
          <cell r="AJ276">
            <v>450</v>
          </cell>
          <cell r="DJ276">
            <v>646.92999999999995</v>
          </cell>
        </row>
        <row r="277">
          <cell r="Z277" t="str">
            <v>UT</v>
          </cell>
          <cell r="AI277">
            <v>2296.5</v>
          </cell>
          <cell r="AJ277">
            <v>450</v>
          </cell>
          <cell r="DJ277">
            <v>670.4</v>
          </cell>
        </row>
        <row r="278">
          <cell r="Z278" t="str">
            <v>UT</v>
          </cell>
          <cell r="AI278">
            <v>754.5</v>
          </cell>
          <cell r="AJ278">
            <v>300</v>
          </cell>
          <cell r="DJ278">
            <v>100.1</v>
          </cell>
        </row>
        <row r="279">
          <cell r="Z279" t="str">
            <v>UT</v>
          </cell>
          <cell r="AI279">
            <v>652.5</v>
          </cell>
          <cell r="AJ279">
            <v>75</v>
          </cell>
          <cell r="DJ279">
            <v>100.1</v>
          </cell>
        </row>
        <row r="280">
          <cell r="Z280" t="str">
            <v>UT</v>
          </cell>
          <cell r="AI280">
            <v>469.42</v>
          </cell>
          <cell r="AJ280">
            <v>67.5</v>
          </cell>
          <cell r="DJ280">
            <v>79.41</v>
          </cell>
        </row>
        <row r="281">
          <cell r="Z281" t="str">
            <v>UT</v>
          </cell>
          <cell r="AI281">
            <v>10.16</v>
          </cell>
          <cell r="AJ281">
            <v>16</v>
          </cell>
          <cell r="DJ281">
            <v>95.03</v>
          </cell>
        </row>
        <row r="282">
          <cell r="Z282" t="str">
            <v>UT</v>
          </cell>
          <cell r="AI282">
            <v>9.7799999999999994</v>
          </cell>
          <cell r="AJ282">
            <v>30</v>
          </cell>
          <cell r="DJ282">
            <v>123.19</v>
          </cell>
        </row>
        <row r="283">
          <cell r="Z283" t="str">
            <v>UT</v>
          </cell>
          <cell r="AI283">
            <v>33.090000000000003</v>
          </cell>
          <cell r="AJ283">
            <v>9</v>
          </cell>
          <cell r="DJ283">
            <v>11.81</v>
          </cell>
        </row>
        <row r="284">
          <cell r="Z284" t="str">
            <v>UT</v>
          </cell>
          <cell r="AI284">
            <v>109.5</v>
          </cell>
          <cell r="AJ284">
            <v>30</v>
          </cell>
          <cell r="DJ284">
            <v>47.64</v>
          </cell>
        </row>
        <row r="285">
          <cell r="Z285" t="str">
            <v>UT</v>
          </cell>
          <cell r="AI285">
            <v>100</v>
          </cell>
          <cell r="AJ285">
            <v>22.5</v>
          </cell>
          <cell r="DJ285">
            <v>32.020000000000003</v>
          </cell>
        </row>
        <row r="286">
          <cell r="Z286" t="str">
            <v>UT</v>
          </cell>
          <cell r="AI286">
            <v>3632</v>
          </cell>
          <cell r="AJ286">
            <v>354</v>
          </cell>
          <cell r="DJ286">
            <v>181.6</v>
          </cell>
        </row>
        <row r="287">
          <cell r="Z287" t="str">
            <v>UT</v>
          </cell>
          <cell r="AI287">
            <v>7544</v>
          </cell>
          <cell r="AJ287">
            <v>1463.85</v>
          </cell>
          <cell r="DJ287">
            <v>383</v>
          </cell>
        </row>
        <row r="288">
          <cell r="Z288" t="str">
            <v>UT</v>
          </cell>
          <cell r="AI288">
            <v>1500.48</v>
          </cell>
          <cell r="AJ288">
            <v>792</v>
          </cell>
          <cell r="DJ288">
            <v>968.83</v>
          </cell>
        </row>
        <row r="289">
          <cell r="Z289" t="str">
            <v>UT</v>
          </cell>
          <cell r="AI289">
            <v>1771.4</v>
          </cell>
          <cell r="AJ289">
            <v>935</v>
          </cell>
          <cell r="DJ289">
            <v>1143.75</v>
          </cell>
        </row>
        <row r="290">
          <cell r="Z290" t="str">
            <v>UT</v>
          </cell>
          <cell r="AI290">
            <v>2584.16</v>
          </cell>
          <cell r="AJ290">
            <v>1364</v>
          </cell>
          <cell r="DJ290">
            <v>1668.54</v>
          </cell>
        </row>
        <row r="291">
          <cell r="Z291" t="str">
            <v>UT</v>
          </cell>
          <cell r="AI291">
            <v>3089.53</v>
          </cell>
          <cell r="AJ291">
            <v>1630.75</v>
          </cell>
          <cell r="DJ291">
            <v>1994.85</v>
          </cell>
        </row>
        <row r="292">
          <cell r="Z292" t="str">
            <v>UT</v>
          </cell>
          <cell r="AI292">
            <v>635.29</v>
          </cell>
          <cell r="AJ292">
            <v>135</v>
          </cell>
          <cell r="DJ292">
            <v>165.47</v>
          </cell>
        </row>
        <row r="293">
          <cell r="Z293" t="str">
            <v>UT</v>
          </cell>
          <cell r="AI293">
            <v>83.86</v>
          </cell>
          <cell r="AJ293">
            <v>36</v>
          </cell>
          <cell r="DJ293">
            <v>153.99</v>
          </cell>
        </row>
        <row r="294">
          <cell r="Z294" t="str">
            <v>UT</v>
          </cell>
          <cell r="AI294">
            <v>268.83999999999997</v>
          </cell>
          <cell r="AJ294">
            <v>36</v>
          </cell>
          <cell r="DJ294">
            <v>49.82</v>
          </cell>
        </row>
        <row r="295">
          <cell r="Z295" t="str">
            <v>UT</v>
          </cell>
          <cell r="AI295">
            <v>5940.14</v>
          </cell>
          <cell r="AJ295">
            <v>774</v>
          </cell>
          <cell r="DJ295">
            <v>397.06</v>
          </cell>
        </row>
        <row r="296">
          <cell r="Z296" t="str">
            <v>UT</v>
          </cell>
          <cell r="AI296">
            <v>4862.79</v>
          </cell>
          <cell r="AJ296">
            <v>1362.9</v>
          </cell>
          <cell r="DJ296">
            <v>611.49</v>
          </cell>
        </row>
        <row r="297">
          <cell r="Z297" t="str">
            <v>UT</v>
          </cell>
          <cell r="AI297">
            <v>4862.79</v>
          </cell>
          <cell r="AJ297">
            <v>195</v>
          </cell>
          <cell r="DJ297">
            <v>87.49</v>
          </cell>
        </row>
        <row r="298">
          <cell r="Z298" t="str">
            <v>UT</v>
          </cell>
          <cell r="AI298">
            <v>762.84</v>
          </cell>
          <cell r="AJ298">
            <v>103.5</v>
          </cell>
          <cell r="DJ298">
            <v>126.86</v>
          </cell>
        </row>
        <row r="299">
          <cell r="Z299" t="str">
            <v>UT</v>
          </cell>
          <cell r="AI299">
            <v>404.08</v>
          </cell>
          <cell r="AJ299">
            <v>219</v>
          </cell>
          <cell r="DJ299">
            <v>936.88</v>
          </cell>
        </row>
        <row r="300">
          <cell r="Z300" t="str">
            <v>UT</v>
          </cell>
          <cell r="AI300">
            <v>554.01</v>
          </cell>
          <cell r="AJ300">
            <v>135</v>
          </cell>
          <cell r="DJ300">
            <v>184.62</v>
          </cell>
        </row>
        <row r="301">
          <cell r="Z301" t="str">
            <v>UT</v>
          </cell>
          <cell r="AI301">
            <v>275</v>
          </cell>
          <cell r="AJ301">
            <v>100</v>
          </cell>
          <cell r="DJ301">
            <v>82.28</v>
          </cell>
        </row>
        <row r="302">
          <cell r="Z302" t="str">
            <v>UT</v>
          </cell>
          <cell r="AI302">
            <v>42.69</v>
          </cell>
          <cell r="AJ302">
            <v>20</v>
          </cell>
          <cell r="DJ302">
            <v>123.76</v>
          </cell>
        </row>
        <row r="303">
          <cell r="Z303" t="str">
            <v>UT</v>
          </cell>
          <cell r="AI303">
            <v>4947.84</v>
          </cell>
          <cell r="AJ303">
            <v>864</v>
          </cell>
          <cell r="DJ303">
            <v>968.83</v>
          </cell>
        </row>
        <row r="304">
          <cell r="Z304" t="str">
            <v>UT</v>
          </cell>
          <cell r="AI304">
            <v>5841.2</v>
          </cell>
          <cell r="AJ304">
            <v>1020</v>
          </cell>
          <cell r="DJ304">
            <v>1143.75</v>
          </cell>
        </row>
        <row r="305">
          <cell r="Z305" t="str">
            <v>UT</v>
          </cell>
          <cell r="AI305">
            <v>8521.2800000000007</v>
          </cell>
          <cell r="AJ305">
            <v>1488</v>
          </cell>
          <cell r="DJ305">
            <v>1668.54</v>
          </cell>
        </row>
        <row r="306">
          <cell r="Z306" t="str">
            <v>UT</v>
          </cell>
          <cell r="AI306">
            <v>10187.74</v>
          </cell>
          <cell r="AJ306">
            <v>1779</v>
          </cell>
          <cell r="DJ306">
            <v>1994.85</v>
          </cell>
        </row>
        <row r="307">
          <cell r="Z307" t="str">
            <v>UT</v>
          </cell>
          <cell r="AI307">
            <v>568.39</v>
          </cell>
          <cell r="AJ307">
            <v>198</v>
          </cell>
          <cell r="DJ307">
            <v>259.89</v>
          </cell>
        </row>
        <row r="308">
          <cell r="Z308" t="str">
            <v>UT</v>
          </cell>
          <cell r="AI308">
            <v>567.4</v>
          </cell>
          <cell r="AJ308">
            <v>48</v>
          </cell>
          <cell r="DJ308">
            <v>63.79</v>
          </cell>
        </row>
        <row r="309">
          <cell r="Z309" t="str">
            <v>UT</v>
          </cell>
          <cell r="AI309">
            <v>1017.75</v>
          </cell>
          <cell r="AJ309">
            <v>207</v>
          </cell>
          <cell r="DJ309">
            <v>381.05</v>
          </cell>
        </row>
        <row r="310">
          <cell r="Z310" t="str">
            <v>UT</v>
          </cell>
          <cell r="AI310">
            <v>434.7</v>
          </cell>
          <cell r="AJ310">
            <v>207</v>
          </cell>
          <cell r="DJ310">
            <v>367.72</v>
          </cell>
        </row>
        <row r="311">
          <cell r="Z311" t="str">
            <v>UT</v>
          </cell>
          <cell r="AI311">
            <v>51.9</v>
          </cell>
          <cell r="AJ311">
            <v>18</v>
          </cell>
          <cell r="DJ311">
            <v>91.32</v>
          </cell>
        </row>
        <row r="312">
          <cell r="Z312" t="str">
            <v>UT</v>
          </cell>
          <cell r="AI312">
            <v>400.64</v>
          </cell>
          <cell r="AJ312">
            <v>138</v>
          </cell>
          <cell r="DJ312">
            <v>56.9</v>
          </cell>
        </row>
        <row r="313">
          <cell r="Z313" t="str">
            <v>UT</v>
          </cell>
          <cell r="AI313">
            <v>227.01</v>
          </cell>
          <cell r="AJ313">
            <v>34.5</v>
          </cell>
          <cell r="DJ313">
            <v>56.9</v>
          </cell>
        </row>
        <row r="314">
          <cell r="Z314" t="str">
            <v>UT</v>
          </cell>
          <cell r="AI314">
            <v>169.6</v>
          </cell>
          <cell r="AJ314">
            <v>24.75</v>
          </cell>
          <cell r="DJ314">
            <v>30.34</v>
          </cell>
        </row>
        <row r="315">
          <cell r="Z315" t="str">
            <v>UT</v>
          </cell>
          <cell r="AI315">
            <v>205.22</v>
          </cell>
          <cell r="AJ315">
            <v>96.25</v>
          </cell>
          <cell r="DJ315">
            <v>75.349999999999994</v>
          </cell>
        </row>
        <row r="316">
          <cell r="Z316" t="str">
            <v>UT</v>
          </cell>
          <cell r="AI316">
            <v>40.090000000000003</v>
          </cell>
          <cell r="AJ316">
            <v>6.75</v>
          </cell>
          <cell r="DJ316">
            <v>8.27</v>
          </cell>
        </row>
        <row r="317">
          <cell r="Z317" t="str">
            <v>UT</v>
          </cell>
          <cell r="AI317">
            <v>275</v>
          </cell>
          <cell r="AJ317">
            <v>137.5</v>
          </cell>
          <cell r="DJ317">
            <v>107.65</v>
          </cell>
        </row>
        <row r="318">
          <cell r="Z318" t="str">
            <v>UT</v>
          </cell>
          <cell r="AI318">
            <v>117.66</v>
          </cell>
          <cell r="AJ318">
            <v>60</v>
          </cell>
          <cell r="DJ318">
            <v>256.68</v>
          </cell>
        </row>
        <row r="319">
          <cell r="Z319" t="str">
            <v>UT</v>
          </cell>
          <cell r="AI319">
            <v>181</v>
          </cell>
          <cell r="AJ319">
            <v>40</v>
          </cell>
          <cell r="DJ319">
            <v>32.92</v>
          </cell>
        </row>
        <row r="320">
          <cell r="Z320" t="str">
            <v>UT</v>
          </cell>
          <cell r="AI320">
            <v>13.5</v>
          </cell>
          <cell r="AJ320">
            <v>12</v>
          </cell>
          <cell r="DJ320">
            <v>16.59</v>
          </cell>
        </row>
        <row r="321">
          <cell r="Z321" t="str">
            <v>UT</v>
          </cell>
          <cell r="AI321">
            <v>5096</v>
          </cell>
          <cell r="AJ321">
            <v>3567.2</v>
          </cell>
          <cell r="DJ321">
            <v>1390.4</v>
          </cell>
        </row>
        <row r="322">
          <cell r="Z322" t="str">
            <v>UT</v>
          </cell>
          <cell r="AI322">
            <v>643.64</v>
          </cell>
          <cell r="AJ322">
            <v>48</v>
          </cell>
          <cell r="DJ322">
            <v>63.79</v>
          </cell>
        </row>
        <row r="323">
          <cell r="Z323" t="str">
            <v>UT</v>
          </cell>
          <cell r="AI323">
            <v>922.31</v>
          </cell>
          <cell r="AJ323">
            <v>447</v>
          </cell>
          <cell r="DJ323">
            <v>642.62</v>
          </cell>
        </row>
        <row r="324">
          <cell r="Z324" t="str">
            <v>UT</v>
          </cell>
          <cell r="AI324">
            <v>2267.7800000000002</v>
          </cell>
          <cell r="AJ324">
            <v>447</v>
          </cell>
          <cell r="DJ324">
            <v>655.91</v>
          </cell>
        </row>
        <row r="325">
          <cell r="Z325" t="str">
            <v>UT</v>
          </cell>
          <cell r="AI325">
            <v>223.02</v>
          </cell>
          <cell r="AJ325">
            <v>298</v>
          </cell>
          <cell r="DJ325">
            <v>99.44</v>
          </cell>
        </row>
        <row r="326">
          <cell r="Z326" t="str">
            <v>UT</v>
          </cell>
          <cell r="AI326">
            <v>198.9</v>
          </cell>
          <cell r="AJ326">
            <v>25.5</v>
          </cell>
          <cell r="DJ326">
            <v>34.03</v>
          </cell>
        </row>
        <row r="327">
          <cell r="Z327" t="str">
            <v>UT</v>
          </cell>
          <cell r="AI327">
            <v>2017.78</v>
          </cell>
          <cell r="AJ327">
            <v>551.70000000000005</v>
          </cell>
          <cell r="DJ327">
            <v>239.07</v>
          </cell>
        </row>
        <row r="328">
          <cell r="Z328" t="str">
            <v>UT</v>
          </cell>
          <cell r="AI328">
            <v>21641.200000000001</v>
          </cell>
          <cell r="AJ328">
            <v>7613.55</v>
          </cell>
          <cell r="DJ328">
            <v>3431.1732000000002</v>
          </cell>
        </row>
        <row r="329">
          <cell r="Z329" t="str">
            <v>UT</v>
          </cell>
          <cell r="AI329">
            <v>7140.4</v>
          </cell>
          <cell r="AJ329">
            <v>2440.5</v>
          </cell>
          <cell r="DJ329">
            <v>642</v>
          </cell>
        </row>
        <row r="330">
          <cell r="Z330" t="str">
            <v>UT</v>
          </cell>
          <cell r="AI330">
            <v>7432.67</v>
          </cell>
          <cell r="AJ330">
            <v>3243.67</v>
          </cell>
          <cell r="DJ330">
            <v>4189</v>
          </cell>
        </row>
        <row r="331">
          <cell r="Z331" t="str">
            <v>UT</v>
          </cell>
          <cell r="AI331">
            <v>3851</v>
          </cell>
          <cell r="AJ331">
            <v>850.5</v>
          </cell>
          <cell r="DJ331">
            <v>324</v>
          </cell>
        </row>
        <row r="332">
          <cell r="Z332" t="str">
            <v>UT</v>
          </cell>
          <cell r="AI332">
            <v>30189</v>
          </cell>
          <cell r="AJ332">
            <v>6071.85</v>
          </cell>
          <cell r="DJ332">
            <v>2315</v>
          </cell>
        </row>
        <row r="333">
          <cell r="Z333" t="str">
            <v>UT</v>
          </cell>
          <cell r="AI333">
            <v>30189</v>
          </cell>
          <cell r="AJ333">
            <v>6071.85</v>
          </cell>
          <cell r="DJ333">
            <v>2315</v>
          </cell>
        </row>
        <row r="334">
          <cell r="Z334" t="str">
            <v>UT</v>
          </cell>
          <cell r="AI334">
            <v>5986</v>
          </cell>
          <cell r="AJ334">
            <v>3067.5</v>
          </cell>
          <cell r="DJ334">
            <v>1170</v>
          </cell>
        </row>
        <row r="335">
          <cell r="Z335" t="str">
            <v>UT</v>
          </cell>
          <cell r="AI335">
            <v>3851</v>
          </cell>
          <cell r="AJ335">
            <v>622.65</v>
          </cell>
          <cell r="DJ335">
            <v>237</v>
          </cell>
        </row>
        <row r="336">
          <cell r="Z336" t="str">
            <v>UT</v>
          </cell>
          <cell r="AI336">
            <v>3851</v>
          </cell>
          <cell r="AJ336">
            <v>841.8</v>
          </cell>
          <cell r="DJ336">
            <v>321</v>
          </cell>
        </row>
        <row r="337">
          <cell r="Z337" t="str">
            <v>UT</v>
          </cell>
          <cell r="AI337">
            <v>3851</v>
          </cell>
          <cell r="AJ337">
            <v>841.8</v>
          </cell>
          <cell r="DJ337">
            <v>321</v>
          </cell>
        </row>
        <row r="338">
          <cell r="Z338" t="str">
            <v>UT</v>
          </cell>
          <cell r="AI338">
            <v>3851</v>
          </cell>
          <cell r="AJ338">
            <v>882.9</v>
          </cell>
          <cell r="DJ338">
            <v>337</v>
          </cell>
        </row>
        <row r="339">
          <cell r="Z339" t="str">
            <v>UT</v>
          </cell>
          <cell r="AI339">
            <v>3851</v>
          </cell>
          <cell r="AJ339">
            <v>1413.3</v>
          </cell>
          <cell r="DJ339">
            <v>539</v>
          </cell>
        </row>
        <row r="340">
          <cell r="Z340" t="str">
            <v>UT</v>
          </cell>
          <cell r="AI340">
            <v>17487.79</v>
          </cell>
          <cell r="AJ340">
            <v>14673.3</v>
          </cell>
          <cell r="DJ340">
            <v>3904.62</v>
          </cell>
        </row>
        <row r="341">
          <cell r="Z341" t="str">
            <v>UT</v>
          </cell>
          <cell r="AI341">
            <v>4484</v>
          </cell>
          <cell r="AJ341">
            <v>706.95</v>
          </cell>
          <cell r="DJ341">
            <v>185.74</v>
          </cell>
        </row>
        <row r="342">
          <cell r="Z342" t="str">
            <v>UT</v>
          </cell>
          <cell r="AI342">
            <v>2948</v>
          </cell>
          <cell r="AJ342">
            <v>235.35</v>
          </cell>
          <cell r="DJ342">
            <v>90</v>
          </cell>
        </row>
        <row r="343">
          <cell r="Z343" t="str">
            <v>UT</v>
          </cell>
          <cell r="AI343">
            <v>2931</v>
          </cell>
          <cell r="AJ343">
            <v>810</v>
          </cell>
          <cell r="DJ343">
            <v>0</v>
          </cell>
        </row>
        <row r="344">
          <cell r="Z344" t="str">
            <v>UT</v>
          </cell>
          <cell r="AI344">
            <v>3300</v>
          </cell>
          <cell r="AJ344">
            <v>437.25</v>
          </cell>
          <cell r="DJ344">
            <v>225.27</v>
          </cell>
        </row>
        <row r="345">
          <cell r="Z345" t="str">
            <v>UT</v>
          </cell>
          <cell r="AI345">
            <v>7546.85</v>
          </cell>
          <cell r="AJ345">
            <v>4964.8500000000004</v>
          </cell>
          <cell r="DJ345">
            <v>2582</v>
          </cell>
        </row>
        <row r="346">
          <cell r="Z346" t="str">
            <v>UT</v>
          </cell>
          <cell r="AI346">
            <v>89759</v>
          </cell>
          <cell r="AJ346">
            <v>10084.35</v>
          </cell>
          <cell r="DJ346">
            <v>4544.68</v>
          </cell>
        </row>
        <row r="347">
          <cell r="Z347" t="str">
            <v>UT</v>
          </cell>
          <cell r="AI347">
            <v>19023.560000000001</v>
          </cell>
          <cell r="AJ347">
            <v>2957.85</v>
          </cell>
          <cell r="DJ347">
            <v>1333</v>
          </cell>
        </row>
        <row r="348">
          <cell r="Z348" t="str">
            <v>UT</v>
          </cell>
          <cell r="AI348">
            <v>3944</v>
          </cell>
          <cell r="AJ348">
            <v>2681.03</v>
          </cell>
          <cell r="DJ348">
            <v>1263</v>
          </cell>
        </row>
        <row r="349">
          <cell r="Z349" t="str">
            <v>UT</v>
          </cell>
          <cell r="AI349">
            <v>3851</v>
          </cell>
          <cell r="AJ349">
            <v>850.5</v>
          </cell>
          <cell r="DJ349">
            <v>324</v>
          </cell>
        </row>
        <row r="350">
          <cell r="Z350" t="str">
            <v>UT</v>
          </cell>
          <cell r="AI350">
            <v>5986</v>
          </cell>
          <cell r="AJ350">
            <v>4444.95</v>
          </cell>
          <cell r="DJ350">
            <v>1695</v>
          </cell>
        </row>
        <row r="351">
          <cell r="Z351" t="str">
            <v>UT</v>
          </cell>
          <cell r="AI351">
            <v>3851</v>
          </cell>
          <cell r="AJ351">
            <v>850.5</v>
          </cell>
          <cell r="DJ351">
            <v>324</v>
          </cell>
        </row>
        <row r="352">
          <cell r="Z352" t="str">
            <v>UT</v>
          </cell>
          <cell r="AI352">
            <v>705</v>
          </cell>
          <cell r="AJ352">
            <v>175.5</v>
          </cell>
          <cell r="DJ352">
            <v>203.0119</v>
          </cell>
        </row>
        <row r="353">
          <cell r="Z353" t="str">
            <v>UT</v>
          </cell>
          <cell r="AI353">
            <v>512</v>
          </cell>
          <cell r="AJ353">
            <v>52.5</v>
          </cell>
          <cell r="DJ353">
            <v>60.736899999999999</v>
          </cell>
        </row>
        <row r="354">
          <cell r="Z354" t="str">
            <v>UT</v>
          </cell>
          <cell r="AI354">
            <v>1000</v>
          </cell>
          <cell r="AJ354">
            <v>174</v>
          </cell>
          <cell r="DJ354">
            <v>201.28800000000001</v>
          </cell>
        </row>
        <row r="355">
          <cell r="Z355" t="str">
            <v>UT</v>
          </cell>
          <cell r="AI355">
            <v>8018</v>
          </cell>
          <cell r="AJ355">
            <v>5562.43</v>
          </cell>
          <cell r="DJ355">
            <v>2455.5700000000002</v>
          </cell>
        </row>
        <row r="356">
          <cell r="Z356" t="str">
            <v>UT</v>
          </cell>
          <cell r="AI356">
            <v>20819</v>
          </cell>
          <cell r="AJ356">
            <v>8705.1</v>
          </cell>
          <cell r="DJ356">
            <v>3923.0983999999999</v>
          </cell>
        </row>
        <row r="357">
          <cell r="Z357" t="str">
            <v>UT</v>
          </cell>
          <cell r="AI357">
            <v>341.38</v>
          </cell>
          <cell r="AJ357">
            <v>45</v>
          </cell>
          <cell r="DJ357">
            <v>52.94</v>
          </cell>
        </row>
        <row r="358">
          <cell r="Z358" t="str">
            <v>UT</v>
          </cell>
          <cell r="AI358">
            <v>71.209999999999994</v>
          </cell>
          <cell r="AJ358">
            <v>15</v>
          </cell>
          <cell r="DJ358">
            <v>19.690000000000001</v>
          </cell>
        </row>
        <row r="359">
          <cell r="Z359" t="str">
            <v>UT</v>
          </cell>
          <cell r="AI359">
            <v>8295.8799999999992</v>
          </cell>
          <cell r="AJ359">
            <v>1700.4</v>
          </cell>
          <cell r="DJ359">
            <v>648.30999999999995</v>
          </cell>
        </row>
        <row r="360">
          <cell r="Z360" t="str">
            <v>UT</v>
          </cell>
          <cell r="AI360">
            <v>4880</v>
          </cell>
          <cell r="AJ360">
            <v>1700.4</v>
          </cell>
          <cell r="DJ360">
            <v>648.30999999999995</v>
          </cell>
        </row>
        <row r="361">
          <cell r="Z361" t="str">
            <v>UT</v>
          </cell>
          <cell r="AI361">
            <v>156.34</v>
          </cell>
          <cell r="AJ361">
            <v>62</v>
          </cell>
          <cell r="DJ361">
            <v>368.25</v>
          </cell>
        </row>
        <row r="362">
          <cell r="Z362" t="str">
            <v>UT</v>
          </cell>
          <cell r="AI362">
            <v>8340</v>
          </cell>
          <cell r="AJ362">
            <v>3996.45</v>
          </cell>
          <cell r="DJ362">
            <v>1801.0668000000001</v>
          </cell>
        </row>
        <row r="363">
          <cell r="Z363" t="str">
            <v>UT</v>
          </cell>
          <cell r="AI363">
            <v>30143</v>
          </cell>
          <cell r="AJ363">
            <v>7707.75</v>
          </cell>
          <cell r="DJ363">
            <v>3773.7640999999999</v>
          </cell>
        </row>
        <row r="364">
          <cell r="Z364" t="str">
            <v>UT</v>
          </cell>
          <cell r="AI364">
            <v>405</v>
          </cell>
          <cell r="AJ364">
            <v>2884.84</v>
          </cell>
          <cell r="DJ364">
            <v>5684.5771999999997</v>
          </cell>
        </row>
        <row r="365">
          <cell r="Z365" t="str">
            <v>UT</v>
          </cell>
          <cell r="AI365">
            <v>1679.45</v>
          </cell>
          <cell r="AJ365">
            <v>1137.3</v>
          </cell>
          <cell r="DJ365">
            <v>512.54319999999996</v>
          </cell>
        </row>
        <row r="366">
          <cell r="Z366" t="str">
            <v>UT</v>
          </cell>
          <cell r="AI366">
            <v>1679.44</v>
          </cell>
          <cell r="AJ366">
            <v>1308.75</v>
          </cell>
          <cell r="DJ366">
            <v>589.80999999999995</v>
          </cell>
        </row>
        <row r="367">
          <cell r="Z367" t="str">
            <v>UT</v>
          </cell>
          <cell r="AI367">
            <v>1679.44</v>
          </cell>
          <cell r="AJ367">
            <v>879.3</v>
          </cell>
          <cell r="DJ367">
            <v>610.63080000000002</v>
          </cell>
        </row>
        <row r="368">
          <cell r="Z368" t="str">
            <v>UT</v>
          </cell>
          <cell r="AI368">
            <v>194.85</v>
          </cell>
          <cell r="AJ368">
            <v>33.75</v>
          </cell>
          <cell r="DJ368">
            <v>41.3688</v>
          </cell>
        </row>
        <row r="369">
          <cell r="Z369" t="str">
            <v>UT</v>
          </cell>
          <cell r="AI369">
            <v>168.21</v>
          </cell>
          <cell r="AJ369">
            <v>81</v>
          </cell>
          <cell r="DJ369">
            <v>203.61</v>
          </cell>
        </row>
        <row r="370">
          <cell r="Z370" t="str">
            <v>UT</v>
          </cell>
          <cell r="AI370">
            <v>410.94</v>
          </cell>
          <cell r="AJ370">
            <v>81</v>
          </cell>
          <cell r="DJ370">
            <v>209.54</v>
          </cell>
        </row>
        <row r="371">
          <cell r="Z371" t="str">
            <v>UT</v>
          </cell>
          <cell r="AI371">
            <v>42.66</v>
          </cell>
          <cell r="AJ371">
            <v>54</v>
          </cell>
          <cell r="DJ371">
            <v>31.65</v>
          </cell>
        </row>
        <row r="372">
          <cell r="Z372" t="str">
            <v>UT</v>
          </cell>
          <cell r="AI372">
            <v>119.07</v>
          </cell>
          <cell r="AJ372">
            <v>13.5</v>
          </cell>
          <cell r="DJ372">
            <v>31.65</v>
          </cell>
        </row>
        <row r="373">
          <cell r="Z373" t="str">
            <v>UT</v>
          </cell>
          <cell r="AI373">
            <v>1816.05</v>
          </cell>
          <cell r="AJ373">
            <v>902.85</v>
          </cell>
          <cell r="DJ373">
            <v>869.79</v>
          </cell>
        </row>
        <row r="374">
          <cell r="Z374" t="str">
            <v>UT</v>
          </cell>
          <cell r="AI374">
            <v>20328</v>
          </cell>
          <cell r="AJ374">
            <v>4291.2</v>
          </cell>
          <cell r="DJ374">
            <v>1127.4413</v>
          </cell>
        </row>
        <row r="375">
          <cell r="Z375" t="str">
            <v>UT</v>
          </cell>
          <cell r="AI375">
            <v>2910</v>
          </cell>
          <cell r="AJ375">
            <v>391.95</v>
          </cell>
          <cell r="DJ375">
            <v>102.9783</v>
          </cell>
        </row>
        <row r="376">
          <cell r="Z376" t="str">
            <v>UT</v>
          </cell>
          <cell r="AI376">
            <v>11157.3</v>
          </cell>
          <cell r="AJ376">
            <v>1917.9</v>
          </cell>
          <cell r="DJ376">
            <v>728.16</v>
          </cell>
        </row>
        <row r="377">
          <cell r="Z377" t="str">
            <v>UT</v>
          </cell>
          <cell r="AI377">
            <v>99</v>
          </cell>
          <cell r="AJ377">
            <v>49.5</v>
          </cell>
          <cell r="DJ377">
            <v>38.728499999999997</v>
          </cell>
        </row>
        <row r="378">
          <cell r="Z378" t="str">
            <v>UT</v>
          </cell>
          <cell r="AI378">
            <v>1077.8699999999999</v>
          </cell>
          <cell r="AJ378">
            <v>447</v>
          </cell>
          <cell r="DJ378">
            <v>669.47709999999995</v>
          </cell>
        </row>
        <row r="379">
          <cell r="Z379" t="str">
            <v>UT</v>
          </cell>
          <cell r="AI379">
            <v>584.73</v>
          </cell>
          <cell r="AJ379">
            <v>74.5</v>
          </cell>
          <cell r="DJ379">
            <v>320.76350000000002</v>
          </cell>
        </row>
        <row r="380">
          <cell r="Z380" t="str">
            <v>UT</v>
          </cell>
          <cell r="AI380">
            <v>6619</v>
          </cell>
          <cell r="AJ380">
            <v>1461.45</v>
          </cell>
          <cell r="DJ380">
            <v>658.6268</v>
          </cell>
        </row>
        <row r="381">
          <cell r="Z381" t="str">
            <v>UT</v>
          </cell>
          <cell r="AI381">
            <v>298.58999999999997</v>
          </cell>
          <cell r="AJ381">
            <v>55.5</v>
          </cell>
          <cell r="DJ381">
            <v>238.97800000000001</v>
          </cell>
        </row>
        <row r="382">
          <cell r="Z382" t="str">
            <v>UT</v>
          </cell>
          <cell r="AI382">
            <v>918.75</v>
          </cell>
          <cell r="AJ382">
            <v>333</v>
          </cell>
          <cell r="DJ382">
            <v>498.71800000000002</v>
          </cell>
        </row>
        <row r="383">
          <cell r="Z383" t="str">
            <v>UT</v>
          </cell>
          <cell r="AI383">
            <v>13310.52</v>
          </cell>
          <cell r="AJ383">
            <v>9466.2000000000007</v>
          </cell>
          <cell r="DJ383">
            <v>3609.15</v>
          </cell>
        </row>
        <row r="384">
          <cell r="Z384" t="str">
            <v>UT</v>
          </cell>
          <cell r="AI384">
            <v>13385.52</v>
          </cell>
          <cell r="AJ384">
            <v>7251</v>
          </cell>
          <cell r="DJ384">
            <v>2764.5646000000002</v>
          </cell>
        </row>
        <row r="385">
          <cell r="Z385" t="str">
            <v>UT</v>
          </cell>
          <cell r="AI385">
            <v>10694.92</v>
          </cell>
          <cell r="AJ385">
            <v>6480.45</v>
          </cell>
          <cell r="DJ385">
            <v>2470.7795999999998</v>
          </cell>
        </row>
        <row r="386">
          <cell r="Z386" t="str">
            <v>UT</v>
          </cell>
          <cell r="AI386">
            <v>10860.52</v>
          </cell>
          <cell r="AJ386">
            <v>8443.65</v>
          </cell>
          <cell r="DJ386">
            <v>3219.2822999999999</v>
          </cell>
        </row>
        <row r="387">
          <cell r="Z387" t="str">
            <v>UT</v>
          </cell>
          <cell r="AI387">
            <v>13226.12</v>
          </cell>
          <cell r="AJ387">
            <v>6827.7</v>
          </cell>
          <cell r="DJ387">
            <v>2603.1743999999999</v>
          </cell>
        </row>
        <row r="388">
          <cell r="Z388" t="str">
            <v>UT</v>
          </cell>
          <cell r="AI388">
            <v>18741.71</v>
          </cell>
          <cell r="AJ388">
            <v>10129.950000000001</v>
          </cell>
          <cell r="DJ388">
            <v>3862.2123000000001</v>
          </cell>
        </row>
        <row r="389">
          <cell r="Z389" t="str">
            <v>UT</v>
          </cell>
          <cell r="AI389">
            <v>13426.11</v>
          </cell>
          <cell r="AJ389">
            <v>9367.7999999999993</v>
          </cell>
          <cell r="DJ389">
            <v>3571.6298999999999</v>
          </cell>
        </row>
        <row r="390">
          <cell r="Z390" t="str">
            <v>UT</v>
          </cell>
          <cell r="AI390">
            <v>35728.42</v>
          </cell>
          <cell r="AJ390">
            <v>10427.1</v>
          </cell>
          <cell r="DJ390">
            <v>2739.55</v>
          </cell>
        </row>
        <row r="391">
          <cell r="Z391" t="str">
            <v>UT</v>
          </cell>
          <cell r="AI391">
            <v>8344</v>
          </cell>
          <cell r="AJ391">
            <v>2974.8</v>
          </cell>
          <cell r="DJ391">
            <v>782</v>
          </cell>
        </row>
        <row r="392">
          <cell r="Z392" t="str">
            <v>UT</v>
          </cell>
          <cell r="AI392">
            <v>15.19</v>
          </cell>
          <cell r="AJ392">
            <v>2.5</v>
          </cell>
          <cell r="DJ392">
            <v>2.7578999999999998</v>
          </cell>
        </row>
        <row r="393">
          <cell r="Z393" t="str">
            <v>UT</v>
          </cell>
          <cell r="AI393">
            <v>233.43</v>
          </cell>
          <cell r="AJ393">
            <v>31.5</v>
          </cell>
          <cell r="DJ393">
            <v>38.610900000000001</v>
          </cell>
        </row>
        <row r="394">
          <cell r="Z394" t="str">
            <v>UT</v>
          </cell>
          <cell r="AI394">
            <v>11.35</v>
          </cell>
          <cell r="AJ394">
            <v>6</v>
          </cell>
          <cell r="DJ394">
            <v>37.1175</v>
          </cell>
        </row>
        <row r="395">
          <cell r="Z395" t="str">
            <v>UT</v>
          </cell>
          <cell r="AI395">
            <v>270.10000000000002</v>
          </cell>
          <cell r="AJ395">
            <v>78</v>
          </cell>
          <cell r="DJ395">
            <v>333.68</v>
          </cell>
        </row>
        <row r="396">
          <cell r="Z396" t="str">
            <v>UT</v>
          </cell>
          <cell r="AI396">
            <v>10.83</v>
          </cell>
          <cell r="AJ396">
            <v>3</v>
          </cell>
          <cell r="DJ396">
            <v>4.0796999999999999</v>
          </cell>
        </row>
        <row r="397">
          <cell r="Z397" t="str">
            <v>UT</v>
          </cell>
          <cell r="AI397">
            <v>25908</v>
          </cell>
          <cell r="AJ397">
            <v>16910.03</v>
          </cell>
          <cell r="DJ397">
            <v>8997.9699999999993</v>
          </cell>
        </row>
        <row r="398">
          <cell r="Z398" t="str">
            <v>UT</v>
          </cell>
          <cell r="AI398">
            <v>6960</v>
          </cell>
          <cell r="AJ398">
            <v>2720.9</v>
          </cell>
          <cell r="DJ398">
            <v>4412.4062000000004</v>
          </cell>
        </row>
        <row r="399">
          <cell r="Z399" t="str">
            <v>UT</v>
          </cell>
          <cell r="AI399">
            <v>430</v>
          </cell>
          <cell r="AJ399">
            <v>250</v>
          </cell>
          <cell r="DJ399">
            <v>183.69059999999999</v>
          </cell>
        </row>
        <row r="400">
          <cell r="Z400" t="str">
            <v>UT</v>
          </cell>
          <cell r="AI400">
            <v>540</v>
          </cell>
          <cell r="AJ400">
            <v>225</v>
          </cell>
          <cell r="DJ400">
            <v>138.00739999999999</v>
          </cell>
        </row>
        <row r="401">
          <cell r="Z401" t="str">
            <v>UT</v>
          </cell>
          <cell r="AI401">
            <v>3799.8</v>
          </cell>
          <cell r="AJ401">
            <v>594.45000000000005</v>
          </cell>
          <cell r="DJ401">
            <v>189.99</v>
          </cell>
        </row>
        <row r="402">
          <cell r="Z402" t="str">
            <v>UT</v>
          </cell>
          <cell r="AI402">
            <v>91139</v>
          </cell>
          <cell r="AJ402">
            <v>25346.55</v>
          </cell>
          <cell r="DJ402">
            <v>6659.3836000000001</v>
          </cell>
        </row>
        <row r="403">
          <cell r="Z403" t="str">
            <v>UT</v>
          </cell>
          <cell r="AI403">
            <v>6339.3</v>
          </cell>
          <cell r="AJ403">
            <v>3529.65</v>
          </cell>
          <cell r="DJ403">
            <v>1345.7379000000001</v>
          </cell>
        </row>
        <row r="404">
          <cell r="Z404" t="str">
            <v>UT</v>
          </cell>
          <cell r="AI404">
            <v>8933.2900000000009</v>
          </cell>
          <cell r="AJ404">
            <v>4899.8999999999996</v>
          </cell>
          <cell r="DJ404">
            <v>1868.1685</v>
          </cell>
        </row>
        <row r="405">
          <cell r="Z405" t="str">
            <v>UT</v>
          </cell>
          <cell r="AI405">
            <v>1688.13</v>
          </cell>
          <cell r="AJ405">
            <v>668.55</v>
          </cell>
          <cell r="DJ405">
            <v>254.89580000000001</v>
          </cell>
        </row>
        <row r="406">
          <cell r="Z406" t="str">
            <v>UT</v>
          </cell>
          <cell r="AI406">
            <v>5804.93</v>
          </cell>
          <cell r="AJ406">
            <v>3998.36</v>
          </cell>
          <cell r="DJ406">
            <v>1806.5749000000001</v>
          </cell>
        </row>
        <row r="407">
          <cell r="Z407" t="str">
            <v>UT</v>
          </cell>
          <cell r="AI407">
            <v>72.95</v>
          </cell>
          <cell r="AJ407">
            <v>12.5</v>
          </cell>
          <cell r="DJ407">
            <v>13.7896</v>
          </cell>
        </row>
        <row r="408">
          <cell r="Z408" t="str">
            <v>UT</v>
          </cell>
          <cell r="AI408">
            <v>176.13</v>
          </cell>
          <cell r="AJ408">
            <v>6</v>
          </cell>
          <cell r="DJ408">
            <v>37.1175</v>
          </cell>
        </row>
        <row r="409">
          <cell r="Z409" t="str">
            <v>UT</v>
          </cell>
          <cell r="AI409">
            <v>105</v>
          </cell>
          <cell r="AJ409">
            <v>100</v>
          </cell>
          <cell r="DJ409">
            <v>82.280100000000004</v>
          </cell>
        </row>
        <row r="410">
          <cell r="Z410" t="str">
            <v>UT</v>
          </cell>
          <cell r="AI410">
            <v>330</v>
          </cell>
          <cell r="AJ410">
            <v>140</v>
          </cell>
          <cell r="DJ410">
            <v>136.64009999999999</v>
          </cell>
        </row>
        <row r="411">
          <cell r="Z411" t="str">
            <v>UT</v>
          </cell>
          <cell r="AI411">
            <v>9541</v>
          </cell>
          <cell r="AJ411">
            <v>1044.9000000000001</v>
          </cell>
          <cell r="DJ411">
            <v>517.82000000000005</v>
          </cell>
        </row>
        <row r="412">
          <cell r="Z412" t="str">
            <v>UT</v>
          </cell>
          <cell r="AI412">
            <v>10549</v>
          </cell>
          <cell r="AJ412">
            <v>1273.3499999999999</v>
          </cell>
          <cell r="DJ412">
            <v>631.03</v>
          </cell>
        </row>
        <row r="413">
          <cell r="Z413" t="str">
            <v>WA</v>
          </cell>
          <cell r="AI413">
            <v>432.9</v>
          </cell>
          <cell r="AJ413">
            <v>37.409999999999997</v>
          </cell>
          <cell r="DJ413">
            <v>79.22</v>
          </cell>
        </row>
        <row r="414">
          <cell r="Z414" t="str">
            <v>WA</v>
          </cell>
          <cell r="AI414">
            <v>192</v>
          </cell>
          <cell r="AJ414">
            <v>12</v>
          </cell>
          <cell r="DJ414">
            <v>15.9</v>
          </cell>
        </row>
        <row r="415">
          <cell r="Z415" t="str">
            <v>WA</v>
          </cell>
          <cell r="AI415">
            <v>60.32</v>
          </cell>
          <cell r="AJ415">
            <v>10</v>
          </cell>
          <cell r="DJ415">
            <v>10.59</v>
          </cell>
        </row>
        <row r="416">
          <cell r="Z416" t="str">
            <v>WA</v>
          </cell>
          <cell r="AI416">
            <v>14497.45</v>
          </cell>
          <cell r="AJ416">
            <v>10317.299999999999</v>
          </cell>
          <cell r="DJ416">
            <v>3712</v>
          </cell>
        </row>
        <row r="417">
          <cell r="Z417" t="str">
            <v>WA</v>
          </cell>
          <cell r="AI417">
            <v>14497.44</v>
          </cell>
          <cell r="AJ417">
            <v>7599</v>
          </cell>
          <cell r="DJ417">
            <v>2734</v>
          </cell>
        </row>
        <row r="418">
          <cell r="Z418" t="str">
            <v>WA</v>
          </cell>
          <cell r="AI418">
            <v>173</v>
          </cell>
          <cell r="AJ418">
            <v>100</v>
          </cell>
          <cell r="DJ418">
            <v>593.1</v>
          </cell>
        </row>
        <row r="419">
          <cell r="Z419" t="str">
            <v>WA</v>
          </cell>
          <cell r="AI419">
            <v>715.5</v>
          </cell>
          <cell r="AJ419">
            <v>135</v>
          </cell>
          <cell r="DJ419">
            <v>142.62</v>
          </cell>
        </row>
        <row r="420">
          <cell r="Z420" t="str">
            <v>WA</v>
          </cell>
          <cell r="AI420">
            <v>43.6</v>
          </cell>
          <cell r="AJ420">
            <v>12</v>
          </cell>
          <cell r="DJ420">
            <v>49.21</v>
          </cell>
        </row>
        <row r="421">
          <cell r="Z421" t="str">
            <v>WA</v>
          </cell>
          <cell r="AI421">
            <v>171.6</v>
          </cell>
          <cell r="AJ421">
            <v>24</v>
          </cell>
          <cell r="DJ421">
            <v>31.81</v>
          </cell>
        </row>
        <row r="422">
          <cell r="Z422" t="str">
            <v>WA</v>
          </cell>
          <cell r="AI422">
            <v>788.4</v>
          </cell>
          <cell r="AJ422">
            <v>135</v>
          </cell>
          <cell r="DJ422">
            <v>158.44</v>
          </cell>
        </row>
        <row r="423">
          <cell r="Z423" t="str">
            <v>WA</v>
          </cell>
          <cell r="AI423">
            <v>29.12</v>
          </cell>
          <cell r="AJ423">
            <v>32</v>
          </cell>
          <cell r="DJ423">
            <v>189.78</v>
          </cell>
        </row>
        <row r="424">
          <cell r="Z424" t="str">
            <v>WA</v>
          </cell>
          <cell r="AI424">
            <v>261.7</v>
          </cell>
          <cell r="AJ424">
            <v>25.66</v>
          </cell>
          <cell r="DJ424">
            <v>260.93</v>
          </cell>
        </row>
        <row r="425">
          <cell r="Z425" t="str">
            <v>WA</v>
          </cell>
          <cell r="AI425">
            <v>42.76</v>
          </cell>
          <cell r="AJ425">
            <v>10</v>
          </cell>
          <cell r="DJ425">
            <v>7.87</v>
          </cell>
        </row>
        <row r="426">
          <cell r="Z426" t="str">
            <v>WA</v>
          </cell>
          <cell r="AI426">
            <v>3080</v>
          </cell>
          <cell r="AJ426">
            <v>360</v>
          </cell>
          <cell r="DJ426">
            <v>422.51</v>
          </cell>
        </row>
        <row r="427">
          <cell r="Z427" t="str">
            <v>WA</v>
          </cell>
          <cell r="AI427">
            <v>140.16</v>
          </cell>
          <cell r="AJ427">
            <v>22.5</v>
          </cell>
          <cell r="DJ427">
            <v>26.41</v>
          </cell>
        </row>
        <row r="428">
          <cell r="Z428" t="str">
            <v>WA</v>
          </cell>
          <cell r="AI428">
            <v>180.95</v>
          </cell>
          <cell r="AJ428">
            <v>82.5</v>
          </cell>
          <cell r="DJ428">
            <v>58.99</v>
          </cell>
        </row>
        <row r="429">
          <cell r="Z429" t="str">
            <v>WA</v>
          </cell>
          <cell r="AI429">
            <v>75.48</v>
          </cell>
          <cell r="AJ429">
            <v>15</v>
          </cell>
          <cell r="DJ429">
            <v>19.63</v>
          </cell>
        </row>
        <row r="430">
          <cell r="Z430" t="str">
            <v>WA</v>
          </cell>
          <cell r="AI430">
            <v>8239.65</v>
          </cell>
          <cell r="AJ430">
            <v>1526.7</v>
          </cell>
          <cell r="DJ430">
            <v>549.30999999999995</v>
          </cell>
        </row>
        <row r="431">
          <cell r="Z431" t="str">
            <v>WA</v>
          </cell>
          <cell r="AI431">
            <v>2328</v>
          </cell>
          <cell r="AJ431">
            <v>1164</v>
          </cell>
          <cell r="DJ431">
            <v>1674.62</v>
          </cell>
        </row>
        <row r="432">
          <cell r="Z432" t="str">
            <v>WA</v>
          </cell>
          <cell r="AI432">
            <v>6037.28</v>
          </cell>
          <cell r="AJ432">
            <v>552</v>
          </cell>
          <cell r="DJ432">
            <v>616.54</v>
          </cell>
        </row>
        <row r="433">
          <cell r="Z433" t="str">
            <v>WA</v>
          </cell>
          <cell r="AI433">
            <v>13210.82</v>
          </cell>
          <cell r="AJ433">
            <v>2601.6</v>
          </cell>
          <cell r="DJ433">
            <v>936</v>
          </cell>
        </row>
        <row r="434">
          <cell r="Z434" t="str">
            <v>WA</v>
          </cell>
          <cell r="AI434">
            <v>13210.81</v>
          </cell>
          <cell r="AJ434">
            <v>8667.75</v>
          </cell>
          <cell r="DJ434">
            <v>3119</v>
          </cell>
        </row>
        <row r="435">
          <cell r="Z435" t="str">
            <v>WA</v>
          </cell>
          <cell r="AI435">
            <v>18334.990000000002</v>
          </cell>
          <cell r="AJ435">
            <v>3193.35</v>
          </cell>
          <cell r="DJ435">
            <v>1149</v>
          </cell>
        </row>
        <row r="436">
          <cell r="Z436" t="str">
            <v>WA</v>
          </cell>
          <cell r="AI436">
            <v>1494</v>
          </cell>
          <cell r="AJ436">
            <v>270</v>
          </cell>
          <cell r="DJ436">
            <v>316.88</v>
          </cell>
        </row>
        <row r="437">
          <cell r="Z437" t="str">
            <v>WA</v>
          </cell>
          <cell r="AI437">
            <v>1329.33</v>
          </cell>
          <cell r="AJ437">
            <v>330</v>
          </cell>
          <cell r="DJ437">
            <v>235.95</v>
          </cell>
        </row>
        <row r="438">
          <cell r="Z438" t="str">
            <v>WA</v>
          </cell>
          <cell r="AI438">
            <v>1170.67</v>
          </cell>
          <cell r="AJ438">
            <v>400</v>
          </cell>
          <cell r="DJ438">
            <v>2372.38</v>
          </cell>
        </row>
        <row r="439">
          <cell r="Z439" t="str">
            <v>WA</v>
          </cell>
          <cell r="AI439">
            <v>1137.73</v>
          </cell>
          <cell r="AJ439">
            <v>135</v>
          </cell>
          <cell r="DJ439">
            <v>158.44</v>
          </cell>
        </row>
        <row r="440">
          <cell r="Z440" t="str">
            <v>WA</v>
          </cell>
          <cell r="AI440">
            <v>24210.53</v>
          </cell>
          <cell r="AJ440">
            <v>4167</v>
          </cell>
          <cell r="DJ440">
            <v>4890.55</v>
          </cell>
        </row>
        <row r="441">
          <cell r="Z441" t="str">
            <v>WA</v>
          </cell>
          <cell r="AI441">
            <v>4100.6000000000004</v>
          </cell>
          <cell r="AJ441">
            <v>2630</v>
          </cell>
          <cell r="DJ441">
            <v>15598.45</v>
          </cell>
        </row>
        <row r="442">
          <cell r="Z442" t="str">
            <v>WA</v>
          </cell>
          <cell r="AI442">
            <v>16813.79</v>
          </cell>
          <cell r="AJ442">
            <v>2073.3000000000002</v>
          </cell>
          <cell r="DJ442">
            <v>745.97</v>
          </cell>
        </row>
        <row r="443">
          <cell r="Z443" t="str">
            <v>WA</v>
          </cell>
          <cell r="AI443">
            <v>16813.79</v>
          </cell>
          <cell r="AJ443">
            <v>2073.3000000000002</v>
          </cell>
          <cell r="DJ443">
            <v>745.98</v>
          </cell>
        </row>
        <row r="444">
          <cell r="Z444" t="str">
            <v>WA</v>
          </cell>
          <cell r="AI444">
            <v>95.2</v>
          </cell>
          <cell r="AJ444">
            <v>51</v>
          </cell>
          <cell r="DJ444">
            <v>66.77</v>
          </cell>
        </row>
        <row r="445">
          <cell r="Z445" t="str">
            <v>WA</v>
          </cell>
          <cell r="AI445">
            <v>455</v>
          </cell>
          <cell r="AJ445">
            <v>162.5</v>
          </cell>
          <cell r="DJ445">
            <v>171.68</v>
          </cell>
        </row>
        <row r="446">
          <cell r="Z446" t="str">
            <v>WA</v>
          </cell>
          <cell r="AI446">
            <v>63.96</v>
          </cell>
          <cell r="AJ446">
            <v>36</v>
          </cell>
          <cell r="DJ446">
            <v>47.78</v>
          </cell>
        </row>
        <row r="447">
          <cell r="Z447" t="str">
            <v>WA</v>
          </cell>
          <cell r="AI447">
            <v>46.35</v>
          </cell>
          <cell r="AJ447">
            <v>45</v>
          </cell>
          <cell r="DJ447">
            <v>184.42</v>
          </cell>
        </row>
        <row r="448">
          <cell r="Z448" t="str">
            <v>WA</v>
          </cell>
          <cell r="AI448">
            <v>347.1</v>
          </cell>
          <cell r="AJ448">
            <v>130</v>
          </cell>
          <cell r="DJ448">
            <v>102.27</v>
          </cell>
        </row>
        <row r="449">
          <cell r="Z449" t="str">
            <v>WA</v>
          </cell>
          <cell r="AI449">
            <v>642.26</v>
          </cell>
          <cell r="AJ449">
            <v>276</v>
          </cell>
          <cell r="DJ449">
            <v>397.08</v>
          </cell>
        </row>
        <row r="450">
          <cell r="Z450" t="str">
            <v>WA</v>
          </cell>
          <cell r="AI450">
            <v>1414.96</v>
          </cell>
          <cell r="AJ450">
            <v>276</v>
          </cell>
          <cell r="DJ450">
            <v>408.8</v>
          </cell>
        </row>
        <row r="451">
          <cell r="Z451" t="str">
            <v>WA</v>
          </cell>
          <cell r="AI451">
            <v>441.6</v>
          </cell>
          <cell r="AJ451">
            <v>67.5</v>
          </cell>
          <cell r="DJ451">
            <v>79.22</v>
          </cell>
        </row>
        <row r="452">
          <cell r="Z452" t="str">
            <v>WA</v>
          </cell>
          <cell r="AI452">
            <v>26082.69</v>
          </cell>
          <cell r="AJ452">
            <v>8814.4500000000007</v>
          </cell>
          <cell r="DJ452">
            <v>4163</v>
          </cell>
        </row>
        <row r="453">
          <cell r="Z453" t="str">
            <v>WA</v>
          </cell>
          <cell r="AI453">
            <v>90.96</v>
          </cell>
          <cell r="AJ453">
            <v>9</v>
          </cell>
          <cell r="DJ453">
            <v>10.59</v>
          </cell>
        </row>
        <row r="454">
          <cell r="Z454" t="str">
            <v>WA</v>
          </cell>
          <cell r="AI454">
            <v>6988</v>
          </cell>
          <cell r="AJ454">
            <v>900</v>
          </cell>
          <cell r="DJ454">
            <v>1056.28</v>
          </cell>
        </row>
        <row r="455">
          <cell r="Z455" t="str">
            <v>WA</v>
          </cell>
          <cell r="AI455">
            <v>241</v>
          </cell>
          <cell r="AJ455">
            <v>137.5</v>
          </cell>
          <cell r="DJ455">
            <v>98.32</v>
          </cell>
        </row>
        <row r="456">
          <cell r="Z456" t="str">
            <v>WA</v>
          </cell>
          <cell r="AI456">
            <v>751.62</v>
          </cell>
          <cell r="AJ456">
            <v>478</v>
          </cell>
          <cell r="DJ456">
            <v>2834.97</v>
          </cell>
        </row>
        <row r="457">
          <cell r="Z457" t="str">
            <v>WA</v>
          </cell>
          <cell r="AI457">
            <v>5241</v>
          </cell>
          <cell r="AJ457">
            <v>675</v>
          </cell>
          <cell r="DJ457">
            <v>792.2</v>
          </cell>
        </row>
        <row r="458">
          <cell r="Z458" t="str">
            <v>WA</v>
          </cell>
          <cell r="AI458">
            <v>241</v>
          </cell>
          <cell r="AJ458">
            <v>137.5</v>
          </cell>
          <cell r="DJ458">
            <v>98.32</v>
          </cell>
        </row>
        <row r="459">
          <cell r="Z459" t="str">
            <v>WA</v>
          </cell>
          <cell r="AI459">
            <v>336</v>
          </cell>
          <cell r="AJ459">
            <v>400</v>
          </cell>
          <cell r="DJ459">
            <v>2372.38</v>
          </cell>
        </row>
        <row r="460">
          <cell r="Z460" t="str">
            <v>WA</v>
          </cell>
          <cell r="AI460">
            <v>510.5</v>
          </cell>
          <cell r="AJ460">
            <v>570</v>
          </cell>
          <cell r="DJ460">
            <v>448.3</v>
          </cell>
        </row>
        <row r="461">
          <cell r="Z461" t="str">
            <v>WA</v>
          </cell>
          <cell r="AI461">
            <v>8242.5499999999993</v>
          </cell>
          <cell r="AJ461">
            <v>2090.6999999999998</v>
          </cell>
          <cell r="DJ461">
            <v>1008.69</v>
          </cell>
        </row>
        <row r="462">
          <cell r="Z462" t="str">
            <v>WA</v>
          </cell>
          <cell r="AI462">
            <v>194.25</v>
          </cell>
          <cell r="AJ462">
            <v>33.75</v>
          </cell>
          <cell r="DJ462">
            <v>40.479999999999997</v>
          </cell>
        </row>
        <row r="463">
          <cell r="Z463" t="str">
            <v>WA</v>
          </cell>
          <cell r="AI463">
            <v>21041.5</v>
          </cell>
          <cell r="AJ463">
            <v>2731.95</v>
          </cell>
          <cell r="DJ463">
            <v>1000.08</v>
          </cell>
        </row>
        <row r="464">
          <cell r="Z464" t="str">
            <v>WA</v>
          </cell>
          <cell r="AI464">
            <v>4189.3</v>
          </cell>
          <cell r="AJ464">
            <v>675</v>
          </cell>
          <cell r="DJ464">
            <v>808.87</v>
          </cell>
        </row>
        <row r="465">
          <cell r="Z465" t="str">
            <v>WA</v>
          </cell>
          <cell r="AI465">
            <v>2153.5</v>
          </cell>
          <cell r="AJ465">
            <v>1570</v>
          </cell>
          <cell r="DJ465">
            <v>1260.83</v>
          </cell>
        </row>
        <row r="466">
          <cell r="Z466" t="str">
            <v>WA</v>
          </cell>
          <cell r="AI466">
            <v>304.39999999999998</v>
          </cell>
          <cell r="AJ466">
            <v>42.75</v>
          </cell>
          <cell r="DJ466">
            <v>50.16</v>
          </cell>
        </row>
        <row r="467">
          <cell r="Z467" t="str">
            <v>WA</v>
          </cell>
          <cell r="AI467">
            <v>147.47999999999999</v>
          </cell>
          <cell r="AJ467">
            <v>27.5</v>
          </cell>
          <cell r="DJ467">
            <v>108.15</v>
          </cell>
        </row>
        <row r="468">
          <cell r="Z468" t="str">
            <v>WA</v>
          </cell>
          <cell r="AI468">
            <v>21.72</v>
          </cell>
          <cell r="AJ468">
            <v>10</v>
          </cell>
          <cell r="DJ468">
            <v>59.35</v>
          </cell>
        </row>
        <row r="469">
          <cell r="Z469" t="str">
            <v>WA</v>
          </cell>
          <cell r="AI469">
            <v>243.06</v>
          </cell>
          <cell r="AJ469">
            <v>90</v>
          </cell>
          <cell r="DJ469">
            <v>368.85</v>
          </cell>
        </row>
        <row r="470">
          <cell r="Z470" t="str">
            <v>WA</v>
          </cell>
          <cell r="AI470">
            <v>75.91</v>
          </cell>
          <cell r="AJ470">
            <v>12</v>
          </cell>
          <cell r="DJ470">
            <v>15.9</v>
          </cell>
        </row>
        <row r="471">
          <cell r="Z471" t="str">
            <v>WA</v>
          </cell>
          <cell r="AI471">
            <v>68.760000000000005</v>
          </cell>
          <cell r="AJ471">
            <v>27</v>
          </cell>
          <cell r="DJ471">
            <v>110.68</v>
          </cell>
        </row>
        <row r="472">
          <cell r="Z472" t="str">
            <v>WA</v>
          </cell>
          <cell r="AI472">
            <v>12343</v>
          </cell>
          <cell r="AJ472">
            <v>4460.3999999999996</v>
          </cell>
          <cell r="DJ472">
            <v>1918</v>
          </cell>
        </row>
        <row r="473">
          <cell r="Z473" t="str">
            <v>WA</v>
          </cell>
          <cell r="AI473">
            <v>824.27</v>
          </cell>
          <cell r="AJ473">
            <v>417</v>
          </cell>
          <cell r="DJ473">
            <v>612.55999999999995</v>
          </cell>
        </row>
        <row r="474">
          <cell r="Z474" t="str">
            <v>WA</v>
          </cell>
          <cell r="AI474">
            <v>2233.73</v>
          </cell>
          <cell r="AJ474">
            <v>208.5</v>
          </cell>
          <cell r="DJ474">
            <v>237.78</v>
          </cell>
        </row>
        <row r="475">
          <cell r="Z475" t="str">
            <v>WA</v>
          </cell>
          <cell r="AI475">
            <v>622.5</v>
          </cell>
          <cell r="AJ475">
            <v>278</v>
          </cell>
          <cell r="DJ475">
            <v>94.69</v>
          </cell>
        </row>
        <row r="476">
          <cell r="Z476" t="str">
            <v>WA</v>
          </cell>
          <cell r="AI476">
            <v>366.96</v>
          </cell>
          <cell r="AJ476">
            <v>69.5</v>
          </cell>
          <cell r="DJ476">
            <v>94.69</v>
          </cell>
        </row>
        <row r="477">
          <cell r="Z477" t="str">
            <v>WA</v>
          </cell>
          <cell r="AI477">
            <v>4127.84</v>
          </cell>
          <cell r="AJ477">
            <v>1731.9</v>
          </cell>
          <cell r="DJ477">
            <v>835.58</v>
          </cell>
        </row>
        <row r="478">
          <cell r="Z478" t="str">
            <v>WA</v>
          </cell>
          <cell r="AI478">
            <v>418.3</v>
          </cell>
          <cell r="AJ478">
            <v>72</v>
          </cell>
          <cell r="DJ478">
            <v>86.3</v>
          </cell>
        </row>
        <row r="479">
          <cell r="Z479" t="str">
            <v>WA</v>
          </cell>
          <cell r="AI479">
            <v>16054.44</v>
          </cell>
          <cell r="AJ479">
            <v>3748.8</v>
          </cell>
          <cell r="DJ479">
            <v>1372.31</v>
          </cell>
        </row>
        <row r="480">
          <cell r="Z480" t="str">
            <v>WA</v>
          </cell>
          <cell r="AI480">
            <v>16968.36</v>
          </cell>
          <cell r="AJ480">
            <v>3759.6</v>
          </cell>
          <cell r="DJ480">
            <v>1376.26</v>
          </cell>
        </row>
        <row r="481">
          <cell r="Z481" t="str">
            <v>WA</v>
          </cell>
          <cell r="AI481">
            <v>8379.34</v>
          </cell>
          <cell r="AJ481">
            <v>1016.85</v>
          </cell>
          <cell r="DJ481">
            <v>490.6</v>
          </cell>
        </row>
        <row r="482">
          <cell r="Z482" t="str">
            <v>WA</v>
          </cell>
          <cell r="AI482">
            <v>42376</v>
          </cell>
          <cell r="AJ482">
            <v>20092.05</v>
          </cell>
          <cell r="DJ482">
            <v>7355</v>
          </cell>
        </row>
        <row r="483">
          <cell r="Z483" t="str">
            <v>WA</v>
          </cell>
          <cell r="AI483">
            <v>14497.44</v>
          </cell>
          <cell r="AJ483">
            <v>9407.85</v>
          </cell>
          <cell r="DJ483">
            <v>3443.9</v>
          </cell>
        </row>
        <row r="484">
          <cell r="Z484" t="str">
            <v>WA</v>
          </cell>
          <cell r="AI484">
            <v>14766.12</v>
          </cell>
          <cell r="AJ484">
            <v>8248.7999999999993</v>
          </cell>
          <cell r="DJ484">
            <v>3019.61</v>
          </cell>
        </row>
        <row r="485">
          <cell r="Z485" t="str">
            <v>WA</v>
          </cell>
          <cell r="AI485">
            <v>17319.03</v>
          </cell>
          <cell r="AJ485">
            <v>6598.5</v>
          </cell>
          <cell r="DJ485">
            <v>2415.4899999999998</v>
          </cell>
        </row>
        <row r="486">
          <cell r="Z486" t="str">
            <v>WA</v>
          </cell>
          <cell r="AI486">
            <v>12645</v>
          </cell>
          <cell r="AJ486">
            <v>2764.8</v>
          </cell>
          <cell r="DJ486">
            <v>1012.1</v>
          </cell>
        </row>
        <row r="487">
          <cell r="Z487" t="str">
            <v>WA</v>
          </cell>
          <cell r="AI487">
            <v>979.8</v>
          </cell>
          <cell r="AJ487">
            <v>390</v>
          </cell>
          <cell r="DJ487">
            <v>572.89</v>
          </cell>
        </row>
        <row r="488">
          <cell r="Z488" t="str">
            <v>WA</v>
          </cell>
          <cell r="AI488">
            <v>902.05</v>
          </cell>
          <cell r="AJ488">
            <v>250</v>
          </cell>
          <cell r="DJ488">
            <v>269.62580000000003</v>
          </cell>
        </row>
        <row r="489">
          <cell r="Z489" t="str">
            <v>WA</v>
          </cell>
          <cell r="AI489">
            <v>17512.05</v>
          </cell>
          <cell r="AJ489">
            <v>3863.1</v>
          </cell>
          <cell r="DJ489">
            <v>1863.817</v>
          </cell>
        </row>
        <row r="490">
          <cell r="Z490" t="str">
            <v>WA</v>
          </cell>
          <cell r="AI490">
            <v>15082</v>
          </cell>
          <cell r="AJ490">
            <v>7724.85</v>
          </cell>
          <cell r="DJ490">
            <v>3726.9825999999998</v>
          </cell>
        </row>
        <row r="491">
          <cell r="Z491" t="str">
            <v>WA</v>
          </cell>
          <cell r="AI491">
            <v>19274</v>
          </cell>
          <cell r="AJ491">
            <v>4631.7</v>
          </cell>
          <cell r="DJ491">
            <v>2234.6408999999999</v>
          </cell>
        </row>
        <row r="492">
          <cell r="Z492" t="str">
            <v>WA</v>
          </cell>
          <cell r="AI492">
            <v>32048.959999999999</v>
          </cell>
          <cell r="AJ492">
            <v>13122.6</v>
          </cell>
          <cell r="DJ492">
            <v>6331.2170999999998</v>
          </cell>
        </row>
        <row r="493">
          <cell r="Z493" t="str">
            <v>WA</v>
          </cell>
          <cell r="AI493">
            <v>32048.46</v>
          </cell>
          <cell r="AJ493">
            <v>12969</v>
          </cell>
          <cell r="DJ493">
            <v>6257.1102000000001</v>
          </cell>
        </row>
        <row r="494">
          <cell r="Z494" t="str">
            <v>WA</v>
          </cell>
          <cell r="AI494">
            <v>12971.98</v>
          </cell>
          <cell r="AJ494">
            <v>3050.7</v>
          </cell>
          <cell r="DJ494">
            <v>1471.8611000000001</v>
          </cell>
        </row>
        <row r="495">
          <cell r="Z495" t="str">
            <v>WA</v>
          </cell>
          <cell r="AI495">
            <v>10160</v>
          </cell>
          <cell r="AJ495">
            <v>4433.7</v>
          </cell>
          <cell r="DJ495">
            <v>1936.6402</v>
          </cell>
        </row>
        <row r="496">
          <cell r="Z496" t="str">
            <v>WA</v>
          </cell>
          <cell r="AI496">
            <v>34339.14</v>
          </cell>
          <cell r="AJ496">
            <v>23872.2</v>
          </cell>
          <cell r="DJ496">
            <v>8738.82</v>
          </cell>
        </row>
        <row r="497">
          <cell r="Z497" t="str">
            <v>WA</v>
          </cell>
          <cell r="AI497">
            <v>11377.36</v>
          </cell>
          <cell r="AJ497">
            <v>3377.1</v>
          </cell>
          <cell r="DJ497">
            <v>1629.3381999999999</v>
          </cell>
        </row>
        <row r="498">
          <cell r="Z498" t="str">
            <v>WA</v>
          </cell>
          <cell r="AI498">
            <v>9750.5</v>
          </cell>
          <cell r="AJ498">
            <v>2988.9</v>
          </cell>
          <cell r="DJ498">
            <v>1442.0445999999999</v>
          </cell>
        </row>
        <row r="499">
          <cell r="Z499" t="str">
            <v>WA</v>
          </cell>
          <cell r="AI499">
            <v>9915.9500000000007</v>
          </cell>
          <cell r="AJ499">
            <v>4317</v>
          </cell>
          <cell r="DJ499">
            <v>1885.6656</v>
          </cell>
        </row>
        <row r="500">
          <cell r="Z500" t="str">
            <v>WA</v>
          </cell>
          <cell r="AI500">
            <v>132133</v>
          </cell>
          <cell r="AJ500">
            <v>9438.75</v>
          </cell>
          <cell r="DJ500">
            <v>3782.0918000000001</v>
          </cell>
        </row>
        <row r="501">
          <cell r="Z501" t="str">
            <v>WA</v>
          </cell>
          <cell r="AI501">
            <v>3160</v>
          </cell>
          <cell r="AJ501">
            <v>7228.35</v>
          </cell>
          <cell r="DJ501">
            <v>2891.2179999999998</v>
          </cell>
        </row>
        <row r="502">
          <cell r="Z502" t="str">
            <v>WA</v>
          </cell>
          <cell r="AI502">
            <v>2192</v>
          </cell>
          <cell r="AJ502">
            <v>576.29999999999995</v>
          </cell>
          <cell r="DJ502">
            <v>210.96420000000001</v>
          </cell>
        </row>
        <row r="503">
          <cell r="Z503" t="str">
            <v>WA</v>
          </cell>
          <cell r="AI503">
            <v>23176.92</v>
          </cell>
          <cell r="AJ503">
            <v>4471.3500000000004</v>
          </cell>
          <cell r="DJ503">
            <v>2251.1756999999998</v>
          </cell>
        </row>
        <row r="504">
          <cell r="Z504" t="str">
            <v>WY</v>
          </cell>
          <cell r="AI504">
            <v>1233</v>
          </cell>
          <cell r="AJ504">
            <v>150</v>
          </cell>
          <cell r="DJ504">
            <v>170.3</v>
          </cell>
        </row>
        <row r="505">
          <cell r="Z505" t="str">
            <v>WY</v>
          </cell>
          <cell r="AI505">
            <v>1162.3499999999999</v>
          </cell>
          <cell r="AJ505">
            <v>789.25</v>
          </cell>
          <cell r="DJ505">
            <v>545.25</v>
          </cell>
        </row>
        <row r="506">
          <cell r="Z506" t="str">
            <v>WY</v>
          </cell>
          <cell r="AI506">
            <v>3802.75</v>
          </cell>
          <cell r="AJ506">
            <v>861</v>
          </cell>
          <cell r="DJ506">
            <v>545.25</v>
          </cell>
        </row>
        <row r="507">
          <cell r="Z507" t="str">
            <v>WY</v>
          </cell>
          <cell r="AI507">
            <v>8864</v>
          </cell>
          <cell r="AJ507">
            <v>5891.35</v>
          </cell>
          <cell r="DJ507">
            <v>2973</v>
          </cell>
        </row>
        <row r="508">
          <cell r="Z508" t="str">
            <v>WY</v>
          </cell>
          <cell r="AI508">
            <v>19463</v>
          </cell>
          <cell r="AJ508">
            <v>12995.7</v>
          </cell>
          <cell r="DJ508">
            <v>6467</v>
          </cell>
        </row>
        <row r="509">
          <cell r="Z509" t="str">
            <v>WY</v>
          </cell>
          <cell r="AI509">
            <v>27848.55</v>
          </cell>
          <cell r="AJ509">
            <v>19493.990000000002</v>
          </cell>
          <cell r="DJ509">
            <v>8178.9</v>
          </cell>
        </row>
        <row r="510">
          <cell r="Z510" t="str">
            <v>WY</v>
          </cell>
          <cell r="AI510">
            <v>1429.65</v>
          </cell>
          <cell r="AJ510">
            <v>1059</v>
          </cell>
          <cell r="DJ510">
            <v>1005.39</v>
          </cell>
        </row>
        <row r="511">
          <cell r="Z511" t="str">
            <v>WY</v>
          </cell>
          <cell r="AI511">
            <v>4611.25</v>
          </cell>
          <cell r="AJ511">
            <v>529.5</v>
          </cell>
          <cell r="DJ511">
            <v>397.68</v>
          </cell>
        </row>
        <row r="512">
          <cell r="Z512" t="str">
            <v>WY</v>
          </cell>
          <cell r="AI512">
            <v>1348.46</v>
          </cell>
          <cell r="AJ512">
            <v>706</v>
          </cell>
          <cell r="DJ512">
            <v>157.13999999999999</v>
          </cell>
        </row>
        <row r="513">
          <cell r="Z513" t="str">
            <v>WY</v>
          </cell>
          <cell r="AI513">
            <v>677.6</v>
          </cell>
          <cell r="AJ513">
            <v>77</v>
          </cell>
          <cell r="DJ513">
            <v>68.55</v>
          </cell>
        </row>
        <row r="514">
          <cell r="Z514" t="str">
            <v>WY</v>
          </cell>
          <cell r="AI514">
            <v>121738.88</v>
          </cell>
          <cell r="AJ514">
            <v>62790.2</v>
          </cell>
          <cell r="DJ514">
            <v>24515</v>
          </cell>
        </row>
        <row r="515">
          <cell r="Z515" t="str">
            <v>WY</v>
          </cell>
          <cell r="AI515">
            <v>5913.02</v>
          </cell>
          <cell r="AJ515">
            <v>3800.7</v>
          </cell>
          <cell r="DJ515">
            <v>2112.3200000000002</v>
          </cell>
        </row>
        <row r="516">
          <cell r="Z516" t="str">
            <v>WY</v>
          </cell>
          <cell r="AI516">
            <v>1463.76</v>
          </cell>
          <cell r="AJ516">
            <v>684</v>
          </cell>
          <cell r="DJ516">
            <v>830.61</v>
          </cell>
        </row>
        <row r="517">
          <cell r="Z517" t="str">
            <v>WY</v>
          </cell>
          <cell r="AI517">
            <v>4176.96</v>
          </cell>
          <cell r="AJ517">
            <v>684</v>
          </cell>
          <cell r="DJ517">
            <v>856.08</v>
          </cell>
        </row>
        <row r="518">
          <cell r="Z518" t="str">
            <v>WY</v>
          </cell>
          <cell r="AI518">
            <v>1516.2</v>
          </cell>
          <cell r="AJ518">
            <v>456</v>
          </cell>
          <cell r="DJ518">
            <v>129.79</v>
          </cell>
        </row>
        <row r="519">
          <cell r="Z519" t="str">
            <v>WY</v>
          </cell>
          <cell r="AI519">
            <v>1005.48</v>
          </cell>
          <cell r="AJ519">
            <v>114</v>
          </cell>
          <cell r="DJ519">
            <v>129.79</v>
          </cell>
        </row>
        <row r="520">
          <cell r="Z520" t="str">
            <v>WY</v>
          </cell>
          <cell r="AI520">
            <v>1185.93</v>
          </cell>
          <cell r="AJ520">
            <v>330</v>
          </cell>
          <cell r="DJ520">
            <v>330.41</v>
          </cell>
        </row>
        <row r="521">
          <cell r="Z521" t="str">
            <v>WY</v>
          </cell>
          <cell r="AI521">
            <v>1527.46</v>
          </cell>
          <cell r="AJ521">
            <v>220</v>
          </cell>
          <cell r="DJ521">
            <v>50.13</v>
          </cell>
        </row>
        <row r="522">
          <cell r="Z522" t="str">
            <v>WY</v>
          </cell>
          <cell r="AI522">
            <v>495.55</v>
          </cell>
          <cell r="AJ522">
            <v>55</v>
          </cell>
          <cell r="DJ522">
            <v>50.13</v>
          </cell>
        </row>
        <row r="523">
          <cell r="Z523" t="str">
            <v>WY</v>
          </cell>
          <cell r="AI523">
            <v>360</v>
          </cell>
          <cell r="AJ523">
            <v>75</v>
          </cell>
          <cell r="DJ523">
            <v>67.905199999999994</v>
          </cell>
        </row>
        <row r="524">
          <cell r="Z524" t="str">
            <v>WY</v>
          </cell>
          <cell r="AI524">
            <v>38.6</v>
          </cell>
          <cell r="AJ524">
            <v>12</v>
          </cell>
          <cell r="DJ524">
            <v>41.788899999999998</v>
          </cell>
        </row>
        <row r="525">
          <cell r="Z525" t="str">
            <v>WY</v>
          </cell>
          <cell r="AI525">
            <v>6.75</v>
          </cell>
          <cell r="AJ525">
            <v>10</v>
          </cell>
          <cell r="DJ525">
            <v>50.490400000000001</v>
          </cell>
        </row>
        <row r="526">
          <cell r="Z526" t="str">
            <v>WY</v>
          </cell>
          <cell r="AI526">
            <v>4861</v>
          </cell>
          <cell r="AJ526">
            <v>1878</v>
          </cell>
          <cell r="DJ526">
            <v>1825.2574999999999</v>
          </cell>
        </row>
        <row r="527">
          <cell r="Z527" t="str">
            <v>WY</v>
          </cell>
          <cell r="AI527">
            <v>6953.56</v>
          </cell>
          <cell r="AJ527">
            <v>939</v>
          </cell>
          <cell r="DJ527">
            <v>722.26229999999998</v>
          </cell>
        </row>
        <row r="528">
          <cell r="Z528" t="str">
            <v>WY</v>
          </cell>
          <cell r="AI528">
            <v>8564.43</v>
          </cell>
          <cell r="AJ528">
            <v>3179.7</v>
          </cell>
          <cell r="DJ528">
            <v>1223.49</v>
          </cell>
        </row>
        <row r="529">
          <cell r="Z529" t="str">
            <v>WY</v>
          </cell>
          <cell r="AI529">
            <v>17044.2</v>
          </cell>
          <cell r="AJ529">
            <v>8273.99</v>
          </cell>
          <cell r="DJ529">
            <v>8770.2099999999991</v>
          </cell>
        </row>
        <row r="530">
          <cell r="Z530" t="str">
            <v>WY</v>
          </cell>
          <cell r="AI530">
            <v>53012.18</v>
          </cell>
          <cell r="AJ530">
            <v>10297.4</v>
          </cell>
          <cell r="DJ530">
            <v>4103.3</v>
          </cell>
        </row>
        <row r="531">
          <cell r="Z531" t="str">
            <v>WY</v>
          </cell>
          <cell r="AI531">
            <v>2410.46</v>
          </cell>
          <cell r="AJ531">
            <v>909</v>
          </cell>
          <cell r="DJ531">
            <v>883.47109999999998</v>
          </cell>
        </row>
        <row r="532">
          <cell r="Z532" t="str">
            <v>WY</v>
          </cell>
          <cell r="AI532">
            <v>8007.32</v>
          </cell>
          <cell r="AJ532">
            <v>454.5</v>
          </cell>
          <cell r="DJ532">
            <v>349.61989999999997</v>
          </cell>
        </row>
        <row r="533">
          <cell r="Z533" t="str">
            <v>WY</v>
          </cell>
          <cell r="AI533">
            <v>1798.25</v>
          </cell>
          <cell r="AJ533">
            <v>606</v>
          </cell>
          <cell r="DJ533">
            <v>138.07259999999999</v>
          </cell>
        </row>
        <row r="534">
          <cell r="Z534" t="str">
            <v>WY</v>
          </cell>
          <cell r="AI534">
            <v>329.15</v>
          </cell>
          <cell r="AJ534">
            <v>32.5</v>
          </cell>
          <cell r="DJ534">
            <v>29.624099999999999</v>
          </cell>
        </row>
        <row r="535">
          <cell r="Z535" t="str">
            <v>WY</v>
          </cell>
          <cell r="AI535">
            <v>1923.67</v>
          </cell>
          <cell r="AJ535">
            <v>519</v>
          </cell>
          <cell r="DJ535">
            <v>504.42180000000002</v>
          </cell>
        </row>
        <row r="536">
          <cell r="Z536" t="str">
            <v>WY</v>
          </cell>
          <cell r="AI536">
            <v>3756.52</v>
          </cell>
          <cell r="AJ536">
            <v>519</v>
          </cell>
          <cell r="DJ536">
            <v>519.64949999999999</v>
          </cell>
        </row>
        <row r="537">
          <cell r="Z537" t="str">
            <v>WY</v>
          </cell>
          <cell r="AI537">
            <v>1105.78</v>
          </cell>
          <cell r="AJ537">
            <v>6</v>
          </cell>
          <cell r="DJ537">
            <v>5.4905999999999997</v>
          </cell>
        </row>
        <row r="538">
          <cell r="Z538" t="str">
            <v>WY</v>
          </cell>
          <cell r="AI538">
            <v>14297.88</v>
          </cell>
          <cell r="AJ538">
            <v>775.5</v>
          </cell>
          <cell r="DJ538">
            <v>596.50260000000003</v>
          </cell>
        </row>
        <row r="539">
          <cell r="Z539" t="str">
            <v>WY</v>
          </cell>
          <cell r="AI539">
            <v>1852.92</v>
          </cell>
          <cell r="AJ539">
            <v>201</v>
          </cell>
          <cell r="DJ539">
            <v>201.23660000000001</v>
          </cell>
        </row>
        <row r="540">
          <cell r="Z540" t="str">
            <v>WY</v>
          </cell>
          <cell r="AI540">
            <v>10186.81</v>
          </cell>
          <cell r="AJ540">
            <v>1752</v>
          </cell>
          <cell r="DJ540">
            <v>1702.8169</v>
          </cell>
        </row>
        <row r="541">
          <cell r="Z541" t="str">
            <v>WY</v>
          </cell>
          <cell r="AI541">
            <v>7859.89</v>
          </cell>
          <cell r="AJ541">
            <v>292</v>
          </cell>
          <cell r="DJ541">
            <v>266.1508</v>
          </cell>
        </row>
        <row r="542">
          <cell r="Z542" t="str">
            <v>WY</v>
          </cell>
          <cell r="AI542">
            <v>10739.54</v>
          </cell>
          <cell r="AJ542">
            <v>1168</v>
          </cell>
          <cell r="DJ542">
            <v>266.1508</v>
          </cell>
        </row>
        <row r="543">
          <cell r="Z543" t="str">
            <v>WY</v>
          </cell>
          <cell r="AI543">
            <v>2269.1999999999998</v>
          </cell>
          <cell r="AJ543">
            <v>316.8</v>
          </cell>
          <cell r="DJ543">
            <v>113.45659999999999</v>
          </cell>
        </row>
        <row r="544">
          <cell r="Z544" t="str">
            <v>WY</v>
          </cell>
          <cell r="AI544">
            <v>19418</v>
          </cell>
          <cell r="AJ544">
            <v>11196.81</v>
          </cell>
          <cell r="DJ544">
            <v>8222</v>
          </cell>
        </row>
      </sheetData>
      <sheetData sheetId="1"/>
      <sheetData sheetId="2"/>
      <sheetData sheetId="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gram Details"/>
      <sheetName val="AvoidedCosts"/>
      <sheetName val="Load Shapes"/>
      <sheetName val="Calc"/>
      <sheetName val="Results adjusted for neg tRC"/>
      <sheetName val="SummaryResults"/>
      <sheetName val="Results"/>
      <sheetName val="Report Tables"/>
      <sheetName val="Life Cycle Retail Sales"/>
      <sheetName val="Line Loss Study"/>
    </sheetNames>
    <sheetDataSet>
      <sheetData sheetId="0" refreshError="1"/>
      <sheetData sheetId="1">
        <row r="3">
          <cell r="B3">
            <v>7.0999999999999994E-2</v>
          </cell>
        </row>
        <row r="4">
          <cell r="B4">
            <v>7.0999999999999994E-2</v>
          </cell>
        </row>
        <row r="16">
          <cell r="B16">
            <v>9</v>
          </cell>
          <cell r="C16">
            <v>30</v>
          </cell>
          <cell r="D16">
            <v>14</v>
          </cell>
          <cell r="E16">
            <v>6</v>
          </cell>
          <cell r="F16">
            <v>1</v>
          </cell>
        </row>
      </sheetData>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ESS OVERVIEW"/>
      <sheetName val="INQ"/>
      <sheetName val="MID"/>
      <sheetName val="PFA"/>
      <sheetName val="REG"/>
      <sheetName val="SMB"/>
      <sheetName val="TAC"/>
      <sheetName val="REPORT TAC"/>
      <sheetName val="REPORT MID"/>
      <sheetName val="REPORT SMB"/>
      <sheetName val="Total - IDA"/>
      <sheetName val="Total - UTA"/>
      <sheetName val="Total - WYO"/>
      <sheetName val="Total - CAL"/>
      <sheetName val="Total - WAS"/>
      <sheetName val="Total - Summary"/>
      <sheetName val="PF Forecast "/>
      <sheetName val="CAL-MID"/>
      <sheetName val="WAS-MID"/>
      <sheetName val="IDA-MID"/>
      <sheetName val="UTA-MID"/>
      <sheetName val="WYO-MID"/>
      <sheetName val="SMB Forecast"/>
      <sheetName val="MID - HVAC"/>
      <sheetName val="Date &amp; Goal"/>
      <sheetName val="Sheet1"/>
      <sheetName val="TA - TAC HVAC"/>
      <sheetName val="IDA-TAC"/>
      <sheetName val="UTA-TAC"/>
      <sheetName val="WYO-TAC"/>
      <sheetName val="CAL-TAC"/>
      <sheetName val="WAS-TAC"/>
      <sheetName val="ECG-TAC LTG"/>
      <sheetName val="ECG-LEDii"/>
      <sheetName val="ECG-TAC NLTG"/>
      <sheetName val="PF"/>
      <sheetName val="TOTAL - WSB FORECAST"/>
      <sheetName val="TA-TAC NLTG"/>
      <sheetName val="MID - Rebate Bus"/>
      <sheetName val="SMB Monthly Measures"/>
      <sheetName val="LEDii Monthly Report"/>
      <sheetName val="LEDii Average Lamp Cost"/>
      <sheetName val="Committed LEDii Projects"/>
      <sheetName val="CHUMRHUM"/>
      <sheetName val="Corrective Exception"/>
      <sheetName val="WSB Monthly p.1-3 Projects"/>
      <sheetName val="WSB Monthly p.2-3 Est. Date"/>
      <sheetName val="WSB Monthly p.3-3 Measures"/>
      <sheetName val="Insp_Dummy"/>
      <sheetName val="Insp_Exception"/>
      <sheetName val="Insp_Req"/>
      <sheetName val="TAC - Inc % of Cost"/>
      <sheetName val="CAL-TAC Add"/>
      <sheetName val="UTAH-TAC Add"/>
      <sheetName val="IDA-TAC Add"/>
      <sheetName val="WAS-TAC Add"/>
      <sheetName val="WYO-TAC Add"/>
      <sheetName val="CAL - LEDii Add"/>
      <sheetName val="UTA - LEDii Add"/>
      <sheetName val="WAS - LEDii Add"/>
      <sheetName val="WYO - LEDii Add"/>
      <sheetName val="IDA - LEDii Add"/>
      <sheetName val="Cumulative Variance"/>
      <sheetName val="Sheet2"/>
    </sheetNames>
    <sheetDataSet>
      <sheetData sheetId="0"/>
      <sheetData sheetId="1"/>
      <sheetData sheetId="2"/>
      <sheetData sheetId="3"/>
      <sheetData sheetId="4"/>
      <sheetData sheetId="5"/>
      <sheetData sheetId="6"/>
      <sheetData sheetId="7">
        <row r="2">
          <cell r="K2">
            <v>43678</v>
          </cell>
        </row>
      </sheetData>
      <sheetData sheetId="8"/>
      <sheetData sheetId="9"/>
      <sheetData sheetId="10">
        <row r="15">
          <cell r="P15">
            <v>0.79274771177315151</v>
          </cell>
        </row>
      </sheetData>
      <sheetData sheetId="11">
        <row r="15">
          <cell r="P15">
            <v>0.82347283179094699</v>
          </cell>
        </row>
      </sheetData>
      <sheetData sheetId="12">
        <row r="15">
          <cell r="P15">
            <v>0.80201177808094593</v>
          </cell>
        </row>
      </sheetData>
      <sheetData sheetId="13">
        <row r="15">
          <cell r="P15">
            <v>2.73899333433934</v>
          </cell>
        </row>
      </sheetData>
      <sheetData sheetId="14">
        <row r="15">
          <cell r="P15">
            <v>0.85832338801870089</v>
          </cell>
        </row>
      </sheetData>
      <sheetData sheetId="15"/>
      <sheetData sheetId="16"/>
      <sheetData sheetId="17">
        <row r="27">
          <cell r="D27">
            <v>4335.2131459637994</v>
          </cell>
        </row>
      </sheetData>
      <sheetData sheetId="18">
        <row r="19">
          <cell r="D19">
            <v>7657</v>
          </cell>
        </row>
      </sheetData>
      <sheetData sheetId="19">
        <row r="19">
          <cell r="D19">
            <v>5025</v>
          </cell>
        </row>
      </sheetData>
      <sheetData sheetId="20">
        <row r="27">
          <cell r="D27">
            <v>78391.867499999993</v>
          </cell>
        </row>
      </sheetData>
      <sheetData sheetId="21">
        <row r="27">
          <cell r="D27">
            <v>24854.371094073031</v>
          </cell>
        </row>
      </sheetData>
      <sheetData sheetId="22"/>
      <sheetData sheetId="23"/>
      <sheetData sheetId="24">
        <row r="2">
          <cell r="R2">
            <v>2019</v>
          </cell>
        </row>
      </sheetData>
      <sheetData sheetId="25"/>
      <sheetData sheetId="26"/>
      <sheetData sheetId="27">
        <row r="11">
          <cell r="D11">
            <v>341100</v>
          </cell>
        </row>
      </sheetData>
      <sheetData sheetId="28">
        <row r="11">
          <cell r="D11">
            <v>9889763</v>
          </cell>
        </row>
      </sheetData>
      <sheetData sheetId="29">
        <row r="11">
          <cell r="D11">
            <v>1157630</v>
          </cell>
        </row>
      </sheetData>
      <sheetData sheetId="30">
        <row r="11">
          <cell r="D11">
            <v>80000</v>
          </cell>
        </row>
      </sheetData>
      <sheetData sheetId="31">
        <row r="11">
          <cell r="D11">
            <v>523057</v>
          </cell>
        </row>
      </sheetData>
      <sheetData sheetId="32">
        <row r="2">
          <cell r="U2" t="str">
            <v>Project Count</v>
          </cell>
          <cell r="V2">
            <v>1</v>
          </cell>
        </row>
        <row r="3">
          <cell r="U3" t="str">
            <v>Deliverychannel</v>
          </cell>
          <cell r="V3" t="str">
            <v>(Multiple Items)</v>
          </cell>
        </row>
        <row r="4">
          <cell r="U4" t="str">
            <v>Project Status</v>
          </cell>
          <cell r="V4" t="str">
            <v>(All)</v>
          </cell>
        </row>
        <row r="5">
          <cell r="U5" t="str">
            <v>Program Name</v>
          </cell>
          <cell r="V5" t="str">
            <v>(Multiple Items)</v>
          </cell>
        </row>
        <row r="7">
          <cell r="U7" t="str">
            <v>Sum of Project Count</v>
          </cell>
          <cell r="V7" t="str">
            <v>Column Labels</v>
          </cell>
        </row>
        <row r="8">
          <cell r="T8">
            <v>0</v>
          </cell>
          <cell r="U8" t="str">
            <v>Row Labels</v>
          </cell>
          <cell r="V8" t="str">
            <v>CA</v>
          </cell>
          <cell r="W8" t="str">
            <v>ID</v>
          </cell>
          <cell r="X8" t="str">
            <v>UT</v>
          </cell>
          <cell r="Y8" t="str">
            <v>WA</v>
          </cell>
          <cell r="Z8" t="str">
            <v>WY</v>
          </cell>
          <cell r="AA8" t="str">
            <v>(blank)</v>
          </cell>
        </row>
        <row r="9">
          <cell r="T9">
            <v>43466</v>
          </cell>
          <cell r="U9" t="str">
            <v>2019-01</v>
          </cell>
          <cell r="V9">
            <v>10</v>
          </cell>
          <cell r="W9">
            <v>3</v>
          </cell>
          <cell r="X9">
            <v>12</v>
          </cell>
          <cell r="Y9">
            <v>3</v>
          </cell>
          <cell r="Z9">
            <v>11</v>
          </cell>
          <cell r="AA9">
            <v>0</v>
          </cell>
        </row>
        <row r="10">
          <cell r="T10">
            <v>43770</v>
          </cell>
          <cell r="U10" t="str">
            <v>2019-11</v>
          </cell>
          <cell r="V10">
            <v>0</v>
          </cell>
          <cell r="W10">
            <v>2</v>
          </cell>
          <cell r="X10">
            <v>9</v>
          </cell>
          <cell r="Y10">
            <v>5</v>
          </cell>
          <cell r="Z10">
            <v>7</v>
          </cell>
          <cell r="AA10">
            <v>8</v>
          </cell>
        </row>
        <row r="11">
          <cell r="T11">
            <v>43497</v>
          </cell>
          <cell r="U11" t="str">
            <v>2019-02</v>
          </cell>
          <cell r="V11">
            <v>2</v>
          </cell>
          <cell r="W11">
            <v>5</v>
          </cell>
          <cell r="X11">
            <v>19</v>
          </cell>
          <cell r="Y11">
            <v>5</v>
          </cell>
          <cell r="Z11">
            <v>12</v>
          </cell>
          <cell r="AA11">
            <v>0</v>
          </cell>
        </row>
        <row r="12">
          <cell r="T12">
            <v>43556</v>
          </cell>
          <cell r="U12" t="str">
            <v>2019-04</v>
          </cell>
          <cell r="V12">
            <v>5</v>
          </cell>
          <cell r="W12">
            <v>11</v>
          </cell>
          <cell r="X12">
            <v>27</v>
          </cell>
          <cell r="Y12">
            <v>12</v>
          </cell>
          <cell r="Z12">
            <v>10</v>
          </cell>
          <cell r="AA12">
            <v>0</v>
          </cell>
        </row>
        <row r="13">
          <cell r="T13">
            <v>43586</v>
          </cell>
          <cell r="U13" t="str">
            <v>2019-05</v>
          </cell>
          <cell r="V13">
            <v>4</v>
          </cell>
          <cell r="W13">
            <v>5</v>
          </cell>
          <cell r="X13">
            <v>41</v>
          </cell>
          <cell r="Y13">
            <v>6</v>
          </cell>
          <cell r="Z13">
            <v>5</v>
          </cell>
          <cell r="AA13">
            <v>0</v>
          </cell>
        </row>
        <row r="14">
          <cell r="T14">
            <v>43678</v>
          </cell>
          <cell r="U14" t="str">
            <v>2019-08</v>
          </cell>
          <cell r="V14">
            <v>4</v>
          </cell>
          <cell r="W14">
            <v>4</v>
          </cell>
          <cell r="X14">
            <v>42</v>
          </cell>
          <cell r="Y14">
            <v>15</v>
          </cell>
          <cell r="Z14">
            <v>15</v>
          </cell>
          <cell r="AA14">
            <v>10</v>
          </cell>
        </row>
        <row r="15">
          <cell r="T15">
            <v>43647</v>
          </cell>
          <cell r="U15" t="str">
            <v>2019-07</v>
          </cell>
          <cell r="V15">
            <v>9</v>
          </cell>
          <cell r="W15">
            <v>9</v>
          </cell>
          <cell r="X15">
            <v>59</v>
          </cell>
          <cell r="Y15">
            <v>26</v>
          </cell>
          <cell r="Z15">
            <v>9</v>
          </cell>
          <cell r="AA15">
            <v>0</v>
          </cell>
        </row>
        <row r="16">
          <cell r="T16">
            <v>43617</v>
          </cell>
          <cell r="U16" t="str">
            <v>2019-06</v>
          </cell>
          <cell r="V16">
            <v>3</v>
          </cell>
          <cell r="W16">
            <v>6</v>
          </cell>
          <cell r="X16">
            <v>29</v>
          </cell>
          <cell r="Y16">
            <v>7</v>
          </cell>
          <cell r="Z16">
            <v>3</v>
          </cell>
          <cell r="AA16">
            <v>0</v>
          </cell>
        </row>
        <row r="17">
          <cell r="T17">
            <v>43831</v>
          </cell>
          <cell r="U17" t="str">
            <v>2020-01</v>
          </cell>
          <cell r="V17">
            <v>1</v>
          </cell>
          <cell r="W17">
            <v>0</v>
          </cell>
          <cell r="X17">
            <v>1</v>
          </cell>
          <cell r="Y17">
            <v>0</v>
          </cell>
          <cell r="Z17">
            <v>0</v>
          </cell>
          <cell r="AA17">
            <v>7</v>
          </cell>
        </row>
        <row r="18">
          <cell r="T18">
            <v>43525</v>
          </cell>
          <cell r="U18" t="str">
            <v>2019-03</v>
          </cell>
          <cell r="V18">
            <v>4</v>
          </cell>
          <cell r="W18">
            <v>8</v>
          </cell>
          <cell r="X18">
            <v>29</v>
          </cell>
          <cell r="Y18">
            <v>10</v>
          </cell>
          <cell r="Z18">
            <v>14</v>
          </cell>
          <cell r="AA18">
            <v>0</v>
          </cell>
        </row>
        <row r="19">
          <cell r="T19">
            <v>43739</v>
          </cell>
          <cell r="U19" t="str">
            <v>2019-10</v>
          </cell>
          <cell r="V19">
            <v>0</v>
          </cell>
          <cell r="W19">
            <v>3</v>
          </cell>
          <cell r="X19">
            <v>31</v>
          </cell>
          <cell r="Y19">
            <v>3</v>
          </cell>
          <cell r="Z19">
            <v>4</v>
          </cell>
          <cell r="AA19">
            <v>5</v>
          </cell>
        </row>
        <row r="20">
          <cell r="T20">
            <v>43709</v>
          </cell>
          <cell r="U20" t="str">
            <v>2019-09</v>
          </cell>
          <cell r="V20">
            <v>4</v>
          </cell>
          <cell r="W20">
            <v>3</v>
          </cell>
          <cell r="X20">
            <v>49</v>
          </cell>
          <cell r="Y20">
            <v>2</v>
          </cell>
          <cell r="Z20">
            <v>8</v>
          </cell>
          <cell r="AA20">
            <v>2</v>
          </cell>
        </row>
        <row r="21">
          <cell r="T21">
            <v>43800</v>
          </cell>
          <cell r="U21" t="str">
            <v>2019-12</v>
          </cell>
          <cell r="V21">
            <v>0</v>
          </cell>
          <cell r="W21">
            <v>0</v>
          </cell>
          <cell r="X21">
            <v>3</v>
          </cell>
          <cell r="Y21">
            <v>13</v>
          </cell>
          <cell r="Z21">
            <v>3</v>
          </cell>
          <cell r="AA21">
            <v>3</v>
          </cell>
        </row>
        <row r="22">
          <cell r="T22">
            <v>43922</v>
          </cell>
          <cell r="U22" t="str">
            <v>2020-04</v>
          </cell>
          <cell r="V22">
            <v>0</v>
          </cell>
          <cell r="W22">
            <v>0</v>
          </cell>
          <cell r="X22">
            <v>1</v>
          </cell>
          <cell r="Y22">
            <v>0</v>
          </cell>
          <cell r="Z22">
            <v>0</v>
          </cell>
          <cell r="AA22">
            <v>3</v>
          </cell>
        </row>
        <row r="23">
          <cell r="T23">
            <v>44348</v>
          </cell>
          <cell r="U23" t="str">
            <v>2021-06</v>
          </cell>
          <cell r="V23">
            <v>0</v>
          </cell>
          <cell r="W23">
            <v>0</v>
          </cell>
          <cell r="X23">
            <v>0</v>
          </cell>
          <cell r="Y23">
            <v>0</v>
          </cell>
          <cell r="Z23">
            <v>0</v>
          </cell>
          <cell r="AA23">
            <v>1</v>
          </cell>
        </row>
        <row r="24">
          <cell r="T24">
            <v>43952</v>
          </cell>
          <cell r="U24" t="str">
            <v>2020-05</v>
          </cell>
          <cell r="V24">
            <v>0</v>
          </cell>
          <cell r="W24">
            <v>0</v>
          </cell>
          <cell r="X24">
            <v>0</v>
          </cell>
          <cell r="Y24">
            <v>0</v>
          </cell>
          <cell r="Z24">
            <v>0</v>
          </cell>
          <cell r="AA24">
            <v>1</v>
          </cell>
        </row>
        <row r="25">
          <cell r="T25">
            <v>44013</v>
          </cell>
          <cell r="U25" t="str">
            <v>2020-07</v>
          </cell>
          <cell r="V25">
            <v>0</v>
          </cell>
          <cell r="W25">
            <v>0</v>
          </cell>
          <cell r="X25">
            <v>0</v>
          </cell>
          <cell r="Y25">
            <v>0</v>
          </cell>
          <cell r="Z25">
            <v>0</v>
          </cell>
          <cell r="AA25">
            <v>1</v>
          </cell>
        </row>
        <row r="26">
          <cell r="T26" t="str">
            <v/>
          </cell>
        </row>
        <row r="27">
          <cell r="T27" t="str">
            <v/>
          </cell>
        </row>
        <row r="28">
          <cell r="T28" t="str">
            <v/>
          </cell>
        </row>
        <row r="29">
          <cell r="T29" t="str">
            <v/>
          </cell>
        </row>
        <row r="30">
          <cell r="T30" t="str">
            <v/>
          </cell>
        </row>
        <row r="31">
          <cell r="T31" t="str">
            <v/>
          </cell>
        </row>
        <row r="32">
          <cell r="T32" t="str">
            <v/>
          </cell>
        </row>
        <row r="33">
          <cell r="T33" t="str">
            <v/>
          </cell>
        </row>
        <row r="34">
          <cell r="T34" t="str">
            <v/>
          </cell>
        </row>
        <row r="35">
          <cell r="T35" t="str">
            <v/>
          </cell>
        </row>
        <row r="36">
          <cell r="T36" t="str">
            <v/>
          </cell>
        </row>
        <row r="37">
          <cell r="T37" t="str">
            <v/>
          </cell>
        </row>
        <row r="38">
          <cell r="T38" t="str">
            <v/>
          </cell>
        </row>
        <row r="39">
          <cell r="T39" t="str">
            <v/>
          </cell>
        </row>
        <row r="40">
          <cell r="T40" t="str">
            <v/>
          </cell>
        </row>
        <row r="41">
          <cell r="T41" t="str">
            <v/>
          </cell>
        </row>
        <row r="42">
          <cell r="T42" t="str">
            <v/>
          </cell>
        </row>
        <row r="43">
          <cell r="T43" t="str">
            <v/>
          </cell>
        </row>
        <row r="44">
          <cell r="T44" t="str">
            <v/>
          </cell>
        </row>
        <row r="57">
          <cell r="U57" t="str">
            <v>Project Count</v>
          </cell>
          <cell r="V57">
            <v>1</v>
          </cell>
        </row>
        <row r="58">
          <cell r="U58" t="str">
            <v>Application Status</v>
          </cell>
          <cell r="V58" t="str">
            <v>Request Payment</v>
          </cell>
        </row>
        <row r="59">
          <cell r="U59" t="str">
            <v>Deliverychannel</v>
          </cell>
          <cell r="V59" t="str">
            <v>(Multiple Items)</v>
          </cell>
        </row>
        <row r="60">
          <cell r="U60" t="str">
            <v>Program Name</v>
          </cell>
          <cell r="V60" t="str">
            <v>(All)</v>
          </cell>
        </row>
        <row r="62">
          <cell r="U62" t="str">
            <v>Sum of TotalCustomerCost_ForReport (Forecast)</v>
          </cell>
          <cell r="V62" t="str">
            <v>Column Labels</v>
          </cell>
        </row>
        <row r="63">
          <cell r="U63" t="str">
            <v>Row Labels</v>
          </cell>
          <cell r="V63" t="str">
            <v>CA</v>
          </cell>
          <cell r="W63" t="str">
            <v>ID</v>
          </cell>
          <cell r="X63" t="str">
            <v>UT</v>
          </cell>
          <cell r="Y63" t="str">
            <v>WA</v>
          </cell>
          <cell r="Z63" t="str">
            <v>WY</v>
          </cell>
        </row>
        <row r="64">
          <cell r="T64">
            <v>43466</v>
          </cell>
          <cell r="U64" t="str">
            <v>2019-01</v>
          </cell>
          <cell r="V64">
            <v>323751.06</v>
          </cell>
          <cell r="W64">
            <v>40773.229999999996</v>
          </cell>
          <cell r="X64">
            <v>633869.5</v>
          </cell>
          <cell r="Y64">
            <v>22903.1</v>
          </cell>
          <cell r="Z64">
            <v>172106.7</v>
          </cell>
        </row>
        <row r="65">
          <cell r="T65">
            <v>43497</v>
          </cell>
          <cell r="U65" t="str">
            <v>2019-02</v>
          </cell>
          <cell r="V65">
            <v>2321.46</v>
          </cell>
          <cell r="W65">
            <v>90128.65</v>
          </cell>
          <cell r="X65">
            <v>1212113.1100000001</v>
          </cell>
          <cell r="Y65">
            <v>61961.919999999998</v>
          </cell>
          <cell r="Z65">
            <v>329489.14</v>
          </cell>
        </row>
        <row r="66">
          <cell r="T66">
            <v>43556</v>
          </cell>
          <cell r="U66" t="str">
            <v>2019-04</v>
          </cell>
          <cell r="V66">
            <v>23699.29</v>
          </cell>
          <cell r="W66">
            <v>107725.39000000001</v>
          </cell>
          <cell r="X66">
            <v>1310156.99</v>
          </cell>
          <cell r="Y66">
            <v>71484.240000000005</v>
          </cell>
          <cell r="Z66">
            <v>64402.13</v>
          </cell>
        </row>
        <row r="67">
          <cell r="T67">
            <v>43586</v>
          </cell>
          <cell r="U67" t="str">
            <v>2019-05</v>
          </cell>
          <cell r="V67">
            <v>18760.18</v>
          </cell>
          <cell r="W67">
            <v>147226.29</v>
          </cell>
          <cell r="X67">
            <v>1084181.9799999997</v>
          </cell>
          <cell r="Y67">
            <v>174739.71000000002</v>
          </cell>
          <cell r="Z67">
            <v>170630.23</v>
          </cell>
        </row>
        <row r="68">
          <cell r="T68">
            <v>43647</v>
          </cell>
          <cell r="U68" t="str">
            <v>2019-07</v>
          </cell>
          <cell r="V68">
            <v>105644.45999999999</v>
          </cell>
          <cell r="W68">
            <v>185251.32</v>
          </cell>
          <cell r="X68">
            <v>2963825.8700000006</v>
          </cell>
          <cell r="Y68">
            <v>406123.22</v>
          </cell>
          <cell r="Z68">
            <v>105404.76000000001</v>
          </cell>
        </row>
        <row r="69">
          <cell r="T69">
            <v>43617</v>
          </cell>
          <cell r="U69" t="str">
            <v>2019-06</v>
          </cell>
          <cell r="V69">
            <v>17441.32</v>
          </cell>
          <cell r="W69">
            <v>64700.12</v>
          </cell>
          <cell r="X69">
            <v>3364431.2199999997</v>
          </cell>
          <cell r="Y69">
            <v>89431.6</v>
          </cell>
          <cell r="Z69">
            <v>124998.45000000001</v>
          </cell>
        </row>
        <row r="70">
          <cell r="T70">
            <v>43525</v>
          </cell>
          <cell r="U70" t="str">
            <v>2019-03</v>
          </cell>
          <cell r="V70">
            <v>38723.85</v>
          </cell>
          <cell r="W70">
            <v>174477</v>
          </cell>
          <cell r="X70">
            <v>955310.39000000013</v>
          </cell>
          <cell r="Y70">
            <v>244921.53999999998</v>
          </cell>
          <cell r="Z70">
            <v>369924.67</v>
          </cell>
        </row>
        <row r="71">
          <cell r="T71" t="str">
            <v/>
          </cell>
        </row>
        <row r="72">
          <cell r="T72" t="str">
            <v/>
          </cell>
        </row>
        <row r="73">
          <cell r="T73" t="str">
            <v/>
          </cell>
        </row>
        <row r="74">
          <cell r="T74" t="str">
            <v/>
          </cell>
        </row>
        <row r="75">
          <cell r="T75" t="str">
            <v/>
          </cell>
        </row>
        <row r="76">
          <cell r="T76" t="str">
            <v/>
          </cell>
        </row>
        <row r="77">
          <cell r="T77" t="str">
            <v/>
          </cell>
        </row>
        <row r="78">
          <cell r="T78" t="str">
            <v/>
          </cell>
        </row>
        <row r="79">
          <cell r="T79" t="str">
            <v/>
          </cell>
        </row>
        <row r="80">
          <cell r="T80" t="str">
            <v/>
          </cell>
        </row>
        <row r="81">
          <cell r="T81" t="str">
            <v/>
          </cell>
        </row>
        <row r="82">
          <cell r="T82" t="str">
            <v/>
          </cell>
        </row>
        <row r="83">
          <cell r="T83" t="str">
            <v/>
          </cell>
        </row>
        <row r="84">
          <cell r="T84" t="str">
            <v/>
          </cell>
        </row>
        <row r="85">
          <cell r="T85" t="str">
            <v/>
          </cell>
        </row>
        <row r="86">
          <cell r="T86" t="str">
            <v/>
          </cell>
        </row>
        <row r="87">
          <cell r="T87" t="str">
            <v/>
          </cell>
        </row>
        <row r="88">
          <cell r="T88" t="str">
            <v/>
          </cell>
        </row>
        <row r="89">
          <cell r="T89" t="str">
            <v/>
          </cell>
        </row>
        <row r="90">
          <cell r="T90" t="str">
            <v/>
          </cell>
        </row>
        <row r="91">
          <cell r="T91" t="str">
            <v/>
          </cell>
        </row>
        <row r="92">
          <cell r="T92" t="str">
            <v/>
          </cell>
        </row>
        <row r="93">
          <cell r="T93" t="str">
            <v/>
          </cell>
        </row>
        <row r="94">
          <cell r="T94" t="str">
            <v/>
          </cell>
        </row>
        <row r="95">
          <cell r="B95" t="str">
            <v>Program Name</v>
          </cell>
          <cell r="C95" t="str">
            <v>(Multiple Items)</v>
          </cell>
          <cell r="E95">
            <v>0</v>
          </cell>
          <cell r="T95" t="str">
            <v/>
          </cell>
        </row>
        <row r="96">
          <cell r="B96" t="str">
            <v>Project Count</v>
          </cell>
          <cell r="C96">
            <v>1</v>
          </cell>
          <cell r="E96">
            <v>0</v>
          </cell>
          <cell r="T96" t="str">
            <v/>
          </cell>
        </row>
        <row r="97">
          <cell r="B97" t="str">
            <v>Deliverychannel</v>
          </cell>
          <cell r="C97" t="str">
            <v>(Multiple Items)</v>
          </cell>
          <cell r="E97">
            <v>0</v>
          </cell>
          <cell r="T97" t="str">
            <v/>
          </cell>
        </row>
        <row r="98">
          <cell r="B98" t="str">
            <v>Project Status</v>
          </cell>
          <cell r="C98" t="str">
            <v>(All)</v>
          </cell>
          <cell r="E98">
            <v>0</v>
          </cell>
          <cell r="T98" t="str">
            <v/>
          </cell>
        </row>
        <row r="99">
          <cell r="E99">
            <v>0</v>
          </cell>
          <cell r="T99" t="str">
            <v/>
          </cell>
        </row>
        <row r="100">
          <cell r="B100" t="str">
            <v>Sum of Project kWh Savings</v>
          </cell>
          <cell r="C100" t="str">
            <v>Column Labels</v>
          </cell>
          <cell r="E100">
            <v>0</v>
          </cell>
          <cell r="T100" t="str">
            <v/>
          </cell>
        </row>
        <row r="101">
          <cell r="B101" t="str">
            <v>Row Labels</v>
          </cell>
          <cell r="C101" t="str">
            <v>Achieved</v>
          </cell>
          <cell r="D101" t="str">
            <v>Committed</v>
          </cell>
          <cell r="E101" t="str">
            <v>Uncommitted</v>
          </cell>
          <cell r="T101" t="str">
            <v/>
          </cell>
        </row>
        <row r="102">
          <cell r="A102">
            <v>43800</v>
          </cell>
          <cell r="B102" t="str">
            <v>2019-12</v>
          </cell>
          <cell r="C102">
            <v>0</v>
          </cell>
          <cell r="D102">
            <v>1798543</v>
          </cell>
          <cell r="E102">
            <v>2425233</v>
          </cell>
          <cell r="T102" t="str">
            <v/>
          </cell>
        </row>
        <row r="103">
          <cell r="A103">
            <v>43770</v>
          </cell>
          <cell r="B103" t="str">
            <v>2019-11</v>
          </cell>
          <cell r="C103">
            <v>0</v>
          </cell>
          <cell r="D103">
            <v>96302</v>
          </cell>
          <cell r="E103">
            <v>920498</v>
          </cell>
          <cell r="T103" t="str">
            <v/>
          </cell>
        </row>
        <row r="104">
          <cell r="A104">
            <v>43739</v>
          </cell>
          <cell r="B104" t="str">
            <v>2019-10</v>
          </cell>
          <cell r="C104">
            <v>0</v>
          </cell>
          <cell r="D104">
            <v>517018</v>
          </cell>
          <cell r="E104">
            <v>0</v>
          </cell>
          <cell r="T104" t="str">
            <v/>
          </cell>
        </row>
        <row r="105">
          <cell r="A105">
            <v>43709</v>
          </cell>
          <cell r="B105" t="str">
            <v>2019-09</v>
          </cell>
          <cell r="C105">
            <v>0</v>
          </cell>
          <cell r="D105">
            <v>91570</v>
          </cell>
          <cell r="E105">
            <v>0</v>
          </cell>
          <cell r="T105" t="str">
            <v/>
          </cell>
        </row>
        <row r="106">
          <cell r="A106">
            <v>43678</v>
          </cell>
          <cell r="B106" t="str">
            <v>2019-08</v>
          </cell>
          <cell r="C106">
            <v>0</v>
          </cell>
          <cell r="D106">
            <v>1748986</v>
          </cell>
          <cell r="E106">
            <v>0</v>
          </cell>
        </row>
        <row r="107">
          <cell r="A107">
            <v>43647</v>
          </cell>
          <cell r="B107" t="str">
            <v>2019-07</v>
          </cell>
          <cell r="C107">
            <v>1203869</v>
          </cell>
          <cell r="D107">
            <v>0</v>
          </cell>
          <cell r="E107">
            <v>0</v>
          </cell>
        </row>
        <row r="108">
          <cell r="A108">
            <v>43617</v>
          </cell>
          <cell r="B108" t="str">
            <v>2019-06</v>
          </cell>
          <cell r="C108">
            <v>412855</v>
          </cell>
          <cell r="D108">
            <v>0</v>
          </cell>
          <cell r="E108">
            <v>0</v>
          </cell>
        </row>
        <row r="109">
          <cell r="A109">
            <v>43586</v>
          </cell>
          <cell r="B109" t="str">
            <v>2019-05</v>
          </cell>
          <cell r="C109">
            <v>859058</v>
          </cell>
          <cell r="D109">
            <v>0</v>
          </cell>
          <cell r="E109">
            <v>0</v>
          </cell>
        </row>
        <row r="110">
          <cell r="A110">
            <v>43556</v>
          </cell>
          <cell r="B110" t="str">
            <v>2019-04</v>
          </cell>
          <cell r="C110">
            <v>261530</v>
          </cell>
          <cell r="D110">
            <v>0</v>
          </cell>
          <cell r="E110">
            <v>0</v>
          </cell>
        </row>
        <row r="111">
          <cell r="A111">
            <v>43525</v>
          </cell>
          <cell r="B111" t="str">
            <v>2019-03</v>
          </cell>
          <cell r="C111">
            <v>796692</v>
          </cell>
          <cell r="D111">
            <v>0</v>
          </cell>
          <cell r="E111">
            <v>0</v>
          </cell>
        </row>
        <row r="112">
          <cell r="A112">
            <v>43497</v>
          </cell>
          <cell r="B112" t="str">
            <v>2019-02</v>
          </cell>
          <cell r="C112">
            <v>315609</v>
          </cell>
          <cell r="D112">
            <v>0</v>
          </cell>
          <cell r="E112">
            <v>0</v>
          </cell>
        </row>
        <row r="113">
          <cell r="A113">
            <v>43466</v>
          </cell>
          <cell r="B113" t="str">
            <v>2019-01</v>
          </cell>
          <cell r="C113">
            <v>83922</v>
          </cell>
          <cell r="D113">
            <v>0</v>
          </cell>
          <cell r="E113">
            <v>0</v>
          </cell>
        </row>
        <row r="114">
          <cell r="A114" t="str">
            <v/>
          </cell>
          <cell r="E114">
            <v>0</v>
          </cell>
        </row>
        <row r="115">
          <cell r="A115" t="str">
            <v/>
          </cell>
          <cell r="E115">
            <v>0</v>
          </cell>
        </row>
        <row r="116">
          <cell r="A116" t="str">
            <v/>
          </cell>
          <cell r="E116">
            <v>0</v>
          </cell>
        </row>
        <row r="117">
          <cell r="A117" t="str">
            <v/>
          </cell>
          <cell r="E117">
            <v>0</v>
          </cell>
        </row>
        <row r="118">
          <cell r="A118" t="str">
            <v/>
          </cell>
          <cell r="E118">
            <v>0</v>
          </cell>
        </row>
        <row r="119">
          <cell r="A119" t="str">
            <v/>
          </cell>
          <cell r="E119">
            <v>0</v>
          </cell>
        </row>
        <row r="120">
          <cell r="A120" t="str">
            <v/>
          </cell>
          <cell r="E120">
            <v>0</v>
          </cell>
        </row>
        <row r="121">
          <cell r="A121" t="str">
            <v/>
          </cell>
          <cell r="E121">
            <v>0</v>
          </cell>
        </row>
        <row r="122">
          <cell r="A122" t="str">
            <v/>
          </cell>
          <cell r="E122">
            <v>0</v>
          </cell>
        </row>
        <row r="123">
          <cell r="A123" t="str">
            <v/>
          </cell>
          <cell r="E123">
            <v>0</v>
          </cell>
        </row>
        <row r="124">
          <cell r="A124" t="str">
            <v/>
          </cell>
          <cell r="E124">
            <v>0</v>
          </cell>
        </row>
        <row r="125">
          <cell r="A125" t="str">
            <v/>
          </cell>
          <cell r="E125">
            <v>0</v>
          </cell>
        </row>
        <row r="126">
          <cell r="A126" t="str">
            <v/>
          </cell>
          <cell r="E126">
            <v>0</v>
          </cell>
        </row>
        <row r="127">
          <cell r="A127" t="str">
            <v/>
          </cell>
          <cell r="E127">
            <v>0</v>
          </cell>
        </row>
        <row r="128">
          <cell r="A128" t="str">
            <v/>
          </cell>
          <cell r="E128">
            <v>0</v>
          </cell>
        </row>
        <row r="129">
          <cell r="A129" t="str">
            <v/>
          </cell>
          <cell r="E129">
            <v>0</v>
          </cell>
        </row>
        <row r="130">
          <cell r="A130" t="str">
            <v/>
          </cell>
          <cell r="E130">
            <v>0</v>
          </cell>
        </row>
        <row r="131">
          <cell r="A131" t="str">
            <v/>
          </cell>
          <cell r="C131">
            <v>0</v>
          </cell>
          <cell r="D131">
            <v>0</v>
          </cell>
        </row>
        <row r="132">
          <cell r="A132" t="str">
            <v/>
          </cell>
          <cell r="C132">
            <v>0</v>
          </cell>
          <cell r="D132">
            <v>0</v>
          </cell>
        </row>
        <row r="171">
          <cell r="B171" t="str">
            <v>Program Name</v>
          </cell>
          <cell r="C171" t="str">
            <v>(Multiple Items)</v>
          </cell>
        </row>
        <row r="172">
          <cell r="B172" t="str">
            <v>Project Count</v>
          </cell>
          <cell r="C172">
            <v>1</v>
          </cell>
        </row>
        <row r="173">
          <cell r="B173" t="str">
            <v>Deliverychannel</v>
          </cell>
          <cell r="C173" t="str">
            <v>(Multiple Items)</v>
          </cell>
        </row>
        <row r="174">
          <cell r="B174" t="str">
            <v>Project Status</v>
          </cell>
          <cell r="C174" t="str">
            <v>(All)</v>
          </cell>
        </row>
        <row r="176">
          <cell r="B176" t="str">
            <v>Sum of Project Incentives</v>
          </cell>
          <cell r="C176" t="str">
            <v>Column Labels</v>
          </cell>
          <cell r="E176">
            <v>0</v>
          </cell>
        </row>
        <row r="177">
          <cell r="B177" t="str">
            <v>Row Labels</v>
          </cell>
          <cell r="C177" t="str">
            <v>Committed</v>
          </cell>
          <cell r="D177" t="str">
            <v>Paid</v>
          </cell>
          <cell r="E177" t="str">
            <v>Uncommitted</v>
          </cell>
        </row>
        <row r="178">
          <cell r="A178">
            <v>43466</v>
          </cell>
          <cell r="B178" t="str">
            <v>2019-01</v>
          </cell>
          <cell r="C178">
            <v>0</v>
          </cell>
          <cell r="D178">
            <v>5218.08</v>
          </cell>
          <cell r="E178">
            <v>0</v>
          </cell>
        </row>
        <row r="179">
          <cell r="A179">
            <v>43770</v>
          </cell>
          <cell r="B179" t="str">
            <v>2019-11</v>
          </cell>
          <cell r="C179">
            <v>11721.060000000001</v>
          </cell>
          <cell r="D179">
            <v>0</v>
          </cell>
          <cell r="E179">
            <v>91729.23</v>
          </cell>
        </row>
        <row r="180">
          <cell r="A180">
            <v>43497</v>
          </cell>
          <cell r="B180" t="str">
            <v>2019-02</v>
          </cell>
          <cell r="C180">
            <v>0</v>
          </cell>
          <cell r="D180">
            <v>29885.760000000002</v>
          </cell>
          <cell r="E180">
            <v>0</v>
          </cell>
        </row>
        <row r="181">
          <cell r="A181">
            <v>43556</v>
          </cell>
          <cell r="B181" t="str">
            <v>2019-04</v>
          </cell>
          <cell r="C181">
            <v>0</v>
          </cell>
          <cell r="D181">
            <v>26898.960000000003</v>
          </cell>
          <cell r="E181">
            <v>0</v>
          </cell>
        </row>
        <row r="182">
          <cell r="A182">
            <v>43586</v>
          </cell>
          <cell r="B182" t="str">
            <v>2019-05</v>
          </cell>
          <cell r="C182">
            <v>0</v>
          </cell>
          <cell r="D182">
            <v>94453.6</v>
          </cell>
          <cell r="E182">
            <v>0</v>
          </cell>
        </row>
        <row r="183">
          <cell r="A183">
            <v>43678</v>
          </cell>
          <cell r="B183" t="str">
            <v>2019-08</v>
          </cell>
          <cell r="C183">
            <v>107236.30000000002</v>
          </cell>
          <cell r="D183">
            <v>0</v>
          </cell>
          <cell r="E183">
            <v>0</v>
          </cell>
        </row>
        <row r="184">
          <cell r="A184">
            <v>43647</v>
          </cell>
          <cell r="B184" t="str">
            <v>2019-07</v>
          </cell>
          <cell r="C184">
            <v>0</v>
          </cell>
          <cell r="D184">
            <v>90499.750000000015</v>
          </cell>
          <cell r="E184">
            <v>0</v>
          </cell>
        </row>
        <row r="185">
          <cell r="A185">
            <v>43617</v>
          </cell>
          <cell r="B185" t="str">
            <v>2019-06</v>
          </cell>
          <cell r="C185">
            <v>0</v>
          </cell>
          <cell r="D185">
            <v>28242.18</v>
          </cell>
          <cell r="E185">
            <v>0</v>
          </cell>
        </row>
        <row r="186">
          <cell r="A186">
            <v>43525</v>
          </cell>
          <cell r="B186" t="str">
            <v>2019-03</v>
          </cell>
          <cell r="C186">
            <v>0</v>
          </cell>
          <cell r="D186">
            <v>57527.639999999992</v>
          </cell>
          <cell r="E186">
            <v>0</v>
          </cell>
        </row>
        <row r="187">
          <cell r="A187">
            <v>43739</v>
          </cell>
          <cell r="B187" t="str">
            <v>2019-10</v>
          </cell>
          <cell r="C187">
            <v>59783.81</v>
          </cell>
          <cell r="D187">
            <v>0</v>
          </cell>
          <cell r="E187">
            <v>0</v>
          </cell>
        </row>
        <row r="188">
          <cell r="A188">
            <v>43709</v>
          </cell>
          <cell r="B188" t="str">
            <v>2019-09</v>
          </cell>
          <cell r="C188">
            <v>7365.7099999999991</v>
          </cell>
          <cell r="D188">
            <v>0</v>
          </cell>
          <cell r="E188">
            <v>0</v>
          </cell>
        </row>
        <row r="189">
          <cell r="A189">
            <v>43800</v>
          </cell>
          <cell r="B189" t="str">
            <v>2019-12</v>
          </cell>
          <cell r="C189">
            <v>89927.150000000009</v>
          </cell>
          <cell r="D189">
            <v>0</v>
          </cell>
          <cell r="E189">
            <v>207956.57</v>
          </cell>
        </row>
        <row r="190">
          <cell r="A190" t="str">
            <v/>
          </cell>
          <cell r="E190">
            <v>0</v>
          </cell>
        </row>
        <row r="191">
          <cell r="A191" t="str">
            <v/>
          </cell>
          <cell r="E191">
            <v>0</v>
          </cell>
        </row>
        <row r="192">
          <cell r="A192" t="str">
            <v/>
          </cell>
          <cell r="E192">
            <v>0</v>
          </cell>
        </row>
        <row r="193">
          <cell r="A193" t="str">
            <v/>
          </cell>
          <cell r="E193">
            <v>0</v>
          </cell>
        </row>
        <row r="194">
          <cell r="A194" t="str">
            <v/>
          </cell>
          <cell r="E194">
            <v>0</v>
          </cell>
        </row>
        <row r="195">
          <cell r="A195" t="str">
            <v/>
          </cell>
          <cell r="E195">
            <v>0</v>
          </cell>
        </row>
        <row r="196">
          <cell r="A196" t="str">
            <v/>
          </cell>
          <cell r="E196">
            <v>0</v>
          </cell>
        </row>
        <row r="197">
          <cell r="A197" t="str">
            <v/>
          </cell>
          <cell r="E197">
            <v>0</v>
          </cell>
        </row>
        <row r="198">
          <cell r="A198" t="str">
            <v/>
          </cell>
          <cell r="E198">
            <v>0</v>
          </cell>
        </row>
        <row r="199">
          <cell r="A199" t="str">
            <v/>
          </cell>
          <cell r="E199">
            <v>0</v>
          </cell>
        </row>
        <row r="200">
          <cell r="A200" t="str">
            <v/>
          </cell>
          <cell r="E200">
            <v>0</v>
          </cell>
        </row>
        <row r="201">
          <cell r="A201" t="str">
            <v/>
          </cell>
          <cell r="E201">
            <v>0</v>
          </cell>
        </row>
        <row r="202">
          <cell r="A202" t="str">
            <v/>
          </cell>
          <cell r="E202">
            <v>0</v>
          </cell>
        </row>
        <row r="203">
          <cell r="A203" t="str">
            <v/>
          </cell>
          <cell r="E203">
            <v>0</v>
          </cell>
        </row>
        <row r="204">
          <cell r="A204" t="str">
            <v/>
          </cell>
          <cell r="E204">
            <v>0</v>
          </cell>
        </row>
        <row r="205">
          <cell r="A205" t="str">
            <v/>
          </cell>
          <cell r="E205">
            <v>0</v>
          </cell>
        </row>
        <row r="206">
          <cell r="A206" t="str">
            <v/>
          </cell>
          <cell r="E206">
            <v>0</v>
          </cell>
        </row>
        <row r="207">
          <cell r="A207" t="str">
            <v/>
          </cell>
        </row>
        <row r="208">
          <cell r="A208" t="str">
            <v/>
          </cell>
        </row>
      </sheetData>
      <sheetData sheetId="33"/>
      <sheetData sheetId="34">
        <row r="2">
          <cell r="U2" t="str">
            <v>Project Count</v>
          </cell>
          <cell r="V2">
            <v>1</v>
          </cell>
        </row>
        <row r="3">
          <cell r="U3" t="str">
            <v>Deliverychannel</v>
          </cell>
          <cell r="V3" t="str">
            <v>Trade Ally - Non-Lighting</v>
          </cell>
        </row>
        <row r="4">
          <cell r="U4" t="str">
            <v>Project Status</v>
          </cell>
          <cell r="V4" t="str">
            <v>(All)</v>
          </cell>
        </row>
        <row r="5">
          <cell r="U5" t="str">
            <v>Program Name</v>
          </cell>
          <cell r="V5" t="str">
            <v>(All)</v>
          </cell>
        </row>
        <row r="7">
          <cell r="U7" t="str">
            <v>Sum of Project Count</v>
          </cell>
          <cell r="V7" t="str">
            <v>Column Labels</v>
          </cell>
        </row>
        <row r="8">
          <cell r="T8">
            <v>0</v>
          </cell>
          <cell r="U8" t="str">
            <v>Row Labels</v>
          </cell>
          <cell r="V8" t="str">
            <v>CA</v>
          </cell>
          <cell r="W8" t="str">
            <v>ID</v>
          </cell>
          <cell r="X8" t="str">
            <v>UT</v>
          </cell>
          <cell r="Y8" t="str">
            <v>WA</v>
          </cell>
          <cell r="Z8" t="str">
            <v>WY</v>
          </cell>
        </row>
        <row r="9">
          <cell r="T9">
            <v>42736</v>
          </cell>
          <cell r="U9" t="str">
            <v>2017-01</v>
          </cell>
          <cell r="V9">
            <v>0</v>
          </cell>
          <cell r="W9">
            <v>1</v>
          </cell>
          <cell r="X9">
            <v>7</v>
          </cell>
          <cell r="Y9">
            <v>0</v>
          </cell>
          <cell r="Z9">
            <v>0</v>
          </cell>
        </row>
        <row r="10">
          <cell r="T10">
            <v>42767</v>
          </cell>
          <cell r="U10" t="str">
            <v>2017-02</v>
          </cell>
          <cell r="V10">
            <v>1</v>
          </cell>
          <cell r="W10">
            <v>1</v>
          </cell>
          <cell r="X10">
            <v>22</v>
          </cell>
          <cell r="Y10">
            <v>5</v>
          </cell>
          <cell r="Z10">
            <v>4</v>
          </cell>
        </row>
        <row r="11">
          <cell r="T11">
            <v>42795</v>
          </cell>
          <cell r="U11" t="str">
            <v>2017-03</v>
          </cell>
          <cell r="V11">
            <v>0</v>
          </cell>
          <cell r="W11">
            <v>2</v>
          </cell>
          <cell r="X11">
            <v>55</v>
          </cell>
          <cell r="Y11">
            <v>0</v>
          </cell>
          <cell r="Z11">
            <v>13</v>
          </cell>
        </row>
        <row r="12">
          <cell r="T12">
            <v>42826</v>
          </cell>
          <cell r="U12" t="str">
            <v>2017-04</v>
          </cell>
          <cell r="V12">
            <v>0</v>
          </cell>
          <cell r="W12">
            <v>0</v>
          </cell>
          <cell r="X12">
            <v>26</v>
          </cell>
          <cell r="Y12">
            <v>3</v>
          </cell>
          <cell r="Z12">
            <v>4</v>
          </cell>
        </row>
        <row r="13">
          <cell r="T13">
            <v>42856</v>
          </cell>
          <cell r="U13" t="str">
            <v>2017-05</v>
          </cell>
          <cell r="V13">
            <v>0</v>
          </cell>
          <cell r="W13">
            <v>0</v>
          </cell>
          <cell r="X13">
            <v>11</v>
          </cell>
          <cell r="Y13">
            <v>2</v>
          </cell>
          <cell r="Z13">
            <v>4</v>
          </cell>
        </row>
        <row r="14">
          <cell r="T14">
            <v>42887</v>
          </cell>
          <cell r="U14" t="str">
            <v>2017-06</v>
          </cell>
          <cell r="V14">
            <v>0</v>
          </cell>
          <cell r="W14">
            <v>0</v>
          </cell>
          <cell r="X14">
            <v>11</v>
          </cell>
          <cell r="Y14">
            <v>1</v>
          </cell>
          <cell r="Z14">
            <v>1</v>
          </cell>
        </row>
        <row r="15">
          <cell r="T15">
            <v>42917</v>
          </cell>
          <cell r="U15" t="str">
            <v>2017-07</v>
          </cell>
          <cell r="V15">
            <v>1</v>
          </cell>
          <cell r="W15">
            <v>3</v>
          </cell>
          <cell r="X15">
            <v>17</v>
          </cell>
          <cell r="Y15">
            <v>0</v>
          </cell>
          <cell r="Z15">
            <v>9</v>
          </cell>
        </row>
        <row r="16">
          <cell r="T16">
            <v>43009</v>
          </cell>
          <cell r="U16" t="str">
            <v>2017-10</v>
          </cell>
          <cell r="V16">
            <v>0</v>
          </cell>
          <cell r="W16">
            <v>4</v>
          </cell>
          <cell r="X16">
            <v>14</v>
          </cell>
          <cell r="Y16">
            <v>2</v>
          </cell>
          <cell r="Z16">
            <v>10</v>
          </cell>
        </row>
        <row r="17">
          <cell r="T17">
            <v>42948</v>
          </cell>
          <cell r="U17" t="str">
            <v>2017-08</v>
          </cell>
          <cell r="V17">
            <v>1</v>
          </cell>
          <cell r="W17">
            <v>1</v>
          </cell>
          <cell r="X17">
            <v>13</v>
          </cell>
          <cell r="Y17">
            <v>1</v>
          </cell>
          <cell r="Z17">
            <v>15</v>
          </cell>
        </row>
        <row r="18">
          <cell r="T18">
            <v>42979</v>
          </cell>
          <cell r="U18" t="str">
            <v>2017-09</v>
          </cell>
          <cell r="V18">
            <v>1</v>
          </cell>
          <cell r="W18">
            <v>1</v>
          </cell>
          <cell r="X18">
            <v>11</v>
          </cell>
          <cell r="Y18">
            <v>1</v>
          </cell>
          <cell r="Z18">
            <v>3</v>
          </cell>
        </row>
        <row r="19">
          <cell r="T19">
            <v>43101</v>
          </cell>
          <cell r="U19" t="str">
            <v>2018-01</v>
          </cell>
          <cell r="V19">
            <v>0</v>
          </cell>
          <cell r="W19">
            <v>4</v>
          </cell>
          <cell r="X19">
            <v>23</v>
          </cell>
          <cell r="Y19">
            <v>1</v>
          </cell>
          <cell r="Z19">
            <v>3</v>
          </cell>
        </row>
        <row r="20">
          <cell r="T20">
            <v>43070</v>
          </cell>
          <cell r="U20" t="str">
            <v>2017-12</v>
          </cell>
          <cell r="V20">
            <v>4</v>
          </cell>
          <cell r="W20">
            <v>3</v>
          </cell>
          <cell r="X20">
            <v>18</v>
          </cell>
          <cell r="Y20">
            <v>5</v>
          </cell>
          <cell r="Z20">
            <v>12</v>
          </cell>
        </row>
        <row r="21">
          <cell r="T21">
            <v>43160</v>
          </cell>
          <cell r="U21" t="str">
            <v>2018-03</v>
          </cell>
          <cell r="V21">
            <v>0</v>
          </cell>
          <cell r="W21">
            <v>2</v>
          </cell>
          <cell r="X21">
            <v>16</v>
          </cell>
          <cell r="Y21">
            <v>0</v>
          </cell>
          <cell r="Z21">
            <v>1</v>
          </cell>
        </row>
        <row r="22">
          <cell r="T22">
            <v>43191</v>
          </cell>
          <cell r="U22" t="str">
            <v>2018-04</v>
          </cell>
          <cell r="V22">
            <v>0</v>
          </cell>
          <cell r="W22">
            <v>0</v>
          </cell>
          <cell r="X22">
            <v>11</v>
          </cell>
          <cell r="Y22">
            <v>0</v>
          </cell>
          <cell r="Z22">
            <v>0</v>
          </cell>
        </row>
        <row r="23">
          <cell r="T23">
            <v>43040</v>
          </cell>
          <cell r="U23" t="str">
            <v>2017-11</v>
          </cell>
          <cell r="V23">
            <v>0</v>
          </cell>
          <cell r="W23">
            <v>2</v>
          </cell>
          <cell r="X23">
            <v>19</v>
          </cell>
          <cell r="Y23">
            <v>0</v>
          </cell>
          <cell r="Z23">
            <v>3</v>
          </cell>
        </row>
        <row r="24">
          <cell r="T24">
            <v>43221</v>
          </cell>
          <cell r="U24" t="str">
            <v>2018-05</v>
          </cell>
          <cell r="V24">
            <v>0</v>
          </cell>
          <cell r="W24">
            <v>1</v>
          </cell>
          <cell r="X24">
            <v>29</v>
          </cell>
          <cell r="Y24">
            <v>1</v>
          </cell>
          <cell r="Z24">
            <v>8</v>
          </cell>
        </row>
        <row r="25">
          <cell r="T25">
            <v>43252</v>
          </cell>
          <cell r="U25" t="str">
            <v>2018-06</v>
          </cell>
          <cell r="V25">
            <v>0</v>
          </cell>
          <cell r="W25">
            <v>0</v>
          </cell>
          <cell r="X25">
            <v>10</v>
          </cell>
          <cell r="Y25">
            <v>3</v>
          </cell>
          <cell r="Z25">
            <v>3</v>
          </cell>
        </row>
        <row r="26">
          <cell r="T26">
            <v>43282</v>
          </cell>
          <cell r="U26" t="str">
            <v>2018-07</v>
          </cell>
          <cell r="V26">
            <v>1</v>
          </cell>
          <cell r="W26">
            <v>1</v>
          </cell>
          <cell r="X26">
            <v>15</v>
          </cell>
          <cell r="Y26">
            <v>2</v>
          </cell>
          <cell r="Z26">
            <v>6</v>
          </cell>
        </row>
        <row r="27">
          <cell r="T27">
            <v>43132</v>
          </cell>
          <cell r="U27" t="str">
            <v>2018-02</v>
          </cell>
          <cell r="V27">
            <v>1</v>
          </cell>
          <cell r="W27">
            <v>1</v>
          </cell>
          <cell r="X27">
            <v>20</v>
          </cell>
          <cell r="Y27">
            <v>2</v>
          </cell>
          <cell r="Z27">
            <v>0</v>
          </cell>
        </row>
        <row r="28">
          <cell r="T28">
            <v>43344</v>
          </cell>
          <cell r="U28" t="str">
            <v>2018-09</v>
          </cell>
          <cell r="V28">
            <v>0</v>
          </cell>
          <cell r="W28">
            <v>2</v>
          </cell>
          <cell r="X28">
            <v>0</v>
          </cell>
          <cell r="Y28">
            <v>0</v>
          </cell>
          <cell r="Z28">
            <v>1</v>
          </cell>
        </row>
        <row r="29">
          <cell r="T29">
            <v>32</v>
          </cell>
          <cell r="U29" t="str">
            <v>1900-02</v>
          </cell>
          <cell r="V29">
            <v>0</v>
          </cell>
          <cell r="W29">
            <v>0</v>
          </cell>
          <cell r="X29">
            <v>1</v>
          </cell>
          <cell r="Y29">
            <v>0</v>
          </cell>
          <cell r="Z29">
            <v>0</v>
          </cell>
        </row>
        <row r="30">
          <cell r="T30">
            <v>43313</v>
          </cell>
          <cell r="U30" t="str">
            <v>2018-08</v>
          </cell>
          <cell r="V30">
            <v>0</v>
          </cell>
          <cell r="W30">
            <v>0</v>
          </cell>
          <cell r="X30">
            <v>6</v>
          </cell>
          <cell r="Y30">
            <v>2</v>
          </cell>
          <cell r="Z30">
            <v>3</v>
          </cell>
        </row>
        <row r="31">
          <cell r="T31">
            <v>43374</v>
          </cell>
          <cell r="U31" t="str">
            <v>2018-10</v>
          </cell>
          <cell r="V31">
            <v>0</v>
          </cell>
          <cell r="W31">
            <v>0</v>
          </cell>
          <cell r="X31">
            <v>16</v>
          </cell>
          <cell r="Y31">
            <v>3</v>
          </cell>
          <cell r="Z31">
            <v>1</v>
          </cell>
        </row>
        <row r="32">
          <cell r="T32">
            <v>43466</v>
          </cell>
          <cell r="U32" t="str">
            <v>2019-01</v>
          </cell>
          <cell r="V32">
            <v>0</v>
          </cell>
          <cell r="W32">
            <v>2</v>
          </cell>
          <cell r="X32">
            <v>19</v>
          </cell>
          <cell r="Y32">
            <v>1</v>
          </cell>
          <cell r="Z32">
            <v>4</v>
          </cell>
        </row>
        <row r="33">
          <cell r="T33">
            <v>43435</v>
          </cell>
          <cell r="U33" t="str">
            <v>2018-12</v>
          </cell>
          <cell r="V33">
            <v>1</v>
          </cell>
          <cell r="W33">
            <v>5</v>
          </cell>
          <cell r="X33">
            <v>14</v>
          </cell>
          <cell r="Y33">
            <v>2</v>
          </cell>
          <cell r="Z33">
            <v>16</v>
          </cell>
        </row>
        <row r="34">
          <cell r="T34">
            <v>43405</v>
          </cell>
          <cell r="U34" t="str">
            <v>2018-11</v>
          </cell>
          <cell r="V34">
            <v>1</v>
          </cell>
          <cell r="W34">
            <v>0</v>
          </cell>
          <cell r="X34">
            <v>13</v>
          </cell>
          <cell r="Y34">
            <v>2</v>
          </cell>
          <cell r="Z34">
            <v>2</v>
          </cell>
        </row>
        <row r="35">
          <cell r="T35">
            <v>43497</v>
          </cell>
          <cell r="U35" t="str">
            <v>2019-02</v>
          </cell>
          <cell r="V35">
            <v>0</v>
          </cell>
          <cell r="W35">
            <v>0</v>
          </cell>
          <cell r="X35">
            <v>4</v>
          </cell>
          <cell r="Y35">
            <v>2</v>
          </cell>
          <cell r="Z35">
            <v>1</v>
          </cell>
        </row>
        <row r="36">
          <cell r="T36">
            <v>43556</v>
          </cell>
          <cell r="U36" t="str">
            <v>2019-04</v>
          </cell>
          <cell r="V36">
            <v>1</v>
          </cell>
          <cell r="W36">
            <v>1</v>
          </cell>
          <cell r="X36">
            <v>13</v>
          </cell>
          <cell r="Y36">
            <v>3</v>
          </cell>
          <cell r="Z36">
            <v>6</v>
          </cell>
        </row>
        <row r="37">
          <cell r="T37">
            <v>43586</v>
          </cell>
          <cell r="U37" t="str">
            <v>2019-05</v>
          </cell>
          <cell r="V37">
            <v>0</v>
          </cell>
          <cell r="W37">
            <v>1</v>
          </cell>
          <cell r="X37">
            <v>5</v>
          </cell>
          <cell r="Y37">
            <v>0</v>
          </cell>
          <cell r="Z37">
            <v>0</v>
          </cell>
        </row>
        <row r="38">
          <cell r="T38">
            <v>43678</v>
          </cell>
          <cell r="U38" t="str">
            <v>2019-08</v>
          </cell>
          <cell r="V38">
            <v>0</v>
          </cell>
          <cell r="W38">
            <v>0</v>
          </cell>
          <cell r="X38">
            <v>7</v>
          </cell>
          <cell r="Y38">
            <v>0</v>
          </cell>
          <cell r="Z38">
            <v>0</v>
          </cell>
        </row>
        <row r="39">
          <cell r="T39">
            <v>43647</v>
          </cell>
          <cell r="U39" t="str">
            <v>2019-07</v>
          </cell>
          <cell r="V39">
            <v>1</v>
          </cell>
          <cell r="W39">
            <v>2</v>
          </cell>
          <cell r="X39">
            <v>21</v>
          </cell>
          <cell r="Y39">
            <v>2</v>
          </cell>
          <cell r="Z39">
            <v>3</v>
          </cell>
        </row>
        <row r="40">
          <cell r="T40">
            <v>43617</v>
          </cell>
          <cell r="U40" t="str">
            <v>2019-06</v>
          </cell>
          <cell r="V40">
            <v>0</v>
          </cell>
          <cell r="W40">
            <v>1</v>
          </cell>
          <cell r="X40">
            <v>7</v>
          </cell>
          <cell r="Y40">
            <v>0</v>
          </cell>
          <cell r="Z40">
            <v>0</v>
          </cell>
        </row>
        <row r="41">
          <cell r="T41">
            <v>43525</v>
          </cell>
          <cell r="U41" t="str">
            <v>2019-03</v>
          </cell>
          <cell r="V41">
            <v>1</v>
          </cell>
          <cell r="W41">
            <v>0</v>
          </cell>
          <cell r="X41">
            <v>3</v>
          </cell>
          <cell r="Y41">
            <v>6</v>
          </cell>
          <cell r="Z41">
            <v>0</v>
          </cell>
        </row>
        <row r="42">
          <cell r="T42" t="str">
            <v/>
          </cell>
        </row>
        <row r="43">
          <cell r="T43" t="str">
            <v/>
          </cell>
        </row>
        <row r="57">
          <cell r="U57" t="str">
            <v>Project Count</v>
          </cell>
          <cell r="V57">
            <v>1</v>
          </cell>
        </row>
        <row r="58">
          <cell r="U58" t="str">
            <v>Deliverychannel</v>
          </cell>
          <cell r="V58" t="str">
            <v>Trade Ally - Non-Lighting</v>
          </cell>
        </row>
        <row r="59">
          <cell r="U59" t="str">
            <v>Project Status</v>
          </cell>
          <cell r="V59" t="str">
            <v>(All)</v>
          </cell>
        </row>
        <row r="60">
          <cell r="U60" t="str">
            <v>Program Name</v>
          </cell>
          <cell r="V60" t="str">
            <v>(All)</v>
          </cell>
        </row>
        <row r="62">
          <cell r="U62" t="str">
            <v>Sum of TotalCustomerCost_ForReport (Forecast)</v>
          </cell>
          <cell r="V62" t="str">
            <v>Column Labels</v>
          </cell>
        </row>
        <row r="63">
          <cell r="U63" t="str">
            <v>Row Labels</v>
          </cell>
          <cell r="V63" t="str">
            <v>CA</v>
          </cell>
          <cell r="W63" t="str">
            <v>ID</v>
          </cell>
          <cell r="X63" t="str">
            <v>UT</v>
          </cell>
          <cell r="Y63" t="str">
            <v>WA</v>
          </cell>
          <cell r="Z63" t="str">
            <v>WY</v>
          </cell>
        </row>
        <row r="64">
          <cell r="T64">
            <v>42736</v>
          </cell>
          <cell r="U64" t="str">
            <v>2017-01</v>
          </cell>
          <cell r="V64">
            <v>0</v>
          </cell>
          <cell r="W64">
            <v>9628.5</v>
          </cell>
          <cell r="X64">
            <v>100793.98</v>
          </cell>
          <cell r="Y64">
            <v>0</v>
          </cell>
          <cell r="Z64">
            <v>0</v>
          </cell>
        </row>
        <row r="65">
          <cell r="T65">
            <v>42767</v>
          </cell>
          <cell r="U65" t="str">
            <v>2017-02</v>
          </cell>
          <cell r="V65">
            <v>1395.38</v>
          </cell>
          <cell r="W65">
            <v>4631</v>
          </cell>
          <cell r="X65">
            <v>374684.52999999997</v>
          </cell>
          <cell r="Y65">
            <v>21141</v>
          </cell>
          <cell r="Z65">
            <v>4546</v>
          </cell>
        </row>
        <row r="66">
          <cell r="T66">
            <v>42795</v>
          </cell>
          <cell r="U66" t="str">
            <v>2017-03</v>
          </cell>
          <cell r="V66">
            <v>0</v>
          </cell>
          <cell r="W66">
            <v>2670</v>
          </cell>
          <cell r="X66">
            <v>171584.64000000001</v>
          </cell>
          <cell r="Y66">
            <v>0</v>
          </cell>
          <cell r="Z66">
            <v>13441</v>
          </cell>
        </row>
        <row r="67">
          <cell r="T67">
            <v>42826</v>
          </cell>
          <cell r="U67" t="str">
            <v>2017-04</v>
          </cell>
          <cell r="V67">
            <v>0</v>
          </cell>
          <cell r="W67">
            <v>0</v>
          </cell>
          <cell r="X67">
            <v>285117.72000000003</v>
          </cell>
          <cell r="Y67">
            <v>1226</v>
          </cell>
          <cell r="Z67">
            <v>26836.239999999998</v>
          </cell>
        </row>
        <row r="68">
          <cell r="T68">
            <v>42856</v>
          </cell>
          <cell r="U68" t="str">
            <v>2017-05</v>
          </cell>
          <cell r="V68">
            <v>0</v>
          </cell>
          <cell r="W68">
            <v>0</v>
          </cell>
          <cell r="X68">
            <v>98087.06</v>
          </cell>
          <cell r="Y68">
            <v>8325.83</v>
          </cell>
          <cell r="Z68">
            <v>833310.9</v>
          </cell>
        </row>
        <row r="69">
          <cell r="T69">
            <v>42887</v>
          </cell>
          <cell r="U69" t="str">
            <v>2017-06</v>
          </cell>
          <cell r="V69">
            <v>0</v>
          </cell>
          <cell r="W69">
            <v>0</v>
          </cell>
          <cell r="X69">
            <v>171733.65</v>
          </cell>
          <cell r="Y69">
            <v>3897</v>
          </cell>
          <cell r="Z69">
            <v>8505</v>
          </cell>
        </row>
        <row r="70">
          <cell r="T70">
            <v>42917</v>
          </cell>
          <cell r="U70" t="str">
            <v>2017-07</v>
          </cell>
          <cell r="V70">
            <v>3925</v>
          </cell>
          <cell r="W70">
            <v>3853</v>
          </cell>
          <cell r="X70">
            <v>734190.84</v>
          </cell>
          <cell r="Y70">
            <v>0</v>
          </cell>
          <cell r="Z70">
            <v>444553.53</v>
          </cell>
        </row>
        <row r="71">
          <cell r="T71">
            <v>43009</v>
          </cell>
          <cell r="U71" t="str">
            <v>2017-10</v>
          </cell>
          <cell r="V71">
            <v>0</v>
          </cell>
          <cell r="W71">
            <v>9031</v>
          </cell>
          <cell r="X71">
            <v>180012.90000000002</v>
          </cell>
          <cell r="Y71">
            <v>3201.9</v>
          </cell>
          <cell r="Z71">
            <v>10856</v>
          </cell>
        </row>
        <row r="72">
          <cell r="T72">
            <v>42948</v>
          </cell>
          <cell r="U72" t="str">
            <v>2017-08</v>
          </cell>
          <cell r="V72">
            <v>402</v>
          </cell>
          <cell r="W72">
            <v>1006</v>
          </cell>
          <cell r="X72">
            <v>85268.02</v>
          </cell>
          <cell r="Y72">
            <v>1350</v>
          </cell>
          <cell r="Z72">
            <v>18041</v>
          </cell>
        </row>
        <row r="73">
          <cell r="T73">
            <v>42979</v>
          </cell>
          <cell r="U73" t="str">
            <v>2017-09</v>
          </cell>
          <cell r="V73">
            <v>4000</v>
          </cell>
          <cell r="W73">
            <v>451</v>
          </cell>
          <cell r="X73">
            <v>114305.35</v>
          </cell>
          <cell r="Y73">
            <v>35530</v>
          </cell>
          <cell r="Z73">
            <v>8071</v>
          </cell>
        </row>
        <row r="74">
          <cell r="T74">
            <v>43101</v>
          </cell>
          <cell r="U74" t="str">
            <v>2018-01</v>
          </cell>
          <cell r="V74">
            <v>0</v>
          </cell>
          <cell r="W74">
            <v>13158</v>
          </cell>
          <cell r="X74">
            <v>776472.38</v>
          </cell>
          <cell r="Y74">
            <v>3153</v>
          </cell>
          <cell r="Z74">
            <v>1117</v>
          </cell>
        </row>
        <row r="75">
          <cell r="T75">
            <v>43070</v>
          </cell>
          <cell r="U75" t="str">
            <v>2017-12</v>
          </cell>
          <cell r="V75">
            <v>5057.2299999999996</v>
          </cell>
          <cell r="W75">
            <v>3535.92</v>
          </cell>
          <cell r="X75">
            <v>535948.29</v>
          </cell>
          <cell r="Y75">
            <v>44825.75</v>
          </cell>
          <cell r="Z75">
            <v>168189.02000000002</v>
          </cell>
        </row>
        <row r="76">
          <cell r="T76">
            <v>43160</v>
          </cell>
          <cell r="U76" t="str">
            <v>2018-03</v>
          </cell>
          <cell r="V76">
            <v>0</v>
          </cell>
          <cell r="W76">
            <v>1101</v>
          </cell>
          <cell r="X76">
            <v>160120.53</v>
          </cell>
          <cell r="Y76">
            <v>0</v>
          </cell>
          <cell r="Z76">
            <v>6464.56</v>
          </cell>
        </row>
        <row r="77">
          <cell r="T77">
            <v>43191</v>
          </cell>
          <cell r="U77" t="str">
            <v>2018-04</v>
          </cell>
          <cell r="V77">
            <v>0</v>
          </cell>
          <cell r="W77">
            <v>0</v>
          </cell>
          <cell r="X77">
            <v>266876.34999999998</v>
          </cell>
          <cell r="Y77">
            <v>0</v>
          </cell>
          <cell r="Z77">
            <v>0</v>
          </cell>
        </row>
        <row r="78">
          <cell r="T78">
            <v>43040</v>
          </cell>
          <cell r="U78" t="str">
            <v>2017-11</v>
          </cell>
          <cell r="V78">
            <v>0</v>
          </cell>
          <cell r="W78">
            <v>2781.5</v>
          </cell>
          <cell r="X78">
            <v>231914.84</v>
          </cell>
          <cell r="Y78">
            <v>0</v>
          </cell>
          <cell r="Z78">
            <v>6328.8</v>
          </cell>
        </row>
        <row r="79">
          <cell r="T79">
            <v>43221</v>
          </cell>
          <cell r="U79" t="str">
            <v>2018-05</v>
          </cell>
          <cell r="V79">
            <v>0</v>
          </cell>
          <cell r="W79">
            <v>4097.91</v>
          </cell>
          <cell r="X79">
            <v>241210.68000000005</v>
          </cell>
          <cell r="Y79">
            <v>27986.7</v>
          </cell>
          <cell r="Z79">
            <v>43355.14</v>
          </cell>
        </row>
        <row r="80">
          <cell r="T80">
            <v>43252</v>
          </cell>
          <cell r="U80" t="str">
            <v>2018-06</v>
          </cell>
          <cell r="V80">
            <v>0</v>
          </cell>
          <cell r="W80">
            <v>0</v>
          </cell>
          <cell r="X80">
            <v>-5928.3299999999945</v>
          </cell>
          <cell r="Y80">
            <v>22987.870000000003</v>
          </cell>
          <cell r="Z80">
            <v>54514</v>
          </cell>
        </row>
        <row r="81">
          <cell r="T81">
            <v>43282</v>
          </cell>
          <cell r="U81" t="str">
            <v>2018-07</v>
          </cell>
          <cell r="V81">
            <v>340.86</v>
          </cell>
          <cell r="W81">
            <v>12116.6</v>
          </cell>
          <cell r="X81">
            <v>586066.93000000005</v>
          </cell>
          <cell r="Y81">
            <v>6300.79</v>
          </cell>
          <cell r="Z81">
            <v>17831.650000000001</v>
          </cell>
        </row>
        <row r="82">
          <cell r="T82">
            <v>43132</v>
          </cell>
          <cell r="U82" t="str">
            <v>2018-02</v>
          </cell>
          <cell r="V82">
            <v>20250</v>
          </cell>
          <cell r="W82">
            <v>5390.63</v>
          </cell>
          <cell r="X82">
            <v>366467.11</v>
          </cell>
          <cell r="Y82">
            <v>10633</v>
          </cell>
          <cell r="Z82">
            <v>0</v>
          </cell>
        </row>
        <row r="83">
          <cell r="T83">
            <v>43344</v>
          </cell>
          <cell r="U83" t="str">
            <v>2018-09</v>
          </cell>
          <cell r="V83">
            <v>0</v>
          </cell>
          <cell r="W83">
            <v>63254.16</v>
          </cell>
          <cell r="X83">
            <v>0</v>
          </cell>
          <cell r="Y83">
            <v>0</v>
          </cell>
          <cell r="Z83">
            <v>710</v>
          </cell>
        </row>
        <row r="84">
          <cell r="T84">
            <v>32</v>
          </cell>
          <cell r="U84" t="str">
            <v>1900-02</v>
          </cell>
          <cell r="V84">
            <v>0</v>
          </cell>
          <cell r="W84">
            <v>0</v>
          </cell>
          <cell r="X84">
            <v>0</v>
          </cell>
          <cell r="Y84">
            <v>0</v>
          </cell>
          <cell r="Z84">
            <v>0</v>
          </cell>
        </row>
        <row r="85">
          <cell r="T85">
            <v>43313</v>
          </cell>
          <cell r="U85" t="str">
            <v>2018-08</v>
          </cell>
          <cell r="V85">
            <v>0</v>
          </cell>
          <cell r="W85">
            <v>0</v>
          </cell>
          <cell r="X85">
            <v>191120.37</v>
          </cell>
          <cell r="Y85">
            <v>5065.28</v>
          </cell>
          <cell r="Z85">
            <v>19510</v>
          </cell>
        </row>
        <row r="86">
          <cell r="T86">
            <v>43374</v>
          </cell>
          <cell r="U86" t="str">
            <v>2018-10</v>
          </cell>
          <cell r="V86">
            <v>0</v>
          </cell>
          <cell r="W86">
            <v>0</v>
          </cell>
          <cell r="X86">
            <v>128318.12000000001</v>
          </cell>
          <cell r="Y86">
            <v>27467.11</v>
          </cell>
          <cell r="Z86">
            <v>30188.68</v>
          </cell>
        </row>
        <row r="87">
          <cell r="T87">
            <v>43466</v>
          </cell>
          <cell r="U87" t="str">
            <v>2019-01</v>
          </cell>
          <cell r="V87">
            <v>0</v>
          </cell>
          <cell r="W87">
            <v>13022.05</v>
          </cell>
          <cell r="X87">
            <v>198353.72999999998</v>
          </cell>
          <cell r="Y87">
            <v>1773.87</v>
          </cell>
          <cell r="Z87">
            <v>24376</v>
          </cell>
        </row>
        <row r="88">
          <cell r="T88">
            <v>43435</v>
          </cell>
          <cell r="U88" t="str">
            <v>2018-12</v>
          </cell>
          <cell r="V88">
            <v>96.53</v>
          </cell>
          <cell r="W88">
            <v>9460.17</v>
          </cell>
          <cell r="X88">
            <v>24109.18</v>
          </cell>
          <cell r="Y88">
            <v>9182.5</v>
          </cell>
          <cell r="Z88">
            <v>360670.18</v>
          </cell>
        </row>
        <row r="89">
          <cell r="T89">
            <v>43405</v>
          </cell>
          <cell r="U89" t="str">
            <v>2018-11</v>
          </cell>
          <cell r="V89">
            <v>33192.5</v>
          </cell>
          <cell r="W89">
            <v>0</v>
          </cell>
          <cell r="X89">
            <v>383506.71</v>
          </cell>
          <cell r="Y89">
            <v>1509</v>
          </cell>
          <cell r="Z89">
            <v>1790</v>
          </cell>
        </row>
        <row r="90">
          <cell r="T90">
            <v>43497</v>
          </cell>
          <cell r="U90" t="str">
            <v>2019-02</v>
          </cell>
          <cell r="V90">
            <v>0</v>
          </cell>
          <cell r="W90">
            <v>0</v>
          </cell>
          <cell r="X90">
            <v>25906.77</v>
          </cell>
          <cell r="Y90">
            <v>11209.58</v>
          </cell>
          <cell r="Z90">
            <v>22522.25</v>
          </cell>
        </row>
        <row r="91">
          <cell r="T91">
            <v>43556</v>
          </cell>
          <cell r="U91" t="str">
            <v>2019-04</v>
          </cell>
          <cell r="V91">
            <v>188</v>
          </cell>
          <cell r="W91">
            <v>4297.08</v>
          </cell>
          <cell r="X91">
            <v>237791.31999999998</v>
          </cell>
          <cell r="Y91">
            <v>6446.45</v>
          </cell>
          <cell r="Z91">
            <v>3758</v>
          </cell>
        </row>
        <row r="92">
          <cell r="T92">
            <v>43586</v>
          </cell>
          <cell r="U92" t="str">
            <v>2019-05</v>
          </cell>
          <cell r="V92">
            <v>0</v>
          </cell>
          <cell r="W92">
            <v>6848.55</v>
          </cell>
          <cell r="X92">
            <v>97137.279999999999</v>
          </cell>
          <cell r="Y92">
            <v>0</v>
          </cell>
          <cell r="Z92">
            <v>0</v>
          </cell>
        </row>
        <row r="93">
          <cell r="T93">
            <v>43678</v>
          </cell>
          <cell r="U93" t="str">
            <v>2019-08</v>
          </cell>
          <cell r="V93">
            <v>0</v>
          </cell>
          <cell r="W93">
            <v>0</v>
          </cell>
          <cell r="X93">
            <v>52733.659999999996</v>
          </cell>
          <cell r="Y93">
            <v>0</v>
          </cell>
          <cell r="Z93">
            <v>0</v>
          </cell>
        </row>
        <row r="94">
          <cell r="T94">
            <v>43647</v>
          </cell>
          <cell r="U94" t="str">
            <v>2019-07</v>
          </cell>
          <cell r="V94">
            <v>3750</v>
          </cell>
          <cell r="W94">
            <v>4125</v>
          </cell>
          <cell r="X94">
            <v>199601.94999999998</v>
          </cell>
          <cell r="Y94">
            <v>1245</v>
          </cell>
          <cell r="Z94">
            <v>522</v>
          </cell>
        </row>
        <row r="95">
          <cell r="T95">
            <v>43617</v>
          </cell>
          <cell r="U95" t="str">
            <v>2019-06</v>
          </cell>
          <cell r="V95">
            <v>0</v>
          </cell>
          <cell r="W95">
            <v>1870</v>
          </cell>
          <cell r="X95">
            <v>29560.42</v>
          </cell>
          <cell r="Y95">
            <v>0</v>
          </cell>
          <cell r="Z95">
            <v>0</v>
          </cell>
        </row>
        <row r="96">
          <cell r="T96">
            <v>43525</v>
          </cell>
          <cell r="U96" t="str">
            <v>2019-03</v>
          </cell>
          <cell r="V96">
            <v>300.14999999999998</v>
          </cell>
          <cell r="W96">
            <v>0</v>
          </cell>
          <cell r="X96">
            <v>26227.18</v>
          </cell>
          <cell r="Y96">
            <v>50736.600000000006</v>
          </cell>
          <cell r="Z96">
            <v>0</v>
          </cell>
        </row>
        <row r="97">
          <cell r="T97" t="str">
            <v/>
          </cell>
        </row>
        <row r="98">
          <cell r="T98" t="str">
            <v/>
          </cell>
        </row>
        <row r="99">
          <cell r="T99" t="str">
            <v/>
          </cell>
        </row>
        <row r="100">
          <cell r="T100" t="str">
            <v/>
          </cell>
        </row>
        <row r="101">
          <cell r="T101" t="str">
            <v/>
          </cell>
        </row>
        <row r="102">
          <cell r="T102" t="str">
            <v/>
          </cell>
        </row>
        <row r="103">
          <cell r="T103" t="str">
            <v/>
          </cell>
        </row>
        <row r="104">
          <cell r="T104" t="str">
            <v/>
          </cell>
        </row>
        <row r="105">
          <cell r="T105" t="str">
            <v/>
          </cell>
        </row>
      </sheetData>
      <sheetData sheetId="35"/>
      <sheetData sheetId="36"/>
      <sheetData sheetId="37">
        <row r="5">
          <cell r="R5">
            <v>43678</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34">
          <cell r="D34">
            <v>43466</v>
          </cell>
          <cell r="E34">
            <v>0.21030495684807074</v>
          </cell>
          <cell r="K34">
            <v>43497</v>
          </cell>
          <cell r="L34">
            <v>0.36593670395583083</v>
          </cell>
          <cell r="R34">
            <v>43466</v>
          </cell>
          <cell r="S34">
            <v>0.25764342150463759</v>
          </cell>
          <cell r="Y34">
            <v>43556</v>
          </cell>
          <cell r="Z34">
            <v>0.86862106406080353</v>
          </cell>
          <cell r="AF34">
            <v>43466</v>
          </cell>
          <cell r="AG34">
            <v>9.2014195738472984E-2</v>
          </cell>
        </row>
        <row r="35">
          <cell r="D35">
            <v>43466</v>
          </cell>
          <cell r="E35">
            <v>0.125</v>
          </cell>
          <cell r="K35">
            <v>43586</v>
          </cell>
          <cell r="L35">
            <v>8.4582196275927557E-2</v>
          </cell>
          <cell r="R35">
            <v>43466</v>
          </cell>
          <cell r="S35">
            <v>2.0251405108504223</v>
          </cell>
          <cell r="Y35">
            <v>43556</v>
          </cell>
          <cell r="Z35">
            <v>0.86862106406080353</v>
          </cell>
          <cell r="AF35">
            <v>43466</v>
          </cell>
          <cell r="AG35">
            <v>0.34759358288770054</v>
          </cell>
        </row>
        <row r="36">
          <cell r="D36">
            <v>43466</v>
          </cell>
          <cell r="E36">
            <v>0.125</v>
          </cell>
          <cell r="K36">
            <v>43497</v>
          </cell>
          <cell r="L36">
            <v>0.62759284648574543</v>
          </cell>
          <cell r="R36">
            <v>43466</v>
          </cell>
          <cell r="S36">
            <v>0.16989235794998125</v>
          </cell>
          <cell r="Y36">
            <v>43647</v>
          </cell>
          <cell r="Z36">
            <v>0.83333333333333337</v>
          </cell>
          <cell r="AF36">
            <v>43466</v>
          </cell>
          <cell r="AG36">
            <v>0.34302857142857146</v>
          </cell>
        </row>
        <row r="37">
          <cell r="D37">
            <v>43466</v>
          </cell>
          <cell r="E37">
            <v>0.24424474187380496</v>
          </cell>
          <cell r="K37">
            <v>43497</v>
          </cell>
          <cell r="L37">
            <v>0.50865631523470234</v>
          </cell>
          <cell r="R37">
            <v>43466</v>
          </cell>
          <cell r="S37">
            <v>0.26476490793568758</v>
          </cell>
          <cell r="Y37">
            <v>43586</v>
          </cell>
          <cell r="Z37">
            <v>0.68459950352875232</v>
          </cell>
          <cell r="AF37">
            <v>43466</v>
          </cell>
          <cell r="AG37">
            <v>0.25818420397728559</v>
          </cell>
        </row>
        <row r="38">
          <cell r="D38">
            <v>43466</v>
          </cell>
          <cell r="E38">
            <v>0.21775734401699645</v>
          </cell>
          <cell r="K38">
            <v>43556</v>
          </cell>
          <cell r="L38">
            <v>0.23362607151131362</v>
          </cell>
          <cell r="R38">
            <v>43466</v>
          </cell>
          <cell r="S38">
            <v>0.61151771956856704</v>
          </cell>
          <cell r="Y38">
            <v>43739</v>
          </cell>
          <cell r="Z38">
            <v>0.68189094437257436</v>
          </cell>
          <cell r="AF38">
            <v>43466</v>
          </cell>
          <cell r="AG38">
            <v>0.13556724875679427</v>
          </cell>
        </row>
        <row r="39">
          <cell r="D39">
            <v>43466</v>
          </cell>
          <cell r="E39">
            <v>0.25389457977946622</v>
          </cell>
          <cell r="K39">
            <v>43556</v>
          </cell>
          <cell r="L39">
            <v>0</v>
          </cell>
          <cell r="R39">
            <v>43466</v>
          </cell>
          <cell r="S39">
            <v>0.20502376503366795</v>
          </cell>
          <cell r="Y39">
            <v>43466</v>
          </cell>
          <cell r="Z39">
            <v>0.67648700299345499</v>
          </cell>
          <cell r="AF39">
            <v>43466</v>
          </cell>
          <cell r="AG39">
            <v>0.20324790210412855</v>
          </cell>
        </row>
        <row r="40">
          <cell r="D40">
            <v>43466</v>
          </cell>
          <cell r="E40">
            <v>0.16646006113669762</v>
          </cell>
          <cell r="K40">
            <v>43525</v>
          </cell>
          <cell r="L40">
            <v>0.31766516011154916</v>
          </cell>
          <cell r="R40">
            <v>43466</v>
          </cell>
          <cell r="S40">
            <v>-0.23076923076923078</v>
          </cell>
          <cell r="Y40">
            <v>43497</v>
          </cell>
          <cell r="Z40">
            <v>0.66577896138482018</v>
          </cell>
          <cell r="AF40">
            <v>43466</v>
          </cell>
          <cell r="AG40">
            <v>9.7989949748743713E-2</v>
          </cell>
        </row>
        <row r="41">
          <cell r="D41">
            <v>43466</v>
          </cell>
          <cell r="E41">
            <v>0.40244634678772456</v>
          </cell>
          <cell r="K41">
            <v>43525</v>
          </cell>
          <cell r="L41">
            <v>0.22391770021724364</v>
          </cell>
          <cell r="R41">
            <v>43466</v>
          </cell>
          <cell r="S41">
            <v>0.49728897474697653</v>
          </cell>
          <cell r="Y41">
            <v>43525</v>
          </cell>
          <cell r="Z41">
            <v>0.64</v>
          </cell>
          <cell r="AF41">
            <v>43466</v>
          </cell>
          <cell r="AG41">
            <v>0.57660195348624421</v>
          </cell>
        </row>
        <row r="42">
          <cell r="D42">
            <v>43466</v>
          </cell>
          <cell r="E42">
            <v>0.2820742429176164</v>
          </cell>
          <cell r="K42">
            <v>43525</v>
          </cell>
          <cell r="L42">
            <v>0.57205875406967055</v>
          </cell>
          <cell r="R42">
            <v>43466</v>
          </cell>
          <cell r="S42">
            <v>0.22645581395348838</v>
          </cell>
          <cell r="Y42">
            <v>43586</v>
          </cell>
          <cell r="Z42">
            <v>0.6399056103283185</v>
          </cell>
          <cell r="AF42">
            <v>43466</v>
          </cell>
          <cell r="AG42">
            <v>0.44183945578231293</v>
          </cell>
        </row>
        <row r="43">
          <cell r="D43">
            <v>43466</v>
          </cell>
          <cell r="E43">
            <v>0.26619802774026663</v>
          </cell>
          <cell r="K43">
            <v>43556</v>
          </cell>
          <cell r="L43">
            <v>0.5235518449804164</v>
          </cell>
          <cell r="R43">
            <v>43466</v>
          </cell>
          <cell r="S43">
            <v>0.29768039481868575</v>
          </cell>
          <cell r="Y43">
            <v>43617</v>
          </cell>
          <cell r="Z43">
            <v>0.62060941828254845</v>
          </cell>
          <cell r="AF43">
            <v>43466</v>
          </cell>
          <cell r="AG43">
            <v>0.20532132132132133</v>
          </cell>
        </row>
        <row r="44">
          <cell r="D44">
            <v>43497</v>
          </cell>
          <cell r="E44">
            <v>0.23795265988720249</v>
          </cell>
          <cell r="K44">
            <v>43525</v>
          </cell>
          <cell r="L44">
            <v>0.34884459135373613</v>
          </cell>
          <cell r="R44">
            <v>43466</v>
          </cell>
          <cell r="S44">
            <v>0.26825534944832541</v>
          </cell>
          <cell r="Y44">
            <v>43556</v>
          </cell>
          <cell r="Z44">
            <v>0.60408148148148155</v>
          </cell>
          <cell r="AF44">
            <v>43466</v>
          </cell>
          <cell r="AG44">
            <v>0.22655999999999998</v>
          </cell>
        </row>
        <row r="45">
          <cell r="D45">
            <v>43497</v>
          </cell>
          <cell r="E45">
            <v>0.2540270848182466</v>
          </cell>
          <cell r="K45">
            <v>43525</v>
          </cell>
          <cell r="L45">
            <v>0.352112690031961</v>
          </cell>
          <cell r="R45">
            <v>43466</v>
          </cell>
          <cell r="S45">
            <v>9.9208695652173912E-2</v>
          </cell>
          <cell r="Y45">
            <v>43497</v>
          </cell>
          <cell r="Z45">
            <v>0.57975754587850037</v>
          </cell>
          <cell r="AF45">
            <v>43466</v>
          </cell>
          <cell r="AG45">
            <v>0.29442194045481745</v>
          </cell>
        </row>
        <row r="46">
          <cell r="D46">
            <v>43525</v>
          </cell>
          <cell r="E46">
            <v>0.63379540270222845</v>
          </cell>
          <cell r="K46">
            <v>43647</v>
          </cell>
          <cell r="L46">
            <v>0.69116920900561851</v>
          </cell>
          <cell r="R46">
            <v>43466</v>
          </cell>
          <cell r="S46">
            <v>-0.26471400694765723</v>
          </cell>
          <cell r="Y46">
            <v>43647</v>
          </cell>
          <cell r="Z46">
            <v>0.56796968403074288</v>
          </cell>
          <cell r="AF46">
            <v>43466</v>
          </cell>
          <cell r="AG46">
            <v>0.86862106406080353</v>
          </cell>
        </row>
        <row r="47">
          <cell r="D47">
            <v>43525</v>
          </cell>
          <cell r="E47">
            <v>0.24282812281866384</v>
          </cell>
          <cell r="K47">
            <v>43617</v>
          </cell>
          <cell r="L47">
            <v>0.12017384433030423</v>
          </cell>
          <cell r="R47">
            <v>43466</v>
          </cell>
          <cell r="S47">
            <v>0.78128338962235178</v>
          </cell>
          <cell r="Y47">
            <v>43800</v>
          </cell>
          <cell r="Z47">
            <v>0.56206923244290341</v>
          </cell>
          <cell r="AF47">
            <v>43466</v>
          </cell>
          <cell r="AG47">
            <v>9.237492465340566E-2</v>
          </cell>
        </row>
        <row r="48">
          <cell r="D48">
            <v>43525</v>
          </cell>
          <cell r="E48">
            <v>0.24637681159420294</v>
          </cell>
          <cell r="K48">
            <v>43497</v>
          </cell>
          <cell r="L48">
            <v>0.46167965252797821</v>
          </cell>
          <cell r="R48">
            <v>43466</v>
          </cell>
          <cell r="S48">
            <v>0.5</v>
          </cell>
          <cell r="Y48">
            <v>43466</v>
          </cell>
          <cell r="Z48">
            <v>0.56196590465449181</v>
          </cell>
          <cell r="AF48">
            <v>43466</v>
          </cell>
          <cell r="AG48">
            <v>0.59642147117296218</v>
          </cell>
        </row>
        <row r="49">
          <cell r="D49">
            <v>43525</v>
          </cell>
          <cell r="E49">
            <v>0.34029090372120491</v>
          </cell>
          <cell r="K49">
            <v>43617</v>
          </cell>
          <cell r="L49">
            <v>0.25107308116048477</v>
          </cell>
          <cell r="R49">
            <v>43466</v>
          </cell>
          <cell r="S49">
            <v>0.10053274707295874</v>
          </cell>
          <cell r="Y49">
            <v>43647</v>
          </cell>
          <cell r="Z49">
            <v>0.55146033830123053</v>
          </cell>
          <cell r="AF49">
            <v>43497</v>
          </cell>
          <cell r="AG49">
            <v>1.3603960527922387</v>
          </cell>
        </row>
        <row r="50">
          <cell r="D50">
            <v>43525</v>
          </cell>
          <cell r="E50">
            <v>0.41175429155396936</v>
          </cell>
          <cell r="K50">
            <v>43617</v>
          </cell>
          <cell r="L50">
            <v>0.43131740614334474</v>
          </cell>
          <cell r="R50">
            <v>43466</v>
          </cell>
          <cell r="S50">
            <v>0.20189783969311528</v>
          </cell>
          <cell r="Y50">
            <v>43586</v>
          </cell>
          <cell r="Z50">
            <v>0.55139531953762322</v>
          </cell>
          <cell r="AF50">
            <v>43497</v>
          </cell>
          <cell r="AG50">
            <v>0.2891110731957004</v>
          </cell>
        </row>
        <row r="51">
          <cell r="D51">
            <v>43556</v>
          </cell>
          <cell r="E51">
            <v>0.47467673058290172</v>
          </cell>
          <cell r="K51">
            <v>43556</v>
          </cell>
          <cell r="L51">
            <v>0.31866843791513638</v>
          </cell>
          <cell r="R51">
            <v>43466</v>
          </cell>
          <cell r="S51">
            <v>0.27886935152664477</v>
          </cell>
          <cell r="Y51">
            <v>43770</v>
          </cell>
          <cell r="Z51">
            <v>0.53995626493931403</v>
          </cell>
          <cell r="AF51">
            <v>43497</v>
          </cell>
          <cell r="AG51">
            <v>0.34955180722891571</v>
          </cell>
        </row>
        <row r="52">
          <cell r="D52">
            <v>43556</v>
          </cell>
          <cell r="E52">
            <v>0.31914893617021278</v>
          </cell>
          <cell r="K52">
            <v>43466</v>
          </cell>
          <cell r="L52">
            <v>0.30281676872350449</v>
          </cell>
          <cell r="R52">
            <v>43466</v>
          </cell>
          <cell r="S52">
            <v>0.31470044451437784</v>
          </cell>
          <cell r="Y52">
            <v>43556</v>
          </cell>
          <cell r="Z52">
            <v>0.53879310344827591</v>
          </cell>
          <cell r="AF52">
            <v>43497</v>
          </cell>
          <cell r="AG52">
            <v>0.25177589717818838</v>
          </cell>
        </row>
        <row r="53">
          <cell r="D53">
            <v>43556</v>
          </cell>
          <cell r="E53">
            <v>0.31679401993355483</v>
          </cell>
          <cell r="K53">
            <v>43556</v>
          </cell>
          <cell r="L53">
            <v>0.26278380934581558</v>
          </cell>
          <cell r="R53">
            <v>43466</v>
          </cell>
          <cell r="S53">
            <v>0.78841086173086872</v>
          </cell>
          <cell r="Y53">
            <v>43556</v>
          </cell>
          <cell r="Z53">
            <v>0.5387931034482758</v>
          </cell>
          <cell r="AF53">
            <v>43497</v>
          </cell>
          <cell r="AG53">
            <v>0.16048189021882886</v>
          </cell>
        </row>
        <row r="54">
          <cell r="D54">
            <v>43556</v>
          </cell>
          <cell r="E54">
            <v>0.22414959016393443</v>
          </cell>
          <cell r="K54">
            <v>43556</v>
          </cell>
          <cell r="L54">
            <v>0.25703759826152273</v>
          </cell>
          <cell r="R54">
            <v>43466</v>
          </cell>
          <cell r="S54">
            <v>0.53883181263021773</v>
          </cell>
          <cell r="Y54">
            <v>43647</v>
          </cell>
          <cell r="Z54">
            <v>0.5387931034482758</v>
          </cell>
          <cell r="AF54">
            <v>43497</v>
          </cell>
          <cell r="AG54">
            <v>0.1686055182699478</v>
          </cell>
        </row>
        <row r="55">
          <cell r="D55">
            <v>43556</v>
          </cell>
          <cell r="E55">
            <v>0.234765</v>
          </cell>
          <cell r="K55">
            <v>43466</v>
          </cell>
          <cell r="L55">
            <v>0.25957170668397145</v>
          </cell>
          <cell r="R55">
            <v>43466</v>
          </cell>
          <cell r="S55">
            <v>4.6919752549433487E-2</v>
          </cell>
          <cell r="Y55">
            <v>43556</v>
          </cell>
          <cell r="Z55">
            <v>0.53058212058212062</v>
          </cell>
          <cell r="AF55">
            <v>43497</v>
          </cell>
          <cell r="AG55">
            <v>0.24295689131754705</v>
          </cell>
        </row>
        <row r="56">
          <cell r="D56">
            <v>43556</v>
          </cell>
          <cell r="E56">
            <v>0.38547426437905591</v>
          </cell>
          <cell r="K56">
            <v>43617</v>
          </cell>
          <cell r="L56">
            <v>0.18987446316484968</v>
          </cell>
          <cell r="R56">
            <v>43466</v>
          </cell>
          <cell r="S56">
            <v>0.5</v>
          </cell>
          <cell r="Y56">
            <v>43525</v>
          </cell>
          <cell r="Z56">
            <v>0.51948051948051943</v>
          </cell>
          <cell r="AF56">
            <v>43497</v>
          </cell>
          <cell r="AG56">
            <v>0.29112332269613</v>
          </cell>
        </row>
        <row r="57">
          <cell r="D57">
            <v>43586</v>
          </cell>
          <cell r="E57">
            <v>0.44436363636363635</v>
          </cell>
          <cell r="K57">
            <v>43556</v>
          </cell>
          <cell r="L57">
            <v>0.29629763458732877</v>
          </cell>
          <cell r="R57">
            <v>43466</v>
          </cell>
          <cell r="S57">
            <v>0.39232075471698113</v>
          </cell>
          <cell r="Y57">
            <v>43466</v>
          </cell>
          <cell r="Z57">
            <v>0.51825847504364453</v>
          </cell>
          <cell r="AF57">
            <v>43497</v>
          </cell>
          <cell r="AG57">
            <v>0.61835294117647066</v>
          </cell>
        </row>
        <row r="58">
          <cell r="D58">
            <v>43586</v>
          </cell>
          <cell r="E58">
            <v>0.43251837465250015</v>
          </cell>
          <cell r="K58">
            <v>43466</v>
          </cell>
          <cell r="L58">
            <v>0.29456033734856113</v>
          </cell>
          <cell r="R58">
            <v>43466</v>
          </cell>
          <cell r="S58">
            <v>0.5</v>
          </cell>
          <cell r="Y58">
            <v>43586</v>
          </cell>
          <cell r="Z58">
            <v>0.51362146171309564</v>
          </cell>
          <cell r="AF58">
            <v>43497</v>
          </cell>
          <cell r="AG58">
            <v>0.16487019416423518</v>
          </cell>
        </row>
        <row r="59">
          <cell r="D59">
            <v>43586</v>
          </cell>
          <cell r="E59">
            <v>0.35713656387665199</v>
          </cell>
          <cell r="K59">
            <v>43466</v>
          </cell>
          <cell r="L59">
            <v>0.42061800523223253</v>
          </cell>
          <cell r="R59">
            <v>43466</v>
          </cell>
          <cell r="S59">
            <v>0.52753298415041538</v>
          </cell>
          <cell r="Y59">
            <v>43497</v>
          </cell>
          <cell r="Z59">
            <v>0.50691244239631339</v>
          </cell>
          <cell r="AF59">
            <v>43497</v>
          </cell>
          <cell r="AG59">
            <v>0.11215986240842077</v>
          </cell>
        </row>
        <row r="60">
          <cell r="D60">
            <v>43586</v>
          </cell>
          <cell r="E60">
            <v>0.18038400000000002</v>
          </cell>
          <cell r="K60">
            <v>43556</v>
          </cell>
          <cell r="L60">
            <v>0.26994693088745053</v>
          </cell>
          <cell r="R60">
            <v>43466</v>
          </cell>
          <cell r="S60">
            <v>0.41753653444676408</v>
          </cell>
          <cell r="Y60">
            <v>43586</v>
          </cell>
          <cell r="Z60">
            <v>0.5034820939093676</v>
          </cell>
          <cell r="AF60">
            <v>43497</v>
          </cell>
          <cell r="AG60">
            <v>0.37704387188954247</v>
          </cell>
        </row>
        <row r="61">
          <cell r="D61">
            <v>43617</v>
          </cell>
          <cell r="E61">
            <v>0.30851501439736734</v>
          </cell>
          <cell r="K61">
            <v>43525</v>
          </cell>
          <cell r="L61">
            <v>0.25808454264270592</v>
          </cell>
          <cell r="R61">
            <v>43466</v>
          </cell>
          <cell r="S61">
            <v>0.7142857142857143</v>
          </cell>
          <cell r="Y61">
            <v>43647</v>
          </cell>
          <cell r="Z61">
            <v>0.50329870129870136</v>
          </cell>
          <cell r="AF61">
            <v>43497</v>
          </cell>
          <cell r="AG61">
            <v>0.24353646353646355</v>
          </cell>
        </row>
        <row r="62">
          <cell r="D62">
            <v>43617</v>
          </cell>
          <cell r="E62">
            <v>0.37175185954827056</v>
          </cell>
          <cell r="K62">
            <v>43466</v>
          </cell>
          <cell r="L62">
            <v>0.22678326636728904</v>
          </cell>
          <cell r="R62">
            <v>43466</v>
          </cell>
          <cell r="S62">
            <v>0.12975778546712802</v>
          </cell>
          <cell r="Y62">
            <v>43647</v>
          </cell>
          <cell r="Z62">
            <v>0.48525241874893921</v>
          </cell>
          <cell r="AF62">
            <v>43525</v>
          </cell>
          <cell r="AG62">
            <v>0.24503236968411654</v>
          </cell>
        </row>
        <row r="63">
          <cell r="D63">
            <v>43617</v>
          </cell>
          <cell r="E63">
            <v>0.24789573569006779</v>
          </cell>
          <cell r="K63">
            <v>43497</v>
          </cell>
          <cell r="L63">
            <v>0.15055983649136859</v>
          </cell>
          <cell r="R63">
            <v>43466</v>
          </cell>
          <cell r="S63">
            <v>6.9278289275663887E-2</v>
          </cell>
          <cell r="Y63">
            <v>43678</v>
          </cell>
          <cell r="Z63">
            <v>0.47506502695164193</v>
          </cell>
          <cell r="AF63">
            <v>43525</v>
          </cell>
          <cell r="AG63">
            <v>0.23073865356770262</v>
          </cell>
        </row>
        <row r="64">
          <cell r="D64">
            <v>43647</v>
          </cell>
          <cell r="E64">
            <v>0.19886853279091757</v>
          </cell>
          <cell r="K64">
            <v>43556</v>
          </cell>
          <cell r="L64">
            <v>0.30331897307570183</v>
          </cell>
          <cell r="R64">
            <v>43466</v>
          </cell>
          <cell r="S64">
            <v>0.17142857142857143</v>
          </cell>
          <cell r="Y64">
            <v>43678</v>
          </cell>
          <cell r="Z64">
            <v>0.46857626359405719</v>
          </cell>
          <cell r="AF64">
            <v>43525</v>
          </cell>
          <cell r="AG64">
            <v>0.35710522271002626</v>
          </cell>
        </row>
        <row r="65">
          <cell r="D65">
            <v>43647</v>
          </cell>
          <cell r="E65">
            <v>0.44584983677910772</v>
          </cell>
          <cell r="K65">
            <v>43525</v>
          </cell>
          <cell r="L65">
            <v>0.59832609306893192</v>
          </cell>
          <cell r="R65">
            <v>43466</v>
          </cell>
          <cell r="S65">
            <v>0.41753653444676408</v>
          </cell>
          <cell r="Y65">
            <v>43647</v>
          </cell>
          <cell r="Z65">
            <v>0.44435114503816792</v>
          </cell>
          <cell r="AF65">
            <v>43525</v>
          </cell>
          <cell r="AG65">
            <v>0.14361585754709613</v>
          </cell>
        </row>
        <row r="66">
          <cell r="D66">
            <v>43647</v>
          </cell>
          <cell r="E66">
            <v>0.39475358588250337</v>
          </cell>
          <cell r="K66">
            <v>43678</v>
          </cell>
          <cell r="L66">
            <v>9.2708580091912643E-2</v>
          </cell>
          <cell r="R66">
            <v>43466</v>
          </cell>
          <cell r="S66">
            <v>0.19496021220159152</v>
          </cell>
          <cell r="Y66">
            <v>43525</v>
          </cell>
          <cell r="Z66">
            <v>0.42386589327146168</v>
          </cell>
          <cell r="AF66">
            <v>43525</v>
          </cell>
          <cell r="AG66">
            <v>0.44204951466528325</v>
          </cell>
        </row>
        <row r="67">
          <cell r="D67">
            <v>43647</v>
          </cell>
          <cell r="E67">
            <v>0.52598436477909172</v>
          </cell>
          <cell r="K67">
            <v>43647</v>
          </cell>
          <cell r="L67">
            <v>0.13968957068979868</v>
          </cell>
          <cell r="R67">
            <v>43466</v>
          </cell>
          <cell r="S67">
            <v>4.1127882381239321E-3</v>
          </cell>
          <cell r="Y67">
            <v>43647</v>
          </cell>
          <cell r="Z67">
            <v>0.42280354351224597</v>
          </cell>
          <cell r="AF67">
            <v>43525</v>
          </cell>
          <cell r="AG67">
            <v>0.10144338785248461</v>
          </cell>
        </row>
        <row r="68">
          <cell r="D68">
            <v>43647</v>
          </cell>
          <cell r="E68">
            <v>0.35739251721069859</v>
          </cell>
          <cell r="K68">
            <v>43678</v>
          </cell>
          <cell r="L68">
            <v>0.19199999999999998</v>
          </cell>
          <cell r="R68">
            <v>43466</v>
          </cell>
          <cell r="S68">
            <v>-0.23076923076923078</v>
          </cell>
          <cell r="Y68">
            <v>43466</v>
          </cell>
          <cell r="Z68">
            <v>0.4207533414337789</v>
          </cell>
          <cell r="AF68">
            <v>43525</v>
          </cell>
          <cell r="AG68">
            <v>0.52171324865889168</v>
          </cell>
        </row>
        <row r="69">
          <cell r="D69">
            <v>43647</v>
          </cell>
          <cell r="E69">
            <v>0.33333333333333331</v>
          </cell>
          <cell r="K69">
            <v>43678</v>
          </cell>
          <cell r="L69">
            <v>0.20208746295397537</v>
          </cell>
          <cell r="R69">
            <v>43466</v>
          </cell>
          <cell r="S69">
            <v>0.91812087767264883</v>
          </cell>
          <cell r="Y69">
            <v>43556</v>
          </cell>
          <cell r="Z69">
            <v>0.41797815742221378</v>
          </cell>
          <cell r="AF69">
            <v>43525</v>
          </cell>
          <cell r="AG69">
            <v>0.19855500958867095</v>
          </cell>
        </row>
        <row r="70">
          <cell r="D70">
            <v>43647</v>
          </cell>
          <cell r="E70">
            <v>0.41312187904568154</v>
          </cell>
          <cell r="K70">
            <v>43586</v>
          </cell>
          <cell r="L70">
            <v>0.386218668583236</v>
          </cell>
          <cell r="R70">
            <v>43466</v>
          </cell>
          <cell r="S70">
            <v>0.7111371246415108</v>
          </cell>
          <cell r="Y70">
            <v>43647</v>
          </cell>
          <cell r="Z70">
            <v>0.41106719367588934</v>
          </cell>
          <cell r="AF70">
            <v>43525</v>
          </cell>
          <cell r="AG70">
            <v>9.1200756437298983E-2</v>
          </cell>
        </row>
        <row r="71">
          <cell r="D71">
            <v>43647</v>
          </cell>
          <cell r="E71">
            <v>0.2228785760624252</v>
          </cell>
          <cell r="K71">
            <v>43525</v>
          </cell>
          <cell r="L71">
            <v>0.18653379812064264</v>
          </cell>
          <cell r="R71">
            <v>43497</v>
          </cell>
          <cell r="S71">
            <v>0.11553766318385963</v>
          </cell>
          <cell r="Y71">
            <v>43525</v>
          </cell>
          <cell r="Z71">
            <v>0.4006962096642917</v>
          </cell>
          <cell r="AF71">
            <v>43525</v>
          </cell>
          <cell r="AG71">
            <v>6.8259231467773518E-2</v>
          </cell>
        </row>
        <row r="72">
          <cell r="D72">
            <v>43647</v>
          </cell>
          <cell r="E72">
            <v>0.49595536471678808</v>
          </cell>
          <cell r="K72">
            <v>43647</v>
          </cell>
          <cell r="L72">
            <v>0.27344324865770697</v>
          </cell>
          <cell r="R72">
            <v>43497</v>
          </cell>
          <cell r="S72">
            <v>0.11164111511191951</v>
          </cell>
          <cell r="Y72">
            <v>43466</v>
          </cell>
          <cell r="Z72">
            <v>0.39792634281116568</v>
          </cell>
          <cell r="AF72">
            <v>43525</v>
          </cell>
          <cell r="AG72">
            <v>0.22116250270497367</v>
          </cell>
        </row>
        <row r="73">
          <cell r="D73">
            <v>43647</v>
          </cell>
          <cell r="E73">
            <v>1.1738750711980255</v>
          </cell>
          <cell r="K73">
            <v>43556</v>
          </cell>
          <cell r="L73">
            <v>0.32444098615775246</v>
          </cell>
          <cell r="R73">
            <v>43497</v>
          </cell>
          <cell r="S73">
            <v>0.11529672544080603</v>
          </cell>
          <cell r="Y73">
            <v>43770</v>
          </cell>
          <cell r="Z73">
            <v>0.39329729729729734</v>
          </cell>
          <cell r="AF73">
            <v>43525</v>
          </cell>
          <cell r="AG73">
            <v>0.27990438247011956</v>
          </cell>
        </row>
        <row r="74">
          <cell r="D74">
            <v>43678</v>
          </cell>
          <cell r="E74" t="str">
            <v/>
          </cell>
          <cell r="K74">
            <v>43617</v>
          </cell>
          <cell r="L74">
            <v>0.29998389898733102</v>
          </cell>
          <cell r="R74">
            <v>43497</v>
          </cell>
          <cell r="S74">
            <v>0.4153978917027929</v>
          </cell>
          <cell r="Y74">
            <v>43709</v>
          </cell>
          <cell r="Z74">
            <v>0.39258848147120368</v>
          </cell>
          <cell r="AF74">
            <v>43525</v>
          </cell>
          <cell r="AG74">
            <v>9.2760180995475117E-2</v>
          </cell>
        </row>
        <row r="75">
          <cell r="D75">
            <v>43678</v>
          </cell>
          <cell r="E75">
            <v>0.45401054803944052</v>
          </cell>
          <cell r="K75">
            <v>43647</v>
          </cell>
          <cell r="L75">
            <v>0.19896993318485526</v>
          </cell>
          <cell r="R75">
            <v>43497</v>
          </cell>
          <cell r="S75">
            <v>9.5674385364899292E-2</v>
          </cell>
          <cell r="Y75">
            <v>43678</v>
          </cell>
          <cell r="Z75">
            <v>0.38595664253005912</v>
          </cell>
          <cell r="AF75">
            <v>43525</v>
          </cell>
          <cell r="AG75">
            <v>0.22148209237400895</v>
          </cell>
        </row>
        <row r="76">
          <cell r="D76">
            <v>43678</v>
          </cell>
          <cell r="E76">
            <v>0.33164886140005623</v>
          </cell>
          <cell r="K76">
            <v>43678</v>
          </cell>
          <cell r="L76">
            <v>0.62956800000000002</v>
          </cell>
          <cell r="R76">
            <v>43497</v>
          </cell>
          <cell r="S76">
            <v>0.23989398883763105</v>
          </cell>
          <cell r="Y76">
            <v>43525</v>
          </cell>
          <cell r="Z76">
            <v>0.38001853568118626</v>
          </cell>
          <cell r="AF76">
            <v>43556</v>
          </cell>
          <cell r="AG76">
            <v>0.62852912461532895</v>
          </cell>
        </row>
        <row r="77">
          <cell r="D77">
            <v>43678</v>
          </cell>
          <cell r="E77">
            <v>6.912267085851842E-2</v>
          </cell>
          <cell r="K77">
            <v>43647</v>
          </cell>
          <cell r="L77">
            <v>0.45498211156542057</v>
          </cell>
          <cell r="R77">
            <v>43497</v>
          </cell>
          <cell r="S77">
            <v>0.61909335174973834</v>
          </cell>
          <cell r="Y77">
            <v>43586</v>
          </cell>
          <cell r="Z77">
            <v>0.37186921737134682</v>
          </cell>
          <cell r="AF77">
            <v>43556</v>
          </cell>
          <cell r="AG77">
            <v>0.22061917443408788</v>
          </cell>
        </row>
        <row r="78">
          <cell r="D78">
            <v>43709</v>
          </cell>
          <cell r="E78">
            <v>7.7802032842237162E-2</v>
          </cell>
          <cell r="K78">
            <v>43647</v>
          </cell>
          <cell r="L78">
            <v>0.2187437588927694</v>
          </cell>
          <cell r="R78">
            <v>43497</v>
          </cell>
          <cell r="S78">
            <v>-0.23076923076923078</v>
          </cell>
          <cell r="Y78">
            <v>43586</v>
          </cell>
          <cell r="Z78">
            <v>0.3704889094523432</v>
          </cell>
          <cell r="AF78">
            <v>43556</v>
          </cell>
          <cell r="AG78">
            <v>0.54022255992940826</v>
          </cell>
        </row>
        <row r="79">
          <cell r="D79">
            <v>43709</v>
          </cell>
          <cell r="E79">
            <v>0.52602660266026602</v>
          </cell>
          <cell r="K79">
            <v>43556</v>
          </cell>
          <cell r="L79">
            <v>0.45440138520007634</v>
          </cell>
          <cell r="R79">
            <v>43497</v>
          </cell>
          <cell r="S79">
            <v>0.42593757664295845</v>
          </cell>
          <cell r="Y79">
            <v>43647</v>
          </cell>
          <cell r="Z79">
            <v>0.36672558167124547</v>
          </cell>
          <cell r="AF79">
            <v>43556</v>
          </cell>
          <cell r="AG79">
            <v>0.19552503555123119</v>
          </cell>
        </row>
        <row r="80">
          <cell r="D80">
            <v>43709</v>
          </cell>
          <cell r="E80">
            <v>0.27223790004729626</v>
          </cell>
          <cell r="K80">
            <v>43556</v>
          </cell>
          <cell r="L80">
            <v>0.31792520744136704</v>
          </cell>
          <cell r="R80">
            <v>43497</v>
          </cell>
          <cell r="S80">
            <v>0.48453608247422675</v>
          </cell>
          <cell r="Y80">
            <v>43647</v>
          </cell>
          <cell r="Z80">
            <v>0.36080769230769233</v>
          </cell>
          <cell r="AF80">
            <v>43556</v>
          </cell>
          <cell r="AG80">
            <v>0.55749852007772449</v>
          </cell>
        </row>
        <row r="81">
          <cell r="D81">
            <v>43709</v>
          </cell>
          <cell r="E81">
            <v>0.17498196453024281</v>
          </cell>
          <cell r="K81">
            <v>43617</v>
          </cell>
          <cell r="L81">
            <v>0.32503632966576707</v>
          </cell>
          <cell r="R81">
            <v>43497</v>
          </cell>
          <cell r="S81">
            <v>0.16163498697831968</v>
          </cell>
          <cell r="Y81">
            <v>43617</v>
          </cell>
          <cell r="Z81">
            <v>0.35714570135746609</v>
          </cell>
          <cell r="AF81">
            <v>43556</v>
          </cell>
          <cell r="AG81">
            <v>0.42256818181818179</v>
          </cell>
        </row>
        <row r="82">
          <cell r="D82" t="e">
            <v>#N/A</v>
          </cell>
          <cell r="E82">
            <v>0</v>
          </cell>
          <cell r="K82">
            <v>43586</v>
          </cell>
          <cell r="L82">
            <v>9.5255009107468133E-2</v>
          </cell>
          <cell r="R82">
            <v>43497</v>
          </cell>
          <cell r="S82">
            <v>0.21268851188542695</v>
          </cell>
          <cell r="Y82">
            <v>43556</v>
          </cell>
          <cell r="Z82">
            <v>0.35698429319371727</v>
          </cell>
          <cell r="AF82">
            <v>43556</v>
          </cell>
          <cell r="AG82">
            <v>0.23310251044644092</v>
          </cell>
        </row>
        <row r="83">
          <cell r="D83" t="e">
            <v>#N/A</v>
          </cell>
          <cell r="E83">
            <v>0</v>
          </cell>
          <cell r="K83">
            <v>43586</v>
          </cell>
          <cell r="L83">
            <v>0.30944944550306269</v>
          </cell>
          <cell r="R83">
            <v>43497</v>
          </cell>
          <cell r="S83">
            <v>5.3626794258373203E-2</v>
          </cell>
          <cell r="Y83">
            <v>43525</v>
          </cell>
          <cell r="Z83">
            <v>0.34210526315789475</v>
          </cell>
          <cell r="AF83">
            <v>43556</v>
          </cell>
          <cell r="AG83">
            <v>0.14093959731543623</v>
          </cell>
        </row>
        <row r="84">
          <cell r="D84" t="e">
            <v>#N/A</v>
          </cell>
          <cell r="E84">
            <v>0</v>
          </cell>
          <cell r="K84">
            <v>43556</v>
          </cell>
          <cell r="L84">
            <v>0.22152717659433849</v>
          </cell>
          <cell r="R84">
            <v>43497</v>
          </cell>
          <cell r="S84">
            <v>4.2790279799375844E-2</v>
          </cell>
          <cell r="Y84">
            <v>43647</v>
          </cell>
          <cell r="Z84">
            <v>0.33333333333333331</v>
          </cell>
          <cell r="AF84">
            <v>43556</v>
          </cell>
          <cell r="AG84">
            <v>0.35278176597272076</v>
          </cell>
        </row>
        <row r="85">
          <cell r="D85" t="e">
            <v>#N/A</v>
          </cell>
          <cell r="E85">
            <v>0</v>
          </cell>
          <cell r="K85">
            <v>43586</v>
          </cell>
          <cell r="L85">
            <v>0.20284347372784706</v>
          </cell>
          <cell r="R85">
            <v>43497</v>
          </cell>
          <cell r="S85">
            <v>0.23596540504016011</v>
          </cell>
          <cell r="Y85">
            <v>43770</v>
          </cell>
          <cell r="Z85">
            <v>0.32906956690287559</v>
          </cell>
          <cell r="AF85">
            <v>43556</v>
          </cell>
          <cell r="AG85">
            <v>0.27716186252771619</v>
          </cell>
        </row>
        <row r="86">
          <cell r="D86" t="e">
            <v>#N/A</v>
          </cell>
          <cell r="E86">
            <v>0</v>
          </cell>
          <cell r="K86">
            <v>43800</v>
          </cell>
          <cell r="L86">
            <v>0.20326064908722111</v>
          </cell>
          <cell r="R86">
            <v>43497</v>
          </cell>
          <cell r="S86">
            <v>0.49757534961672661</v>
          </cell>
          <cell r="Y86">
            <v>43497</v>
          </cell>
          <cell r="Z86">
            <v>0.31583325773985077</v>
          </cell>
          <cell r="AF86">
            <v>43556</v>
          </cell>
          <cell r="AG86">
            <v>0.60858813700918968</v>
          </cell>
        </row>
        <row r="87">
          <cell r="D87" t="e">
            <v>#N/A</v>
          </cell>
          <cell r="E87">
            <v>0</v>
          </cell>
          <cell r="K87">
            <v>43647</v>
          </cell>
          <cell r="L87">
            <v>0.14440349750370191</v>
          </cell>
          <cell r="R87">
            <v>43497</v>
          </cell>
          <cell r="S87">
            <v>0.8</v>
          </cell>
          <cell r="Y87">
            <v>43497</v>
          </cell>
          <cell r="Z87">
            <v>0.31490573855396725</v>
          </cell>
          <cell r="AF87">
            <v>43556</v>
          </cell>
          <cell r="AG87">
            <v>0.27716186252771619</v>
          </cell>
        </row>
        <row r="88">
          <cell r="D88" t="e">
            <v>#N/A</v>
          </cell>
          <cell r="E88">
            <v>0</v>
          </cell>
          <cell r="K88">
            <v>43647</v>
          </cell>
          <cell r="L88">
            <v>0.25815239096163956</v>
          </cell>
          <cell r="R88">
            <v>43497</v>
          </cell>
          <cell r="S88">
            <v>0.13493489119529309</v>
          </cell>
          <cell r="Y88">
            <v>43497</v>
          </cell>
          <cell r="Z88">
            <v>0.31284329563812602</v>
          </cell>
          <cell r="AF88">
            <v>43556</v>
          </cell>
          <cell r="AG88">
            <v>0.31914893617021278</v>
          </cell>
        </row>
        <row r="89">
          <cell r="D89" t="e">
            <v>#N/A</v>
          </cell>
          <cell r="E89">
            <v>0</v>
          </cell>
          <cell r="K89">
            <v>43647</v>
          </cell>
          <cell r="L89">
            <v>0.37002186466656928</v>
          </cell>
          <cell r="R89">
            <v>43497</v>
          </cell>
          <cell r="S89">
            <v>0.21667867634831775</v>
          </cell>
          <cell r="Y89">
            <v>43525</v>
          </cell>
          <cell r="Z89">
            <v>0.30769230769230771</v>
          </cell>
          <cell r="AF89">
            <v>43556</v>
          </cell>
          <cell r="AG89">
            <v>0.40045766590389015</v>
          </cell>
        </row>
        <row r="90">
          <cell r="D90" t="e">
            <v>#N/A</v>
          </cell>
          <cell r="E90">
            <v>0</v>
          </cell>
          <cell r="K90">
            <v>43709</v>
          </cell>
          <cell r="L90">
            <v>0.1174350475879993</v>
          </cell>
          <cell r="R90">
            <v>43497</v>
          </cell>
          <cell r="S90">
            <v>0.66731587792734071</v>
          </cell>
          <cell r="Y90">
            <v>43556</v>
          </cell>
          <cell r="Z90">
            <v>0.30532527881040888</v>
          </cell>
          <cell r="AF90">
            <v>43556</v>
          </cell>
          <cell r="AG90">
            <v>0.22388059701492538</v>
          </cell>
        </row>
        <row r="91">
          <cell r="D91" t="e">
            <v>#N/A</v>
          </cell>
          <cell r="E91">
            <v>0</v>
          </cell>
          <cell r="K91">
            <v>43586</v>
          </cell>
          <cell r="L91">
            <v>0.12397718819737169</v>
          </cell>
          <cell r="R91">
            <v>43497</v>
          </cell>
          <cell r="S91">
            <v>0.14065249341046962</v>
          </cell>
          <cell r="Y91">
            <v>43617</v>
          </cell>
          <cell r="Z91">
            <v>0.30378689956331878</v>
          </cell>
          <cell r="AF91">
            <v>43556</v>
          </cell>
          <cell r="AG91">
            <v>0.76335877862595425</v>
          </cell>
        </row>
        <row r="92">
          <cell r="D92" t="e">
            <v>#N/A</v>
          </cell>
          <cell r="E92">
            <v>0</v>
          </cell>
          <cell r="K92">
            <v>43617</v>
          </cell>
          <cell r="L92">
            <v>0.34759358288770054</v>
          </cell>
          <cell r="R92">
            <v>43497</v>
          </cell>
          <cell r="S92">
            <v>0.11006275917458115</v>
          </cell>
          <cell r="Y92">
            <v>43466</v>
          </cell>
          <cell r="Z92">
            <v>0.3</v>
          </cell>
          <cell r="AF92">
            <v>43586</v>
          </cell>
          <cell r="AG92">
            <v>0.46327041164430294</v>
          </cell>
        </row>
        <row r="93">
          <cell r="D93" t="e">
            <v>#N/A</v>
          </cell>
          <cell r="E93">
            <v>0</v>
          </cell>
          <cell r="K93">
            <v>43739</v>
          </cell>
          <cell r="L93">
            <v>0.1026902943034857</v>
          </cell>
          <cell r="R93">
            <v>43497</v>
          </cell>
          <cell r="S93">
            <v>0.68059504695614725</v>
          </cell>
          <cell r="Y93">
            <v>43678</v>
          </cell>
          <cell r="Z93">
            <v>0.29249936153649708</v>
          </cell>
          <cell r="AF93">
            <v>43586</v>
          </cell>
          <cell r="AG93">
            <v>0.36771698211920778</v>
          </cell>
        </row>
        <row r="94">
          <cell r="D94" t="e">
            <v>#N/A</v>
          </cell>
          <cell r="E94">
            <v>0</v>
          </cell>
          <cell r="K94">
            <v>43800</v>
          </cell>
          <cell r="L94">
            <v>1.1448899148699325</v>
          </cell>
          <cell r="R94">
            <v>43497</v>
          </cell>
          <cell r="S94">
            <v>0.25187849769938542</v>
          </cell>
          <cell r="Y94">
            <v>43525</v>
          </cell>
          <cell r="Z94">
            <v>0.2857142857142857</v>
          </cell>
          <cell r="AF94">
            <v>43586</v>
          </cell>
          <cell r="AG94">
            <v>0.34435576923076927</v>
          </cell>
        </row>
        <row r="95">
          <cell r="D95" t="e">
            <v>#N/A</v>
          </cell>
          <cell r="E95">
            <v>0</v>
          </cell>
          <cell r="K95">
            <v>43709</v>
          </cell>
          <cell r="L95">
            <v>0.29579093677386492</v>
          </cell>
          <cell r="R95">
            <v>43497</v>
          </cell>
          <cell r="S95">
            <v>0.25401553026273799</v>
          </cell>
          <cell r="Y95">
            <v>43647</v>
          </cell>
          <cell r="Z95">
            <v>0.28091665185915476</v>
          </cell>
          <cell r="AF95">
            <v>43586</v>
          </cell>
          <cell r="AG95">
            <v>0.44749369289180624</v>
          </cell>
        </row>
        <row r="96">
          <cell r="D96" t="e">
            <v>#N/A</v>
          </cell>
          <cell r="E96">
            <v>0</v>
          </cell>
          <cell r="K96">
            <v>43739</v>
          </cell>
          <cell r="L96">
            <v>0.11478199465698923</v>
          </cell>
          <cell r="R96">
            <v>43497</v>
          </cell>
          <cell r="S96">
            <v>0.26465092231457937</v>
          </cell>
          <cell r="Y96">
            <v>43525</v>
          </cell>
          <cell r="Z96">
            <v>0.27695602902523392</v>
          </cell>
          <cell r="AF96">
            <v>43586</v>
          </cell>
          <cell r="AG96">
            <v>0.16267478684531059</v>
          </cell>
        </row>
        <row r="97">
          <cell r="D97" t="e">
            <v>#N/A</v>
          </cell>
          <cell r="E97">
            <v>0</v>
          </cell>
          <cell r="K97">
            <v>43739</v>
          </cell>
          <cell r="L97">
            <v>0.13525291828793773</v>
          </cell>
          <cell r="R97">
            <v>43497</v>
          </cell>
          <cell r="S97">
            <v>7.321226413577045E-2</v>
          </cell>
          <cell r="Y97">
            <v>43466</v>
          </cell>
          <cell r="Z97">
            <v>0.27490384615384611</v>
          </cell>
          <cell r="AF97">
            <v>43617</v>
          </cell>
          <cell r="AG97">
            <v>0.12306763137342051</v>
          </cell>
        </row>
        <row r="98">
          <cell r="D98" t="e">
            <v>#N/A</v>
          </cell>
          <cell r="E98">
            <v>0</v>
          </cell>
          <cell r="K98">
            <v>43770</v>
          </cell>
          <cell r="L98">
            <v>0.6640974137931035</v>
          </cell>
          <cell r="R98">
            <v>43497</v>
          </cell>
          <cell r="S98">
            <v>0.15225289544960643</v>
          </cell>
          <cell r="Y98">
            <v>43466</v>
          </cell>
          <cell r="Z98">
            <v>0.27480468749999998</v>
          </cell>
          <cell r="AF98">
            <v>43617</v>
          </cell>
          <cell r="AG98">
            <v>0.30844327068526994</v>
          </cell>
        </row>
        <row r="99">
          <cell r="D99" t="e">
            <v>#N/A</v>
          </cell>
          <cell r="E99">
            <v>0</v>
          </cell>
          <cell r="K99">
            <v>43647</v>
          </cell>
          <cell r="L99">
            <v>0.31578947368421051</v>
          </cell>
          <cell r="R99">
            <v>43497</v>
          </cell>
          <cell r="S99">
            <v>0.66577896138482018</v>
          </cell>
          <cell r="Y99">
            <v>43466</v>
          </cell>
          <cell r="Z99">
            <v>0.27412190082644633</v>
          </cell>
          <cell r="AF99">
            <v>43617</v>
          </cell>
          <cell r="AG99">
            <v>0.14964999999999998</v>
          </cell>
        </row>
        <row r="100">
          <cell r="D100" t="e">
            <v>#N/A</v>
          </cell>
          <cell r="E100">
            <v>0</v>
          </cell>
          <cell r="K100">
            <v>43647</v>
          </cell>
          <cell r="L100">
            <v>0.2857142857142857</v>
          </cell>
          <cell r="R100">
            <v>43497</v>
          </cell>
          <cell r="S100">
            <v>0.35666940949689407</v>
          </cell>
          <cell r="Y100">
            <v>43466</v>
          </cell>
          <cell r="Z100">
            <v>0.27382373595505621</v>
          </cell>
          <cell r="AF100">
            <v>43617</v>
          </cell>
          <cell r="AG100">
            <v>0.27469500000000002</v>
          </cell>
        </row>
        <row r="101">
          <cell r="D101" t="e">
            <v>#N/A</v>
          </cell>
          <cell r="E101">
            <v>0</v>
          </cell>
          <cell r="K101">
            <v>43770</v>
          </cell>
          <cell r="L101">
            <v>0.30659812306489415</v>
          </cell>
          <cell r="R101">
            <v>43497</v>
          </cell>
          <cell r="S101">
            <v>0.24532731831255186</v>
          </cell>
          <cell r="Y101">
            <v>43466</v>
          </cell>
          <cell r="Z101">
            <v>0.27379331683168318</v>
          </cell>
          <cell r="AF101">
            <v>43647</v>
          </cell>
          <cell r="AG101">
            <v>0.30900298930446757</v>
          </cell>
        </row>
        <row r="102">
          <cell r="D102" t="e">
            <v>#N/A</v>
          </cell>
          <cell r="E102">
            <v>0</v>
          </cell>
          <cell r="K102">
            <v>43709</v>
          </cell>
          <cell r="L102">
            <v>7.8549154261995657E-2</v>
          </cell>
          <cell r="R102">
            <v>43497</v>
          </cell>
          <cell r="S102">
            <v>0.28538335814096721</v>
          </cell>
          <cell r="Y102">
            <v>43466</v>
          </cell>
          <cell r="Z102">
            <v>0.27374999999999999</v>
          </cell>
          <cell r="AF102">
            <v>43647</v>
          </cell>
          <cell r="AG102">
            <v>0.35700534888445884</v>
          </cell>
        </row>
        <row r="103">
          <cell r="D103" t="e">
            <v>#N/A</v>
          </cell>
          <cell r="E103">
            <v>0</v>
          </cell>
          <cell r="K103" t="e">
            <v>#N/A</v>
          </cell>
          <cell r="L103">
            <v>0</v>
          </cell>
          <cell r="R103">
            <v>43497</v>
          </cell>
          <cell r="S103">
            <v>0.63794743313150992</v>
          </cell>
          <cell r="Y103">
            <v>43466</v>
          </cell>
          <cell r="Z103">
            <v>0.27361111111111114</v>
          </cell>
          <cell r="AF103">
            <v>43647</v>
          </cell>
          <cell r="AG103">
            <v>0.22388059701492538</v>
          </cell>
        </row>
        <row r="104">
          <cell r="D104" t="e">
            <v>#N/A</v>
          </cell>
          <cell r="E104">
            <v>0</v>
          </cell>
          <cell r="K104" t="e">
            <v>#N/A</v>
          </cell>
          <cell r="L104">
            <v>0</v>
          </cell>
          <cell r="R104">
            <v>43525</v>
          </cell>
          <cell r="S104">
            <v>9.837498287379752E-2</v>
          </cell>
          <cell r="Y104">
            <v>43466</v>
          </cell>
          <cell r="Z104">
            <v>0.27357142857142858</v>
          </cell>
          <cell r="AF104">
            <v>43647</v>
          </cell>
          <cell r="AG104">
            <v>0.29991226193957865</v>
          </cell>
        </row>
        <row r="105">
          <cell r="D105" t="e">
            <v>#N/A</v>
          </cell>
          <cell r="E105">
            <v>0</v>
          </cell>
          <cell r="K105" t="e">
            <v>#N/A</v>
          </cell>
          <cell r="L105">
            <v>0</v>
          </cell>
          <cell r="R105">
            <v>43525</v>
          </cell>
          <cell r="S105">
            <v>0.13513513513513514</v>
          </cell>
          <cell r="Y105">
            <v>43466</v>
          </cell>
          <cell r="Z105">
            <v>0.27352941176470591</v>
          </cell>
          <cell r="AF105">
            <v>43647</v>
          </cell>
          <cell r="AG105">
            <v>9.6911999999999998E-2</v>
          </cell>
        </row>
        <row r="106">
          <cell r="D106" t="e">
            <v>#N/A</v>
          </cell>
          <cell r="E106">
            <v>0</v>
          </cell>
          <cell r="K106" t="e">
            <v>#N/A</v>
          </cell>
          <cell r="L106">
            <v>0</v>
          </cell>
          <cell r="R106">
            <v>43525</v>
          </cell>
          <cell r="S106">
            <v>0.14684031116161175</v>
          </cell>
          <cell r="Y106">
            <v>43466</v>
          </cell>
          <cell r="Z106">
            <v>0.27338897515527949</v>
          </cell>
          <cell r="AF106">
            <v>43647</v>
          </cell>
          <cell r="AG106">
            <v>0.26911578080195686</v>
          </cell>
        </row>
        <row r="107">
          <cell r="D107" t="e">
            <v>#N/A</v>
          </cell>
          <cell r="E107">
            <v>0</v>
          </cell>
          <cell r="K107" t="e">
            <v>#N/A</v>
          </cell>
          <cell r="L107">
            <v>0</v>
          </cell>
          <cell r="R107">
            <v>43525</v>
          </cell>
          <cell r="S107">
            <v>0.54351748325455762</v>
          </cell>
          <cell r="Y107">
            <v>43466</v>
          </cell>
          <cell r="Z107">
            <v>0.27321428571428569</v>
          </cell>
          <cell r="AF107">
            <v>43647</v>
          </cell>
          <cell r="AG107">
            <v>0.1442556563717792</v>
          </cell>
        </row>
        <row r="108">
          <cell r="D108" t="e">
            <v>#N/A</v>
          </cell>
          <cell r="E108">
            <v>0</v>
          </cell>
          <cell r="K108" t="e">
            <v>#N/A</v>
          </cell>
          <cell r="L108">
            <v>0</v>
          </cell>
          <cell r="R108">
            <v>43525</v>
          </cell>
          <cell r="S108">
            <v>0.4834049143537274</v>
          </cell>
          <cell r="Y108">
            <v>43466</v>
          </cell>
          <cell r="Z108">
            <v>0.27318037974683546</v>
          </cell>
          <cell r="AF108">
            <v>43647</v>
          </cell>
          <cell r="AG108">
            <v>0.15875160440451258</v>
          </cell>
        </row>
        <row r="109">
          <cell r="D109" t="e">
            <v>#N/A</v>
          </cell>
          <cell r="E109">
            <v>0</v>
          </cell>
          <cell r="K109" t="e">
            <v>#N/A</v>
          </cell>
          <cell r="L109">
            <v>0</v>
          </cell>
          <cell r="R109">
            <v>43525</v>
          </cell>
          <cell r="S109">
            <v>0.12839327719633178</v>
          </cell>
          <cell r="Y109">
            <v>43466</v>
          </cell>
          <cell r="Z109">
            <v>0.27316810344827586</v>
          </cell>
          <cell r="AF109">
            <v>43647</v>
          </cell>
          <cell r="AG109">
            <v>0.10004284411699008</v>
          </cell>
        </row>
        <row r="110">
          <cell r="D110" t="e">
            <v>#N/A</v>
          </cell>
          <cell r="E110">
            <v>0</v>
          </cell>
          <cell r="K110" t="e">
            <v>#N/A</v>
          </cell>
          <cell r="L110">
            <v>0</v>
          </cell>
          <cell r="R110">
            <v>43525</v>
          </cell>
          <cell r="S110">
            <v>0.37938533187882856</v>
          </cell>
          <cell r="Y110">
            <v>43466</v>
          </cell>
          <cell r="Z110">
            <v>0.2731492718446602</v>
          </cell>
          <cell r="AF110">
            <v>43647</v>
          </cell>
          <cell r="AG110">
            <v>0.39370078740157483</v>
          </cell>
        </row>
        <row r="111">
          <cell r="D111" t="e">
            <v>#N/A</v>
          </cell>
          <cell r="E111">
            <v>0</v>
          </cell>
          <cell r="K111" t="e">
            <v>#N/A</v>
          </cell>
          <cell r="L111">
            <v>0</v>
          </cell>
          <cell r="R111">
            <v>43525</v>
          </cell>
          <cell r="S111">
            <v>0.22604355716878402</v>
          </cell>
          <cell r="Y111">
            <v>43466</v>
          </cell>
          <cell r="Z111">
            <v>0.27253787878787877</v>
          </cell>
          <cell r="AF111">
            <v>43647</v>
          </cell>
          <cell r="AG111">
            <v>0.10594782608695652</v>
          </cell>
        </row>
        <row r="112">
          <cell r="D112" t="e">
            <v>#N/A</v>
          </cell>
          <cell r="E112">
            <v>0</v>
          </cell>
          <cell r="K112" t="e">
            <v>#N/A</v>
          </cell>
          <cell r="L112">
            <v>0</v>
          </cell>
          <cell r="R112">
            <v>43525</v>
          </cell>
          <cell r="S112">
            <v>0.13809654761669626</v>
          </cell>
          <cell r="Y112">
            <v>43466</v>
          </cell>
          <cell r="Z112">
            <v>0.27239010989010992</v>
          </cell>
          <cell r="AF112">
            <v>43647</v>
          </cell>
          <cell r="AG112">
            <v>0.22388059701492538</v>
          </cell>
        </row>
        <row r="113">
          <cell r="D113" t="e">
            <v>#N/A</v>
          </cell>
          <cell r="E113">
            <v>0</v>
          </cell>
          <cell r="K113" t="e">
            <v>#N/A</v>
          </cell>
          <cell r="L113">
            <v>0</v>
          </cell>
          <cell r="R113">
            <v>43525</v>
          </cell>
          <cell r="S113">
            <v>0.25065015479876163</v>
          </cell>
          <cell r="Y113">
            <v>43770</v>
          </cell>
          <cell r="Z113">
            <v>0.27068988235294117</v>
          </cell>
          <cell r="AF113">
            <v>43678</v>
          </cell>
          <cell r="AG113">
            <v>3.7138888888888888E-2</v>
          </cell>
        </row>
        <row r="114">
          <cell r="D114" t="e">
            <v>#N/A</v>
          </cell>
          <cell r="E114">
            <v>0</v>
          </cell>
          <cell r="K114" t="e">
            <v>#N/A</v>
          </cell>
          <cell r="L114">
            <v>0</v>
          </cell>
          <cell r="R114">
            <v>43525</v>
          </cell>
          <cell r="S114">
            <v>0.27495768661859138</v>
          </cell>
          <cell r="Y114">
            <v>43466</v>
          </cell>
          <cell r="Z114">
            <v>0.27</v>
          </cell>
          <cell r="AF114">
            <v>43678</v>
          </cell>
          <cell r="AG114">
            <v>0.18875737639478352</v>
          </cell>
        </row>
        <row r="115">
          <cell r="D115" t="e">
            <v>#N/A</v>
          </cell>
          <cell r="E115">
            <v>0</v>
          </cell>
          <cell r="K115" t="e">
            <v>#N/A</v>
          </cell>
          <cell r="L115">
            <v>0</v>
          </cell>
          <cell r="R115">
            <v>43525</v>
          </cell>
          <cell r="S115">
            <v>0.40704375414738253</v>
          </cell>
          <cell r="Y115">
            <v>43647</v>
          </cell>
          <cell r="Z115">
            <v>0.2436649214659686</v>
          </cell>
          <cell r="AF115">
            <v>43678</v>
          </cell>
          <cell r="AG115">
            <v>0.11620410868124585</v>
          </cell>
        </row>
        <row r="116">
          <cell r="D116" t="e">
            <v>#N/A</v>
          </cell>
          <cell r="E116">
            <v>0</v>
          </cell>
          <cell r="K116" t="e">
            <v>#N/A</v>
          </cell>
          <cell r="L116">
            <v>0</v>
          </cell>
          <cell r="R116">
            <v>43525</v>
          </cell>
          <cell r="S116">
            <v>0.10980693338374649</v>
          </cell>
          <cell r="Y116">
            <v>43647</v>
          </cell>
          <cell r="Z116">
            <v>0.23841263157894738</v>
          </cell>
          <cell r="AF116">
            <v>43678</v>
          </cell>
          <cell r="AG116">
            <v>5.9914550584441756E-2</v>
          </cell>
        </row>
        <row r="117">
          <cell r="D117" t="e">
            <v>#N/A</v>
          </cell>
          <cell r="E117">
            <v>0</v>
          </cell>
          <cell r="K117" t="e">
            <v>#N/A</v>
          </cell>
          <cell r="L117">
            <v>0</v>
          </cell>
          <cell r="R117">
            <v>43525</v>
          </cell>
          <cell r="S117">
            <v>0.22734777351031052</v>
          </cell>
          <cell r="Y117">
            <v>43739</v>
          </cell>
          <cell r="Z117">
            <v>0.23728662106053053</v>
          </cell>
          <cell r="AF117">
            <v>43678</v>
          </cell>
          <cell r="AG117">
            <v>0.82269628881595558</v>
          </cell>
        </row>
        <row r="118">
          <cell r="D118" t="e">
            <v>#N/A</v>
          </cell>
          <cell r="E118">
            <v>0</v>
          </cell>
          <cell r="K118" t="e">
            <v>#N/A</v>
          </cell>
          <cell r="L118">
            <v>0</v>
          </cell>
          <cell r="R118">
            <v>43525</v>
          </cell>
          <cell r="S118">
            <v>0.43280706308812433</v>
          </cell>
          <cell r="Y118">
            <v>43770</v>
          </cell>
          <cell r="Z118">
            <v>0.23722458047367795</v>
          </cell>
          <cell r="AF118">
            <v>43678</v>
          </cell>
          <cell r="AG118">
            <v>0.20902671625811481</v>
          </cell>
        </row>
        <row r="119">
          <cell r="D119" t="e">
            <v>#N/A</v>
          </cell>
          <cell r="E119">
            <v>0</v>
          </cell>
          <cell r="K119" t="e">
            <v>#N/A</v>
          </cell>
          <cell r="L119">
            <v>0</v>
          </cell>
          <cell r="R119">
            <v>43525</v>
          </cell>
          <cell r="S119">
            <v>0.32805116776103221</v>
          </cell>
          <cell r="Y119">
            <v>43739</v>
          </cell>
          <cell r="Z119">
            <v>0.22988505747126436</v>
          </cell>
          <cell r="AF119">
            <v>43678</v>
          </cell>
          <cell r="AG119">
            <v>0.20765307527847762</v>
          </cell>
        </row>
        <row r="120">
          <cell r="D120" t="e">
            <v>#N/A</v>
          </cell>
          <cell r="E120">
            <v>0</v>
          </cell>
          <cell r="K120" t="e">
            <v>#N/A</v>
          </cell>
          <cell r="L120">
            <v>0</v>
          </cell>
          <cell r="R120">
            <v>43525</v>
          </cell>
          <cell r="S120">
            <v>0.40829016898939574</v>
          </cell>
          <cell r="Y120">
            <v>43556</v>
          </cell>
          <cell r="Z120">
            <v>0.22471887519918765</v>
          </cell>
          <cell r="AF120">
            <v>43678</v>
          </cell>
          <cell r="AG120">
            <v>0.22271139770225809</v>
          </cell>
        </row>
        <row r="121">
          <cell r="D121" t="e">
            <v>#N/A</v>
          </cell>
          <cell r="E121">
            <v>0</v>
          </cell>
          <cell r="K121" t="e">
            <v>#N/A</v>
          </cell>
          <cell r="L121">
            <v>0</v>
          </cell>
          <cell r="R121">
            <v>43525</v>
          </cell>
          <cell r="S121">
            <v>7.3618379647216917E-2</v>
          </cell>
          <cell r="Y121">
            <v>43556</v>
          </cell>
          <cell r="Z121">
            <v>0.21780253164556962</v>
          </cell>
          <cell r="AF121">
            <v>43678</v>
          </cell>
          <cell r="AG121">
            <v>0.13028343874443662</v>
          </cell>
        </row>
        <row r="122">
          <cell r="D122" t="e">
            <v>#N/A</v>
          </cell>
          <cell r="E122">
            <v>0</v>
          </cell>
          <cell r="K122" t="e">
            <v>#N/A</v>
          </cell>
          <cell r="L122">
            <v>0</v>
          </cell>
          <cell r="R122">
            <v>43525</v>
          </cell>
          <cell r="S122">
            <v>0.6559069608828838</v>
          </cell>
          <cell r="Y122">
            <v>43556</v>
          </cell>
          <cell r="Z122">
            <v>0.21709433265645192</v>
          </cell>
          <cell r="AF122">
            <v>43678</v>
          </cell>
          <cell r="AG122">
            <v>3.3162607178086348E-2</v>
          </cell>
        </row>
        <row r="123">
          <cell r="D123" t="e">
            <v>#N/A</v>
          </cell>
          <cell r="E123">
            <v>0</v>
          </cell>
          <cell r="K123" t="e">
            <v>#N/A</v>
          </cell>
          <cell r="L123">
            <v>0</v>
          </cell>
          <cell r="R123">
            <v>43525</v>
          </cell>
          <cell r="S123">
            <v>0.24374168297455967</v>
          </cell>
          <cell r="Y123">
            <v>43678</v>
          </cell>
          <cell r="Z123">
            <v>0.21394041124632815</v>
          </cell>
          <cell r="AF123">
            <v>43678</v>
          </cell>
          <cell r="AG123">
            <v>0.26379032258064516</v>
          </cell>
        </row>
        <row r="124">
          <cell r="D124" t="e">
            <v>#N/A</v>
          </cell>
          <cell r="E124">
            <v>0</v>
          </cell>
          <cell r="K124" t="e">
            <v>#N/A</v>
          </cell>
          <cell r="L124">
            <v>0</v>
          </cell>
          <cell r="R124">
            <v>43525</v>
          </cell>
          <cell r="S124">
            <v>0.13513513513513514</v>
          </cell>
          <cell r="Y124">
            <v>43647</v>
          </cell>
          <cell r="Z124">
            <v>0.2070209143533038</v>
          </cell>
          <cell r="AF124">
            <v>43678</v>
          </cell>
          <cell r="AG124">
            <v>4.4422341507311232E-2</v>
          </cell>
        </row>
        <row r="125">
          <cell r="D125" t="e">
            <v>#N/A</v>
          </cell>
          <cell r="E125">
            <v>0</v>
          </cell>
          <cell r="K125" t="e">
            <v>#N/A</v>
          </cell>
          <cell r="L125">
            <v>0</v>
          </cell>
          <cell r="R125">
            <v>43525</v>
          </cell>
          <cell r="S125">
            <v>0.38233817933791764</v>
          </cell>
          <cell r="Y125">
            <v>43647</v>
          </cell>
          <cell r="Z125">
            <v>0.19768718149745199</v>
          </cell>
          <cell r="AF125">
            <v>43678</v>
          </cell>
          <cell r="AG125">
            <v>0.24961844061756938</v>
          </cell>
        </row>
        <row r="126">
          <cell r="D126" t="e">
            <v>#N/A</v>
          </cell>
          <cell r="E126">
            <v>0</v>
          </cell>
          <cell r="K126" t="e">
            <v>#N/A</v>
          </cell>
          <cell r="L126">
            <v>0</v>
          </cell>
          <cell r="R126">
            <v>43525</v>
          </cell>
          <cell r="S126">
            <v>0.19926291419753941</v>
          </cell>
          <cell r="Y126">
            <v>43709</v>
          </cell>
          <cell r="Z126">
            <v>0.19321093289245969</v>
          </cell>
          <cell r="AF126">
            <v>43678</v>
          </cell>
          <cell r="AG126">
            <v>0.15966183100711281</v>
          </cell>
        </row>
        <row r="127">
          <cell r="D127" t="e">
            <v>#N/A</v>
          </cell>
          <cell r="E127">
            <v>0</v>
          </cell>
          <cell r="K127" t="e">
            <v>#N/A</v>
          </cell>
          <cell r="L127">
            <v>0</v>
          </cell>
          <cell r="R127">
            <v>43525</v>
          </cell>
          <cell r="S127">
            <v>0.10425421869716688</v>
          </cell>
          <cell r="Y127">
            <v>43647</v>
          </cell>
          <cell r="Z127">
            <v>0.19151620008935216</v>
          </cell>
          <cell r="AF127">
            <v>43678</v>
          </cell>
          <cell r="AG127">
            <v>0.29130861504907307</v>
          </cell>
        </row>
        <row r="128">
          <cell r="D128" t="e">
            <v>#N/A</v>
          </cell>
          <cell r="E128">
            <v>0</v>
          </cell>
          <cell r="K128" t="e">
            <v>#N/A</v>
          </cell>
          <cell r="L128">
            <v>0</v>
          </cell>
          <cell r="R128">
            <v>43525</v>
          </cell>
          <cell r="S128">
            <v>0.22053227155787875</v>
          </cell>
          <cell r="Y128">
            <v>43556</v>
          </cell>
          <cell r="Z128">
            <v>0.19018759571209801</v>
          </cell>
          <cell r="AF128">
            <v>43678</v>
          </cell>
          <cell r="AG128">
            <v>0.45501675365892047</v>
          </cell>
        </row>
        <row r="129">
          <cell r="D129" t="e">
            <v>#N/A</v>
          </cell>
          <cell r="E129">
            <v>0</v>
          </cell>
          <cell r="K129" t="e">
            <v>#N/A</v>
          </cell>
          <cell r="L129">
            <v>0</v>
          </cell>
          <cell r="R129">
            <v>43525</v>
          </cell>
          <cell r="S129">
            <v>0.22124333925399642</v>
          </cell>
          <cell r="Y129">
            <v>43556</v>
          </cell>
          <cell r="Z129">
            <v>0.18953568186347231</v>
          </cell>
          <cell r="AF129">
            <v>43678</v>
          </cell>
          <cell r="AG129">
            <v>0.17181303068553849</v>
          </cell>
        </row>
        <row r="130">
          <cell r="D130" t="e">
            <v>#N/A</v>
          </cell>
          <cell r="E130">
            <v>0</v>
          </cell>
          <cell r="K130" t="e">
            <v>#N/A</v>
          </cell>
          <cell r="L130">
            <v>0</v>
          </cell>
          <cell r="R130">
            <v>43525</v>
          </cell>
          <cell r="S130">
            <v>0.35814133146812266</v>
          </cell>
          <cell r="Y130">
            <v>43525</v>
          </cell>
          <cell r="Z130">
            <v>0.18756305673328683</v>
          </cell>
          <cell r="AF130">
            <v>43709</v>
          </cell>
          <cell r="AG130">
            <v>2.8440366972477066E-2</v>
          </cell>
        </row>
        <row r="131">
          <cell r="D131" t="e">
            <v>#N/A</v>
          </cell>
          <cell r="E131">
            <v>0</v>
          </cell>
          <cell r="K131" t="e">
            <v>#N/A</v>
          </cell>
          <cell r="L131">
            <v>0</v>
          </cell>
          <cell r="R131">
            <v>43525</v>
          </cell>
          <cell r="S131">
            <v>0.17855504587155963</v>
          </cell>
          <cell r="Y131">
            <v>43466</v>
          </cell>
          <cell r="Z131">
            <v>0.18651223442722839</v>
          </cell>
          <cell r="AF131">
            <v>43709</v>
          </cell>
          <cell r="AG131">
            <v>0.15344999999999998</v>
          </cell>
        </row>
        <row r="132">
          <cell r="D132" t="e">
            <v>#N/A</v>
          </cell>
          <cell r="E132">
            <v>0</v>
          </cell>
          <cell r="K132" t="e">
            <v>#N/A</v>
          </cell>
          <cell r="L132">
            <v>0</v>
          </cell>
          <cell r="R132">
            <v>43525</v>
          </cell>
          <cell r="S132">
            <v>0.24831766301963457</v>
          </cell>
          <cell r="Y132">
            <v>43647</v>
          </cell>
          <cell r="Z132">
            <v>0.18557356608478803</v>
          </cell>
          <cell r="AF132">
            <v>43709</v>
          </cell>
          <cell r="AG132">
            <v>0.169875</v>
          </cell>
        </row>
        <row r="133">
          <cell r="D133" t="e">
            <v>#N/A</v>
          </cell>
          <cell r="E133">
            <v>0</v>
          </cell>
          <cell r="K133" t="e">
            <v>#N/A</v>
          </cell>
          <cell r="L133">
            <v>0</v>
          </cell>
          <cell r="R133">
            <v>43525</v>
          </cell>
          <cell r="S133">
            <v>0.25862355254533537</v>
          </cell>
          <cell r="Y133">
            <v>43678</v>
          </cell>
          <cell r="Z133">
            <v>0.18426207941887235</v>
          </cell>
          <cell r="AF133">
            <v>43709</v>
          </cell>
          <cell r="AG133">
            <v>0.2204068283457401</v>
          </cell>
        </row>
        <row r="134">
          <cell r="D134" t="e">
            <v>#N/A</v>
          </cell>
          <cell r="E134">
            <v>0</v>
          </cell>
          <cell r="K134" t="e">
            <v>#N/A</v>
          </cell>
          <cell r="L134">
            <v>0</v>
          </cell>
          <cell r="R134">
            <v>43525</v>
          </cell>
          <cell r="S134">
            <v>0.76316104638231619</v>
          </cell>
          <cell r="Y134">
            <v>43617</v>
          </cell>
          <cell r="Z134">
            <v>0.18189963255650071</v>
          </cell>
          <cell r="AF134">
            <v>43709</v>
          </cell>
          <cell r="AG134">
            <v>0.43791883454734648</v>
          </cell>
        </row>
        <row r="135">
          <cell r="D135" t="e">
            <v>#N/A</v>
          </cell>
          <cell r="E135">
            <v>0</v>
          </cell>
          <cell r="K135" t="e">
            <v>#N/A</v>
          </cell>
          <cell r="L135">
            <v>0</v>
          </cell>
          <cell r="R135">
            <v>43525</v>
          </cell>
          <cell r="S135">
            <v>0.68181818181818177</v>
          </cell>
          <cell r="Y135">
            <v>43525</v>
          </cell>
          <cell r="Z135">
            <v>0.17280382775119615</v>
          </cell>
          <cell r="AF135">
            <v>43709</v>
          </cell>
          <cell r="AG135">
            <v>0.12162750187900952</v>
          </cell>
        </row>
        <row r="136">
          <cell r="D136" t="e">
            <v>#N/A</v>
          </cell>
          <cell r="E136">
            <v>0</v>
          </cell>
          <cell r="K136" t="e">
            <v>#N/A</v>
          </cell>
          <cell r="L136">
            <v>0</v>
          </cell>
          <cell r="R136">
            <v>43525</v>
          </cell>
          <cell r="S136">
            <v>0.35534077180015633</v>
          </cell>
          <cell r="Y136">
            <v>43466</v>
          </cell>
          <cell r="Z136">
            <v>0.17222493887530563</v>
          </cell>
          <cell r="AF136">
            <v>43709</v>
          </cell>
          <cell r="AG136">
            <v>0.20648717948717948</v>
          </cell>
        </row>
        <row r="137">
          <cell r="D137" t="e">
            <v>#N/A</v>
          </cell>
          <cell r="E137">
            <v>0</v>
          </cell>
          <cell r="K137" t="e">
            <v>#N/A</v>
          </cell>
          <cell r="L137">
            <v>0</v>
          </cell>
          <cell r="R137">
            <v>43525</v>
          </cell>
          <cell r="S137">
            <v>0.68181818181818177</v>
          </cell>
          <cell r="Y137">
            <v>43556</v>
          </cell>
          <cell r="Z137">
            <v>0.17101549053356283</v>
          </cell>
          <cell r="AF137">
            <v>43709</v>
          </cell>
          <cell r="AG137">
            <v>0.35117777777777776</v>
          </cell>
        </row>
        <row r="138">
          <cell r="D138" t="e">
            <v>#N/A</v>
          </cell>
          <cell r="E138">
            <v>0</v>
          </cell>
          <cell r="K138" t="e">
            <v>#N/A</v>
          </cell>
          <cell r="L138">
            <v>0</v>
          </cell>
          <cell r="R138">
            <v>43525</v>
          </cell>
          <cell r="S138">
            <v>0.68181818181818177</v>
          </cell>
          <cell r="Y138">
            <v>43617</v>
          </cell>
          <cell r="Z138">
            <v>0.16883116883116883</v>
          </cell>
          <cell r="AF138">
            <v>43739</v>
          </cell>
          <cell r="AG138" t="str">
            <v/>
          </cell>
        </row>
        <row r="139">
          <cell r="D139" t="e">
            <v>#N/A</v>
          </cell>
          <cell r="E139">
            <v>0</v>
          </cell>
          <cell r="K139" t="e">
            <v>#N/A</v>
          </cell>
          <cell r="L139">
            <v>0</v>
          </cell>
          <cell r="R139">
            <v>43525</v>
          </cell>
          <cell r="S139">
            <v>0.68181818181818177</v>
          </cell>
          <cell r="Y139">
            <v>43617</v>
          </cell>
          <cell r="Z139">
            <v>0.16882644628099172</v>
          </cell>
          <cell r="AF139">
            <v>43739</v>
          </cell>
          <cell r="AG139">
            <v>0.37381442438739471</v>
          </cell>
        </row>
        <row r="140">
          <cell r="D140" t="e">
            <v>#N/A</v>
          </cell>
          <cell r="E140">
            <v>0</v>
          </cell>
          <cell r="K140" t="e">
            <v>#N/A</v>
          </cell>
          <cell r="L140">
            <v>0</v>
          </cell>
          <cell r="R140">
            <v>43525</v>
          </cell>
          <cell r="S140">
            <v>0.65658342126861302</v>
          </cell>
          <cell r="Y140">
            <v>43678</v>
          </cell>
          <cell r="Z140">
            <v>0.1686195995785037</v>
          </cell>
          <cell r="AF140">
            <v>43739</v>
          </cell>
          <cell r="AG140">
            <v>0.16228105263157896</v>
          </cell>
        </row>
        <row r="141">
          <cell r="D141" t="e">
            <v>#N/A</v>
          </cell>
          <cell r="E141">
            <v>0</v>
          </cell>
          <cell r="K141" t="e">
            <v>#N/A</v>
          </cell>
          <cell r="L141">
            <v>0</v>
          </cell>
          <cell r="R141">
            <v>43525</v>
          </cell>
          <cell r="S141">
            <v>0.68181818181818177</v>
          </cell>
          <cell r="Y141">
            <v>43497</v>
          </cell>
          <cell r="Z141">
            <v>0.16666666666666666</v>
          </cell>
          <cell r="AF141">
            <v>43739</v>
          </cell>
          <cell r="AG141">
            <v>0.17845657142857141</v>
          </cell>
        </row>
        <row r="142">
          <cell r="D142" t="e">
            <v>#N/A</v>
          </cell>
          <cell r="E142">
            <v>0</v>
          </cell>
          <cell r="K142" t="e">
            <v>#N/A</v>
          </cell>
          <cell r="L142">
            <v>0</v>
          </cell>
          <cell r="R142">
            <v>43525</v>
          </cell>
          <cell r="S142">
            <v>0.68181818181818177</v>
          </cell>
          <cell r="Y142">
            <v>43617</v>
          </cell>
          <cell r="Z142">
            <v>0.16593736593736594</v>
          </cell>
          <cell r="AF142">
            <v>43739</v>
          </cell>
          <cell r="AG142">
            <v>0.1101270559723435</v>
          </cell>
        </row>
        <row r="143">
          <cell r="D143" t="e">
            <v>#N/A</v>
          </cell>
          <cell r="E143">
            <v>0</v>
          </cell>
          <cell r="K143" t="e">
            <v>#N/A</v>
          </cell>
          <cell r="L143">
            <v>0</v>
          </cell>
          <cell r="R143">
            <v>43525</v>
          </cell>
          <cell r="S143">
            <v>0.41810681235366265</v>
          </cell>
          <cell r="Y143">
            <v>43678</v>
          </cell>
          <cell r="Z143">
            <v>0.164133581091532</v>
          </cell>
          <cell r="AF143">
            <v>43770</v>
          </cell>
          <cell r="AG143">
            <v>0.13913348359629352</v>
          </cell>
        </row>
        <row r="144">
          <cell r="D144" t="e">
            <v>#N/A</v>
          </cell>
          <cell r="E144">
            <v>0</v>
          </cell>
          <cell r="K144" t="e">
            <v>#N/A</v>
          </cell>
          <cell r="L144">
            <v>0</v>
          </cell>
          <cell r="R144">
            <v>43556</v>
          </cell>
          <cell r="S144">
            <v>8.4479306048795999E-2</v>
          </cell>
          <cell r="Y144">
            <v>43647</v>
          </cell>
          <cell r="Z144">
            <v>0.1637428727032097</v>
          </cell>
          <cell r="AF144">
            <v>43770</v>
          </cell>
          <cell r="AG144">
            <v>0.19696544579457406</v>
          </cell>
        </row>
        <row r="145">
          <cell r="D145" t="e">
            <v>#N/A</v>
          </cell>
          <cell r="E145">
            <v>0</v>
          </cell>
          <cell r="K145" t="e">
            <v>#N/A</v>
          </cell>
          <cell r="L145">
            <v>0</v>
          </cell>
          <cell r="R145">
            <v>43556</v>
          </cell>
          <cell r="S145">
            <v>5.9448592569467953E-2</v>
          </cell>
          <cell r="Y145">
            <v>43525</v>
          </cell>
          <cell r="Z145">
            <v>0.16363563469716921</v>
          </cell>
          <cell r="AF145">
            <v>43770</v>
          </cell>
          <cell r="AG145">
            <v>0.33092400627625412</v>
          </cell>
        </row>
        <row r="146">
          <cell r="D146" t="e">
            <v>#N/A</v>
          </cell>
          <cell r="E146">
            <v>0</v>
          </cell>
          <cell r="K146" t="e">
            <v>#N/A</v>
          </cell>
          <cell r="L146">
            <v>0</v>
          </cell>
          <cell r="R146">
            <v>43556</v>
          </cell>
          <cell r="S146">
            <v>0.2731856230057888</v>
          </cell>
          <cell r="Y146">
            <v>43525</v>
          </cell>
          <cell r="Z146">
            <v>0.1635711765037321</v>
          </cell>
          <cell r="AF146">
            <v>43770</v>
          </cell>
          <cell r="AG146">
            <v>0.11020535158680771</v>
          </cell>
        </row>
        <row r="147">
          <cell r="D147" t="e">
            <v>#N/A</v>
          </cell>
          <cell r="E147">
            <v>0</v>
          </cell>
          <cell r="K147" t="e">
            <v>#N/A</v>
          </cell>
          <cell r="L147">
            <v>0</v>
          </cell>
          <cell r="R147">
            <v>43556</v>
          </cell>
          <cell r="S147">
            <v>0.13572928081965699</v>
          </cell>
          <cell r="Y147">
            <v>43647</v>
          </cell>
          <cell r="Z147">
            <v>0.16298044598834605</v>
          </cell>
          <cell r="AF147">
            <v>43770</v>
          </cell>
          <cell r="AG147">
            <v>0.26094664666632589</v>
          </cell>
        </row>
        <row r="148">
          <cell r="D148" t="e">
            <v>#N/A</v>
          </cell>
          <cell r="E148">
            <v>0</v>
          </cell>
          <cell r="K148" t="e">
            <v>#N/A</v>
          </cell>
          <cell r="L148">
            <v>0</v>
          </cell>
          <cell r="R148">
            <v>43556</v>
          </cell>
          <cell r="S148">
            <v>0.2792307371008837</v>
          </cell>
          <cell r="Y148">
            <v>43525</v>
          </cell>
          <cell r="Z148">
            <v>0.15479876160990713</v>
          </cell>
          <cell r="AF148">
            <v>43770</v>
          </cell>
          <cell r="AG148">
            <v>0.38348635458764158</v>
          </cell>
        </row>
        <row r="149">
          <cell r="D149" t="e">
            <v>#N/A</v>
          </cell>
          <cell r="E149">
            <v>0</v>
          </cell>
          <cell r="K149" t="e">
            <v>#N/A</v>
          </cell>
          <cell r="L149">
            <v>0</v>
          </cell>
          <cell r="R149">
            <v>43556</v>
          </cell>
          <cell r="S149">
            <v>0.31350635135524385</v>
          </cell>
          <cell r="Y149">
            <v>43678</v>
          </cell>
          <cell r="Z149">
            <v>0.1479611650485437</v>
          </cell>
          <cell r="AF149">
            <v>43770</v>
          </cell>
          <cell r="AG149">
            <v>1.4677715368764445E-2</v>
          </cell>
        </row>
        <row r="150">
          <cell r="D150" t="e">
            <v>#N/A</v>
          </cell>
          <cell r="E150">
            <v>0</v>
          </cell>
          <cell r="K150" t="e">
            <v>#N/A</v>
          </cell>
          <cell r="L150">
            <v>0</v>
          </cell>
          <cell r="R150">
            <v>43556</v>
          </cell>
          <cell r="S150">
            <v>0.40041700661771368</v>
          </cell>
          <cell r="Y150">
            <v>43678</v>
          </cell>
          <cell r="Z150">
            <v>0.14544351373780945</v>
          </cell>
          <cell r="AF150">
            <v>43800</v>
          </cell>
          <cell r="AG150">
            <v>0.16518880574419309</v>
          </cell>
        </row>
        <row r="151">
          <cell r="D151" t="e">
            <v>#N/A</v>
          </cell>
          <cell r="E151">
            <v>0</v>
          </cell>
          <cell r="K151" t="e">
            <v>#N/A</v>
          </cell>
          <cell r="L151">
            <v>0</v>
          </cell>
          <cell r="R151">
            <v>43556</v>
          </cell>
          <cell r="S151">
            <v>0.17184909175593852</v>
          </cell>
          <cell r="Y151">
            <v>43647</v>
          </cell>
          <cell r="Z151">
            <v>0.14212598425196851</v>
          </cell>
          <cell r="AF151">
            <v>43800</v>
          </cell>
          <cell r="AG151">
            <v>0.57549770781906195</v>
          </cell>
        </row>
        <row r="152">
          <cell r="D152" t="e">
            <v>#N/A</v>
          </cell>
          <cell r="E152">
            <v>0</v>
          </cell>
          <cell r="K152" t="e">
            <v>#N/A</v>
          </cell>
          <cell r="L152">
            <v>0</v>
          </cell>
          <cell r="R152">
            <v>43556</v>
          </cell>
          <cell r="S152">
            <v>0.44724274714163487</v>
          </cell>
          <cell r="Y152">
            <v>43647</v>
          </cell>
          <cell r="Z152">
            <v>0.14200488997555014</v>
          </cell>
          <cell r="AF152">
            <v>43800</v>
          </cell>
          <cell r="AG152">
            <v>0.19847694863402357</v>
          </cell>
        </row>
        <row r="153">
          <cell r="D153" t="e">
            <v>#N/A</v>
          </cell>
          <cell r="E153">
            <v>0</v>
          </cell>
          <cell r="K153" t="e">
            <v>#N/A</v>
          </cell>
          <cell r="L153">
            <v>0</v>
          </cell>
          <cell r="R153">
            <v>43556</v>
          </cell>
          <cell r="S153">
            <v>0.10709877476411349</v>
          </cell>
          <cell r="Y153">
            <v>43770</v>
          </cell>
          <cell r="Z153">
            <v>0.14163813256278751</v>
          </cell>
          <cell r="AF153">
            <v>43800</v>
          </cell>
          <cell r="AG153">
            <v>8.4711610889917147E-2</v>
          </cell>
        </row>
        <row r="154">
          <cell r="D154" t="e">
            <v>#N/A</v>
          </cell>
          <cell r="E154">
            <v>0</v>
          </cell>
          <cell r="K154" t="e">
            <v>#N/A</v>
          </cell>
          <cell r="L154">
            <v>0</v>
          </cell>
          <cell r="R154">
            <v>43556</v>
          </cell>
          <cell r="S154">
            <v>0.20760660566472572</v>
          </cell>
          <cell r="Y154">
            <v>43678</v>
          </cell>
          <cell r="Z154">
            <v>0.13663299845839189</v>
          </cell>
          <cell r="AF154" t="e">
            <v>#N/A</v>
          </cell>
          <cell r="AG154">
            <v>0</v>
          </cell>
        </row>
        <row r="155">
          <cell r="D155" t="e">
            <v>#N/A</v>
          </cell>
          <cell r="E155">
            <v>0</v>
          </cell>
          <cell r="K155" t="e">
            <v>#N/A</v>
          </cell>
          <cell r="L155">
            <v>0</v>
          </cell>
          <cell r="R155">
            <v>43556</v>
          </cell>
          <cell r="S155">
            <v>9.0329369894208894E-2</v>
          </cell>
          <cell r="Y155">
            <v>43800</v>
          </cell>
          <cell r="Z155">
            <v>0.13635235381025515</v>
          </cell>
          <cell r="AF155" t="e">
            <v>#N/A</v>
          </cell>
          <cell r="AG155">
            <v>0</v>
          </cell>
        </row>
        <row r="156">
          <cell r="D156" t="e">
            <v>#N/A</v>
          </cell>
          <cell r="E156">
            <v>0</v>
          </cell>
          <cell r="K156" t="e">
            <v>#N/A</v>
          </cell>
          <cell r="L156">
            <v>0</v>
          </cell>
          <cell r="R156">
            <v>43556</v>
          </cell>
          <cell r="S156">
            <v>0.48694201011786697</v>
          </cell>
          <cell r="Y156">
            <v>43800</v>
          </cell>
          <cell r="Z156">
            <v>0.12145016414355768</v>
          </cell>
          <cell r="AF156" t="e">
            <v>#N/A</v>
          </cell>
          <cell r="AG156">
            <v>0</v>
          </cell>
        </row>
        <row r="157">
          <cell r="D157" t="e">
            <v>#N/A</v>
          </cell>
          <cell r="E157">
            <v>0</v>
          </cell>
          <cell r="K157" t="e">
            <v>#N/A</v>
          </cell>
          <cell r="L157">
            <v>0</v>
          </cell>
          <cell r="R157">
            <v>43556</v>
          </cell>
          <cell r="S157">
            <v>0.13513513513513514</v>
          </cell>
          <cell r="Y157">
            <v>43586</v>
          </cell>
          <cell r="Z157">
            <v>0.11785714285714287</v>
          </cell>
          <cell r="AF157" t="e">
            <v>#N/A</v>
          </cell>
          <cell r="AG157">
            <v>0</v>
          </cell>
        </row>
        <row r="158">
          <cell r="D158" t="e">
            <v>#N/A</v>
          </cell>
          <cell r="E158">
            <v>0</v>
          </cell>
          <cell r="K158" t="e">
            <v>#N/A</v>
          </cell>
          <cell r="L158">
            <v>0</v>
          </cell>
          <cell r="R158">
            <v>43556</v>
          </cell>
          <cell r="S158">
            <v>0.40187510088714806</v>
          </cell>
          <cell r="Y158">
            <v>43525</v>
          </cell>
          <cell r="Z158">
            <v>0.11650194743325011</v>
          </cell>
          <cell r="AF158" t="e">
            <v>#N/A</v>
          </cell>
          <cell r="AG158">
            <v>0</v>
          </cell>
        </row>
        <row r="159">
          <cell r="D159" t="e">
            <v>#N/A</v>
          </cell>
          <cell r="E159">
            <v>0</v>
          </cell>
          <cell r="K159" t="e">
            <v>#N/A</v>
          </cell>
          <cell r="L159">
            <v>0</v>
          </cell>
          <cell r="R159">
            <v>43556</v>
          </cell>
          <cell r="S159">
            <v>0.38461538461538464</v>
          </cell>
          <cell r="Y159">
            <v>43800</v>
          </cell>
          <cell r="Z159">
            <v>0.11620937968661779</v>
          </cell>
          <cell r="AF159" t="e">
            <v>#N/A</v>
          </cell>
          <cell r="AG159">
            <v>0</v>
          </cell>
        </row>
        <row r="160">
          <cell r="D160" t="e">
            <v>#N/A</v>
          </cell>
          <cell r="E160">
            <v>0</v>
          </cell>
          <cell r="K160" t="e">
            <v>#N/A</v>
          </cell>
          <cell r="L160">
            <v>0</v>
          </cell>
          <cell r="R160">
            <v>43556</v>
          </cell>
          <cell r="S160">
            <v>0.23952654232424678</v>
          </cell>
          <cell r="Y160">
            <v>43647</v>
          </cell>
          <cell r="Z160">
            <v>0.11587862020154902</v>
          </cell>
          <cell r="AF160" t="e">
            <v>#N/A</v>
          </cell>
          <cell r="AG160">
            <v>0</v>
          </cell>
        </row>
        <row r="161">
          <cell r="D161" t="e">
            <v>#N/A</v>
          </cell>
          <cell r="E161">
            <v>0</v>
          </cell>
          <cell r="K161" t="e">
            <v>#N/A</v>
          </cell>
          <cell r="L161">
            <v>0</v>
          </cell>
          <cell r="R161">
            <v>43556</v>
          </cell>
          <cell r="S161">
            <v>0.31005118283129657</v>
          </cell>
          <cell r="Y161">
            <v>43678</v>
          </cell>
          <cell r="Z161">
            <v>0.11182180750997066</v>
          </cell>
          <cell r="AF161" t="e">
            <v>#N/A</v>
          </cell>
          <cell r="AG161">
            <v>0</v>
          </cell>
        </row>
        <row r="162">
          <cell r="D162" t="e">
            <v>#N/A</v>
          </cell>
          <cell r="E162">
            <v>0</v>
          </cell>
          <cell r="K162" t="e">
            <v>#N/A</v>
          </cell>
          <cell r="L162">
            <v>0</v>
          </cell>
          <cell r="R162">
            <v>43556</v>
          </cell>
          <cell r="S162">
            <v>0.12248467541376644</v>
          </cell>
          <cell r="Y162">
            <v>43800</v>
          </cell>
          <cell r="Z162">
            <v>0.10540611367758208</v>
          </cell>
          <cell r="AF162" t="e">
            <v>#N/A</v>
          </cell>
          <cell r="AG162">
            <v>0</v>
          </cell>
        </row>
        <row r="163">
          <cell r="D163" t="e">
            <v>#N/A</v>
          </cell>
          <cell r="E163">
            <v>0</v>
          </cell>
          <cell r="K163" t="e">
            <v>#N/A</v>
          </cell>
          <cell r="L163">
            <v>0</v>
          </cell>
          <cell r="R163">
            <v>43556</v>
          </cell>
          <cell r="S163" t="str">
            <v/>
          </cell>
          <cell r="Y163">
            <v>43678</v>
          </cell>
          <cell r="Z163">
            <v>0.1035971987538693</v>
          </cell>
          <cell r="AF163" t="e">
            <v>#N/A</v>
          </cell>
          <cell r="AG163">
            <v>0</v>
          </cell>
        </row>
        <row r="164">
          <cell r="D164" t="e">
            <v>#N/A</v>
          </cell>
          <cell r="E164">
            <v>0</v>
          </cell>
          <cell r="K164" t="e">
            <v>#N/A</v>
          </cell>
          <cell r="L164">
            <v>0</v>
          </cell>
          <cell r="R164">
            <v>43556</v>
          </cell>
          <cell r="S164">
            <v>0.2867912408759124</v>
          </cell>
          <cell r="Y164">
            <v>43800</v>
          </cell>
          <cell r="Z164">
            <v>0.10306029164711353</v>
          </cell>
          <cell r="AF164" t="e">
            <v>#N/A</v>
          </cell>
          <cell r="AG164">
            <v>0</v>
          </cell>
        </row>
        <row r="165">
          <cell r="D165" t="e">
            <v>#N/A</v>
          </cell>
          <cell r="E165">
            <v>0</v>
          </cell>
          <cell r="K165" t="e">
            <v>#N/A</v>
          </cell>
          <cell r="L165">
            <v>0</v>
          </cell>
          <cell r="R165">
            <v>43556</v>
          </cell>
          <cell r="S165">
            <v>0.13513513513513514</v>
          </cell>
          <cell r="Y165">
            <v>43800</v>
          </cell>
          <cell r="Z165">
            <v>9.7421115537848602E-2</v>
          </cell>
          <cell r="AF165" t="e">
            <v>#N/A</v>
          </cell>
          <cell r="AG165">
            <v>0</v>
          </cell>
        </row>
        <row r="166">
          <cell r="D166" t="e">
            <v>#N/A</v>
          </cell>
          <cell r="E166">
            <v>0</v>
          </cell>
          <cell r="K166" t="e">
            <v>#N/A</v>
          </cell>
          <cell r="L166">
            <v>0</v>
          </cell>
          <cell r="R166">
            <v>43556</v>
          </cell>
          <cell r="S166">
            <v>0.57082685732048499</v>
          </cell>
          <cell r="Y166">
            <v>43800</v>
          </cell>
          <cell r="Z166">
            <v>9.5192206790740252E-2</v>
          </cell>
          <cell r="AF166" t="e">
            <v>#N/A</v>
          </cell>
          <cell r="AG166">
            <v>0</v>
          </cell>
        </row>
        <row r="167">
          <cell r="D167" t="e">
            <v>#N/A</v>
          </cell>
          <cell r="E167">
            <v>0</v>
          </cell>
          <cell r="K167" t="e">
            <v>#N/A</v>
          </cell>
          <cell r="L167">
            <v>0</v>
          </cell>
          <cell r="R167">
            <v>43556</v>
          </cell>
          <cell r="S167">
            <v>0.25861150353178608</v>
          </cell>
          <cell r="Y167">
            <v>43800</v>
          </cell>
          <cell r="Z167">
            <v>9.3520196281167992E-2</v>
          </cell>
          <cell r="AF167" t="e">
            <v>#N/A</v>
          </cell>
          <cell r="AG167">
            <v>0</v>
          </cell>
        </row>
        <row r="168">
          <cell r="D168" t="e">
            <v>#N/A</v>
          </cell>
          <cell r="E168">
            <v>0</v>
          </cell>
          <cell r="K168" t="e">
            <v>#N/A</v>
          </cell>
          <cell r="L168">
            <v>0</v>
          </cell>
          <cell r="R168">
            <v>43556</v>
          </cell>
          <cell r="S168">
            <v>0.5</v>
          </cell>
          <cell r="Y168">
            <v>43800</v>
          </cell>
          <cell r="Z168">
            <v>8.626339478819714E-2</v>
          </cell>
          <cell r="AF168" t="e">
            <v>#N/A</v>
          </cell>
          <cell r="AG168">
            <v>0</v>
          </cell>
        </row>
        <row r="169">
          <cell r="D169" t="e">
            <v>#N/A</v>
          </cell>
          <cell r="E169">
            <v>0</v>
          </cell>
          <cell r="K169" t="e">
            <v>#N/A</v>
          </cell>
          <cell r="L169">
            <v>0</v>
          </cell>
          <cell r="R169">
            <v>43556</v>
          </cell>
          <cell r="S169">
            <v>3.7204267821246327E-2</v>
          </cell>
          <cell r="Y169">
            <v>43647</v>
          </cell>
          <cell r="Z169">
            <v>8.4361711752465401E-2</v>
          </cell>
          <cell r="AF169" t="e">
            <v>#N/A</v>
          </cell>
          <cell r="AG169">
            <v>0</v>
          </cell>
        </row>
        <row r="170">
          <cell r="D170" t="e">
            <v>#N/A</v>
          </cell>
          <cell r="E170">
            <v>0</v>
          </cell>
          <cell r="K170" t="e">
            <v>#N/A</v>
          </cell>
          <cell r="L170">
            <v>0</v>
          </cell>
          <cell r="R170">
            <v>43556</v>
          </cell>
          <cell r="S170">
            <v>0.53883181263021773</v>
          </cell>
          <cell r="Y170">
            <v>43647</v>
          </cell>
          <cell r="Z170">
            <v>8.0479894184464981E-2</v>
          </cell>
          <cell r="AF170" t="e">
            <v>#N/A</v>
          </cell>
          <cell r="AG170">
            <v>0</v>
          </cell>
        </row>
        <row r="171">
          <cell r="D171" t="e">
            <v>#N/A</v>
          </cell>
          <cell r="E171">
            <v>0</v>
          </cell>
          <cell r="K171" t="e">
            <v>#N/A</v>
          </cell>
          <cell r="L171">
            <v>0</v>
          </cell>
          <cell r="R171">
            <v>43556</v>
          </cell>
          <cell r="S171">
            <v>0.31488731920618901</v>
          </cell>
          <cell r="Y171">
            <v>43800</v>
          </cell>
          <cell r="Z171">
            <v>8.0370318006087807E-2</v>
          </cell>
          <cell r="AF171" t="e">
            <v>#N/A</v>
          </cell>
          <cell r="AG171">
            <v>0</v>
          </cell>
        </row>
        <row r="172">
          <cell r="D172" t="e">
            <v>#N/A</v>
          </cell>
          <cell r="E172">
            <v>0</v>
          </cell>
          <cell r="K172" t="e">
            <v>#N/A</v>
          </cell>
          <cell r="L172">
            <v>0</v>
          </cell>
          <cell r="R172">
            <v>43556</v>
          </cell>
          <cell r="S172">
            <v>0.59678333780920834</v>
          </cell>
          <cell r="Y172">
            <v>43525</v>
          </cell>
          <cell r="Z172">
            <v>7.6781567008820592E-2</v>
          </cell>
          <cell r="AF172" t="e">
            <v>#N/A</v>
          </cell>
          <cell r="AG172">
            <v>0</v>
          </cell>
        </row>
        <row r="173">
          <cell r="D173" t="e">
            <v>#N/A</v>
          </cell>
          <cell r="E173">
            <v>0</v>
          </cell>
          <cell r="K173" t="e">
            <v>#N/A</v>
          </cell>
          <cell r="L173">
            <v>0</v>
          </cell>
          <cell r="R173">
            <v>43556</v>
          </cell>
          <cell r="S173">
            <v>0.10405523014188905</v>
          </cell>
          <cell r="Y173">
            <v>43800</v>
          </cell>
          <cell r="Z173">
            <v>7.2432446908224202E-2</v>
          </cell>
          <cell r="AF173" t="e">
            <v>#N/A</v>
          </cell>
          <cell r="AG173">
            <v>0</v>
          </cell>
        </row>
        <row r="174">
          <cell r="D174" t="e">
            <v>#N/A</v>
          </cell>
          <cell r="E174">
            <v>0</v>
          </cell>
          <cell r="K174" t="e">
            <v>#N/A</v>
          </cell>
          <cell r="L174">
            <v>0</v>
          </cell>
          <cell r="R174">
            <v>43556</v>
          </cell>
          <cell r="S174">
            <v>1.1546395715251168</v>
          </cell>
          <cell r="Y174">
            <v>43800</v>
          </cell>
          <cell r="Z174">
            <v>7.2197915457964459E-2</v>
          </cell>
          <cell r="AF174" t="e">
            <v>#N/A</v>
          </cell>
          <cell r="AG174">
            <v>0</v>
          </cell>
        </row>
        <row r="175">
          <cell r="D175" t="e">
            <v>#N/A</v>
          </cell>
          <cell r="E175">
            <v>0</v>
          </cell>
          <cell r="K175" t="e">
            <v>#N/A</v>
          </cell>
          <cell r="L175">
            <v>0</v>
          </cell>
          <cell r="R175">
            <v>43556</v>
          </cell>
          <cell r="S175">
            <v>0.3696188340807175</v>
          </cell>
          <cell r="Y175">
            <v>43678</v>
          </cell>
          <cell r="Z175">
            <v>6.5270672744854263E-2</v>
          </cell>
          <cell r="AF175" t="e">
            <v>#N/A</v>
          </cell>
          <cell r="AG175">
            <v>0</v>
          </cell>
        </row>
        <row r="176">
          <cell r="D176" t="e">
            <v>#N/A</v>
          </cell>
          <cell r="E176">
            <v>0</v>
          </cell>
          <cell r="K176" t="e">
            <v>#N/A</v>
          </cell>
          <cell r="L176">
            <v>0</v>
          </cell>
          <cell r="R176">
            <v>43556</v>
          </cell>
          <cell r="S176">
            <v>0.1119496855345912</v>
          </cell>
          <cell r="Y176">
            <v>43647</v>
          </cell>
          <cell r="Z176">
            <v>6.0517147709641582E-2</v>
          </cell>
          <cell r="AF176" t="e">
            <v>#N/A</v>
          </cell>
          <cell r="AG176">
            <v>0</v>
          </cell>
        </row>
        <row r="177">
          <cell r="D177" t="e">
            <v>#N/A</v>
          </cell>
          <cell r="E177">
            <v>0</v>
          </cell>
          <cell r="K177" t="e">
            <v>#N/A</v>
          </cell>
          <cell r="L177">
            <v>0</v>
          </cell>
          <cell r="R177">
            <v>43556</v>
          </cell>
          <cell r="S177">
            <v>0.13733225806451613</v>
          </cell>
          <cell r="Y177">
            <v>43647</v>
          </cell>
          <cell r="Z177">
            <v>5.5192308399901392E-2</v>
          </cell>
          <cell r="AF177" t="e">
            <v>#N/A</v>
          </cell>
          <cell r="AG177">
            <v>0</v>
          </cell>
        </row>
        <row r="178">
          <cell r="D178" t="e">
            <v>#N/A</v>
          </cell>
          <cell r="E178">
            <v>0</v>
          </cell>
          <cell r="K178" t="e">
            <v>#N/A</v>
          </cell>
          <cell r="L178">
            <v>0</v>
          </cell>
          <cell r="R178">
            <v>43556</v>
          </cell>
          <cell r="S178">
            <v>0.42662116040955633</v>
          </cell>
          <cell r="Y178">
            <v>43678</v>
          </cell>
          <cell r="Z178">
            <v>3.5285534540397352E-2</v>
          </cell>
          <cell r="AF178" t="e">
            <v>#N/A</v>
          </cell>
          <cell r="AG178">
            <v>0</v>
          </cell>
        </row>
        <row r="179">
          <cell r="D179" t="e">
            <v>#N/A</v>
          </cell>
          <cell r="E179">
            <v>0</v>
          </cell>
          <cell r="K179" t="e">
            <v>#N/A</v>
          </cell>
          <cell r="L179">
            <v>0</v>
          </cell>
          <cell r="R179">
            <v>43556</v>
          </cell>
          <cell r="S179">
            <v>0.24959740076281967</v>
          </cell>
          <cell r="Y179">
            <v>43770</v>
          </cell>
          <cell r="Z179" t="str">
            <v/>
          </cell>
          <cell r="AF179" t="e">
            <v>#N/A</v>
          </cell>
          <cell r="AG179">
            <v>0</v>
          </cell>
        </row>
        <row r="180">
          <cell r="D180" t="e">
            <v>#N/A</v>
          </cell>
          <cell r="E180">
            <v>0</v>
          </cell>
          <cell r="K180" t="e">
            <v>#N/A</v>
          </cell>
          <cell r="L180">
            <v>0</v>
          </cell>
          <cell r="R180">
            <v>43556</v>
          </cell>
          <cell r="S180">
            <v>0.5</v>
          </cell>
          <cell r="Y180" t="e">
            <v>#N/A</v>
          </cell>
          <cell r="Z180">
            <v>0</v>
          </cell>
          <cell r="AF180" t="e">
            <v>#N/A</v>
          </cell>
          <cell r="AG180">
            <v>0</v>
          </cell>
        </row>
        <row r="181">
          <cell r="D181" t="e">
            <v>#N/A</v>
          </cell>
          <cell r="E181">
            <v>0</v>
          </cell>
          <cell r="K181" t="e">
            <v>#N/A</v>
          </cell>
          <cell r="L181">
            <v>0</v>
          </cell>
          <cell r="R181">
            <v>43556</v>
          </cell>
          <cell r="S181">
            <v>0.50017005781965873</v>
          </cell>
          <cell r="Y181" t="e">
            <v>#N/A</v>
          </cell>
          <cell r="Z181">
            <v>0</v>
          </cell>
          <cell r="AF181" t="e">
            <v>#N/A</v>
          </cell>
          <cell r="AG181">
            <v>0</v>
          </cell>
        </row>
        <row r="182">
          <cell r="D182" t="e">
            <v>#N/A</v>
          </cell>
          <cell r="E182">
            <v>0</v>
          </cell>
          <cell r="K182" t="e">
            <v>#N/A</v>
          </cell>
          <cell r="L182">
            <v>0</v>
          </cell>
          <cell r="R182">
            <v>43556</v>
          </cell>
          <cell r="S182">
            <v>0.5</v>
          </cell>
          <cell r="Y182" t="e">
            <v>#N/A</v>
          </cell>
          <cell r="Z182">
            <v>0</v>
          </cell>
          <cell r="AF182" t="e">
            <v>#N/A</v>
          </cell>
          <cell r="AG182">
            <v>0</v>
          </cell>
        </row>
        <row r="183">
          <cell r="D183" t="e">
            <v>#N/A</v>
          </cell>
          <cell r="E183">
            <v>0</v>
          </cell>
          <cell r="K183" t="e">
            <v>#N/A</v>
          </cell>
          <cell r="L183">
            <v>0</v>
          </cell>
          <cell r="R183">
            <v>43556</v>
          </cell>
          <cell r="S183">
            <v>0.36154379199180497</v>
          </cell>
          <cell r="Y183" t="e">
            <v>#N/A</v>
          </cell>
          <cell r="Z183">
            <v>0</v>
          </cell>
          <cell r="AF183" t="e">
            <v>#N/A</v>
          </cell>
          <cell r="AG183">
            <v>0</v>
          </cell>
        </row>
        <row r="184">
          <cell r="D184" t="e">
            <v>#N/A</v>
          </cell>
          <cell r="E184">
            <v>0</v>
          </cell>
          <cell r="K184" t="e">
            <v>#N/A</v>
          </cell>
          <cell r="L184">
            <v>0</v>
          </cell>
          <cell r="R184">
            <v>43556</v>
          </cell>
          <cell r="S184">
            <v>1.170051935680295</v>
          </cell>
          <cell r="Y184" t="e">
            <v>#N/A</v>
          </cell>
          <cell r="Z184">
            <v>0</v>
          </cell>
          <cell r="AF184" t="e">
            <v>#N/A</v>
          </cell>
          <cell r="AG184">
            <v>0</v>
          </cell>
        </row>
        <row r="185">
          <cell r="D185" t="e">
            <v>#N/A</v>
          </cell>
          <cell r="E185">
            <v>0</v>
          </cell>
          <cell r="K185" t="e">
            <v>#N/A</v>
          </cell>
          <cell r="L185">
            <v>0</v>
          </cell>
          <cell r="R185">
            <v>43556</v>
          </cell>
          <cell r="S185">
            <v>0.22952000720439467</v>
          </cell>
          <cell r="Y185" t="e">
            <v>#N/A</v>
          </cell>
          <cell r="Z185">
            <v>0</v>
          </cell>
          <cell r="AF185" t="e">
            <v>#N/A</v>
          </cell>
          <cell r="AG185">
            <v>0</v>
          </cell>
        </row>
        <row r="186">
          <cell r="D186" t="e">
            <v>#N/A</v>
          </cell>
          <cell r="E186">
            <v>0</v>
          </cell>
          <cell r="K186" t="e">
            <v>#N/A</v>
          </cell>
          <cell r="L186">
            <v>0</v>
          </cell>
          <cell r="R186">
            <v>43586</v>
          </cell>
          <cell r="S186">
            <v>7.08994281893775E-2</v>
          </cell>
          <cell r="Y186" t="e">
            <v>#N/A</v>
          </cell>
          <cell r="Z186">
            <v>0</v>
          </cell>
          <cell r="AF186" t="e">
            <v>#N/A</v>
          </cell>
          <cell r="AG186">
            <v>0</v>
          </cell>
        </row>
        <row r="187">
          <cell r="D187" t="e">
            <v>#N/A</v>
          </cell>
          <cell r="E187">
            <v>0</v>
          </cell>
          <cell r="K187" t="e">
            <v>#N/A</v>
          </cell>
          <cell r="L187">
            <v>0</v>
          </cell>
          <cell r="R187">
            <v>43586</v>
          </cell>
          <cell r="S187">
            <v>0.17009815833462197</v>
          </cell>
          <cell r="Y187" t="e">
            <v>#N/A</v>
          </cell>
          <cell r="Z187">
            <v>0</v>
          </cell>
          <cell r="AF187" t="e">
            <v>#N/A</v>
          </cell>
          <cell r="AG187">
            <v>0</v>
          </cell>
        </row>
        <row r="188">
          <cell r="D188" t="e">
            <v>#N/A</v>
          </cell>
          <cell r="E188">
            <v>0</v>
          </cell>
          <cell r="K188" t="e">
            <v>#N/A</v>
          </cell>
          <cell r="L188">
            <v>0</v>
          </cell>
          <cell r="R188">
            <v>43586</v>
          </cell>
          <cell r="S188">
            <v>0.11186147186147187</v>
          </cell>
          <cell r="Y188" t="e">
            <v>#N/A</v>
          </cell>
          <cell r="Z188">
            <v>0</v>
          </cell>
          <cell r="AF188" t="e">
            <v>#N/A</v>
          </cell>
          <cell r="AG188">
            <v>0</v>
          </cell>
        </row>
        <row r="189">
          <cell r="D189" t="e">
            <v>#N/A</v>
          </cell>
          <cell r="E189">
            <v>0</v>
          </cell>
          <cell r="K189" t="e">
            <v>#N/A</v>
          </cell>
          <cell r="L189">
            <v>0</v>
          </cell>
          <cell r="R189">
            <v>43586</v>
          </cell>
          <cell r="S189">
            <v>0.26142128935532233</v>
          </cell>
          <cell r="Y189" t="e">
            <v>#N/A</v>
          </cell>
          <cell r="Z189">
            <v>0</v>
          </cell>
          <cell r="AF189" t="e">
            <v>#N/A</v>
          </cell>
          <cell r="AG189">
            <v>0</v>
          </cell>
        </row>
        <row r="190">
          <cell r="D190" t="e">
            <v>#N/A</v>
          </cell>
          <cell r="E190">
            <v>0</v>
          </cell>
          <cell r="K190" t="e">
            <v>#N/A</v>
          </cell>
          <cell r="L190">
            <v>0</v>
          </cell>
          <cell r="R190">
            <v>43586</v>
          </cell>
          <cell r="S190">
            <v>0.25947222222222222</v>
          </cell>
          <cell r="Y190" t="e">
            <v>#N/A</v>
          </cell>
          <cell r="Z190">
            <v>0</v>
          </cell>
          <cell r="AF190" t="e">
            <v>#N/A</v>
          </cell>
          <cell r="AG190">
            <v>0</v>
          </cell>
        </row>
        <row r="191">
          <cell r="D191" t="e">
            <v>#N/A</v>
          </cell>
          <cell r="E191">
            <v>0</v>
          </cell>
          <cell r="K191" t="e">
            <v>#N/A</v>
          </cell>
          <cell r="L191">
            <v>0</v>
          </cell>
          <cell r="R191">
            <v>43586</v>
          </cell>
          <cell r="S191">
            <v>0.22726378263500221</v>
          </cell>
          <cell r="Y191" t="e">
            <v>#N/A</v>
          </cell>
          <cell r="Z191">
            <v>0</v>
          </cell>
          <cell r="AF191" t="e">
            <v>#N/A</v>
          </cell>
          <cell r="AG191">
            <v>0</v>
          </cell>
        </row>
        <row r="192">
          <cell r="D192" t="e">
            <v>#N/A</v>
          </cell>
          <cell r="E192">
            <v>0</v>
          </cell>
          <cell r="K192" t="e">
            <v>#N/A</v>
          </cell>
          <cell r="L192">
            <v>0</v>
          </cell>
          <cell r="R192">
            <v>43586</v>
          </cell>
          <cell r="S192">
            <v>6.6693447663844926E-2</v>
          </cell>
          <cell r="Y192" t="e">
            <v>#N/A</v>
          </cell>
          <cell r="Z192">
            <v>0</v>
          </cell>
          <cell r="AF192" t="e">
            <v>#N/A</v>
          </cell>
          <cell r="AG192">
            <v>0</v>
          </cell>
        </row>
        <row r="193">
          <cell r="D193" t="e">
            <v>#N/A</v>
          </cell>
          <cell r="E193">
            <v>0</v>
          </cell>
          <cell r="K193" t="e">
            <v>#N/A</v>
          </cell>
          <cell r="L193">
            <v>0</v>
          </cell>
          <cell r="R193">
            <v>43586</v>
          </cell>
          <cell r="S193">
            <v>6.8236704137023638E-2</v>
          </cell>
          <cell r="Y193" t="e">
            <v>#N/A</v>
          </cell>
          <cell r="Z193">
            <v>0</v>
          </cell>
          <cell r="AF193" t="e">
            <v>#N/A</v>
          </cell>
          <cell r="AG193">
            <v>0</v>
          </cell>
        </row>
        <row r="194">
          <cell r="D194" t="e">
            <v>#N/A</v>
          </cell>
          <cell r="E194">
            <v>0</v>
          </cell>
          <cell r="K194" t="e">
            <v>#N/A</v>
          </cell>
          <cell r="L194">
            <v>0</v>
          </cell>
          <cell r="R194">
            <v>43586</v>
          </cell>
          <cell r="S194">
            <v>6.3388588014037406E-2</v>
          </cell>
          <cell r="Y194" t="e">
            <v>#N/A</v>
          </cell>
          <cell r="Z194">
            <v>0</v>
          </cell>
          <cell r="AF194" t="e">
            <v>#N/A</v>
          </cell>
          <cell r="AG194">
            <v>0</v>
          </cell>
        </row>
        <row r="195">
          <cell r="D195" t="e">
            <v>#N/A</v>
          </cell>
          <cell r="E195">
            <v>0</v>
          </cell>
          <cell r="K195" t="e">
            <v>#N/A</v>
          </cell>
          <cell r="L195">
            <v>0</v>
          </cell>
          <cell r="R195">
            <v>43586</v>
          </cell>
          <cell r="S195">
            <v>0.12141176470588236</v>
          </cell>
          <cell r="Y195" t="e">
            <v>#N/A</v>
          </cell>
          <cell r="Z195">
            <v>0</v>
          </cell>
          <cell r="AF195" t="e">
            <v>#N/A</v>
          </cell>
          <cell r="AG195">
            <v>0</v>
          </cell>
        </row>
        <row r="196">
          <cell r="D196" t="e">
            <v>#N/A</v>
          </cell>
          <cell r="E196">
            <v>0</v>
          </cell>
          <cell r="K196" t="e">
            <v>#N/A</v>
          </cell>
          <cell r="L196">
            <v>0</v>
          </cell>
          <cell r="R196">
            <v>43586</v>
          </cell>
          <cell r="S196">
            <v>0.65308070724346445</v>
          </cell>
          <cell r="Y196" t="e">
            <v>#N/A</v>
          </cell>
          <cell r="Z196">
            <v>0</v>
          </cell>
          <cell r="AF196" t="e">
            <v>#N/A</v>
          </cell>
          <cell r="AG196">
            <v>0</v>
          </cell>
        </row>
        <row r="197">
          <cell r="D197" t="e">
            <v>#N/A</v>
          </cell>
          <cell r="E197">
            <v>0</v>
          </cell>
          <cell r="K197" t="e">
            <v>#N/A</v>
          </cell>
          <cell r="L197">
            <v>0</v>
          </cell>
          <cell r="R197">
            <v>43586</v>
          </cell>
          <cell r="S197">
            <v>0.13281314081447435</v>
          </cell>
          <cell r="Y197" t="e">
            <v>#N/A</v>
          </cell>
          <cell r="Z197">
            <v>0</v>
          </cell>
          <cell r="AF197" t="e">
            <v>#N/A</v>
          </cell>
          <cell r="AG197">
            <v>0</v>
          </cell>
        </row>
        <row r="198">
          <cell r="D198" t="e">
            <v>#N/A</v>
          </cell>
          <cell r="E198">
            <v>0</v>
          </cell>
          <cell r="K198" t="e">
            <v>#N/A</v>
          </cell>
          <cell r="L198">
            <v>0</v>
          </cell>
          <cell r="R198">
            <v>43586</v>
          </cell>
          <cell r="S198">
            <v>0.11386461228242473</v>
          </cell>
          <cell r="Y198" t="e">
            <v>#N/A</v>
          </cell>
          <cell r="Z198">
            <v>0</v>
          </cell>
          <cell r="AF198" t="e">
            <v>#N/A</v>
          </cell>
          <cell r="AG198">
            <v>0</v>
          </cell>
        </row>
        <row r="199">
          <cell r="D199" t="e">
            <v>#N/A</v>
          </cell>
          <cell r="E199">
            <v>0</v>
          </cell>
          <cell r="K199" t="e">
            <v>#N/A</v>
          </cell>
          <cell r="L199">
            <v>0</v>
          </cell>
          <cell r="R199">
            <v>43586</v>
          </cell>
          <cell r="S199">
            <v>0.14513165952235149</v>
          </cell>
          <cell r="Y199" t="e">
            <v>#N/A</v>
          </cell>
          <cell r="Z199">
            <v>0</v>
          </cell>
          <cell r="AF199" t="e">
            <v>#N/A</v>
          </cell>
          <cell r="AG199">
            <v>0</v>
          </cell>
        </row>
        <row r="200">
          <cell r="D200" t="e">
            <v>#N/A</v>
          </cell>
          <cell r="E200">
            <v>0</v>
          </cell>
          <cell r="K200" t="e">
            <v>#N/A</v>
          </cell>
          <cell r="L200">
            <v>0</v>
          </cell>
          <cell r="R200">
            <v>43586</v>
          </cell>
          <cell r="S200">
            <v>0.10635111111111112</v>
          </cell>
          <cell r="Y200" t="e">
            <v>#N/A</v>
          </cell>
          <cell r="Z200">
            <v>0</v>
          </cell>
          <cell r="AF200" t="e">
            <v>#N/A</v>
          </cell>
          <cell r="AG200">
            <v>0</v>
          </cell>
        </row>
        <row r="201">
          <cell r="D201" t="e">
            <v>#N/A</v>
          </cell>
          <cell r="E201">
            <v>0</v>
          </cell>
          <cell r="K201" t="e">
            <v>#N/A</v>
          </cell>
          <cell r="L201">
            <v>0</v>
          </cell>
          <cell r="R201">
            <v>43586</v>
          </cell>
          <cell r="S201">
            <v>0.50510022329954329</v>
          </cell>
          <cell r="Y201" t="e">
            <v>#N/A</v>
          </cell>
          <cell r="Z201">
            <v>0</v>
          </cell>
          <cell r="AF201" t="e">
            <v>#N/A</v>
          </cell>
          <cell r="AG201">
            <v>0</v>
          </cell>
        </row>
        <row r="202">
          <cell r="K202" t="e">
            <v>#N/A</v>
          </cell>
          <cell r="L202">
            <v>0</v>
          </cell>
          <cell r="R202">
            <v>43586</v>
          </cell>
          <cell r="S202">
            <v>0.17020848696118523</v>
          </cell>
          <cell r="Y202" t="e">
            <v>#N/A</v>
          </cell>
          <cell r="Z202">
            <v>0</v>
          </cell>
          <cell r="AF202" t="e">
            <v>#N/A</v>
          </cell>
          <cell r="AG202">
            <v>0</v>
          </cell>
        </row>
        <row r="203">
          <cell r="K203" t="e">
            <v>#N/A</v>
          </cell>
          <cell r="L203">
            <v>0</v>
          </cell>
          <cell r="R203">
            <v>43586</v>
          </cell>
          <cell r="S203">
            <v>0.68044020239868996</v>
          </cell>
          <cell r="Y203" t="e">
            <v>#N/A</v>
          </cell>
          <cell r="Z203">
            <v>0</v>
          </cell>
          <cell r="AF203" t="e">
            <v>#N/A</v>
          </cell>
          <cell r="AG203">
            <v>0</v>
          </cell>
        </row>
        <row r="204">
          <cell r="K204" t="e">
            <v>#N/A</v>
          </cell>
          <cell r="L204">
            <v>0</v>
          </cell>
          <cell r="R204">
            <v>43586</v>
          </cell>
          <cell r="S204">
            <v>0.26745708968084375</v>
          </cell>
          <cell r="Y204" t="e">
            <v>#N/A</v>
          </cell>
          <cell r="Z204">
            <v>0</v>
          </cell>
          <cell r="AF204" t="e">
            <v>#N/A</v>
          </cell>
          <cell r="AG204">
            <v>0</v>
          </cell>
        </row>
        <row r="205">
          <cell r="K205" t="e">
            <v>#N/A</v>
          </cell>
          <cell r="L205">
            <v>0</v>
          </cell>
          <cell r="R205">
            <v>43586</v>
          </cell>
          <cell r="S205">
            <v>0.15115606432774237</v>
          </cell>
          <cell r="Y205" t="e">
            <v>#N/A</v>
          </cell>
          <cell r="Z205">
            <v>0</v>
          </cell>
          <cell r="AF205" t="e">
            <v>#N/A</v>
          </cell>
          <cell r="AG205">
            <v>0</v>
          </cell>
        </row>
        <row r="206">
          <cell r="K206" t="e">
            <v>#N/A</v>
          </cell>
          <cell r="L206">
            <v>0</v>
          </cell>
          <cell r="R206">
            <v>43586</v>
          </cell>
          <cell r="S206">
            <v>0.1757352916449616</v>
          </cell>
          <cell r="Y206" t="e">
            <v>#N/A</v>
          </cell>
          <cell r="Z206">
            <v>0</v>
          </cell>
          <cell r="AF206" t="e">
            <v>#N/A</v>
          </cell>
          <cell r="AG206">
            <v>0</v>
          </cell>
        </row>
        <row r="207">
          <cell r="K207" t="e">
            <v>#N/A</v>
          </cell>
          <cell r="L207">
            <v>0</v>
          </cell>
          <cell r="R207">
            <v>43586</v>
          </cell>
          <cell r="S207">
            <v>0.25035175879396987</v>
          </cell>
          <cell r="Y207" t="e">
            <v>#N/A</v>
          </cell>
          <cell r="Z207">
            <v>0</v>
          </cell>
          <cell r="AF207" t="e">
            <v>#N/A</v>
          </cell>
          <cell r="AG207">
            <v>0</v>
          </cell>
        </row>
        <row r="208">
          <cell r="K208" t="e">
            <v>#N/A</v>
          </cell>
          <cell r="L208">
            <v>0</v>
          </cell>
          <cell r="R208">
            <v>43586</v>
          </cell>
          <cell r="S208">
            <v>0.1016461524798201</v>
          </cell>
          <cell r="Y208" t="e">
            <v>#N/A</v>
          </cell>
          <cell r="Z208">
            <v>0</v>
          </cell>
          <cell r="AF208" t="e">
            <v>#N/A</v>
          </cell>
          <cell r="AG208">
            <v>0</v>
          </cell>
        </row>
        <row r="209">
          <cell r="K209" t="e">
            <v>#N/A</v>
          </cell>
          <cell r="L209">
            <v>0</v>
          </cell>
          <cell r="R209">
            <v>43586</v>
          </cell>
          <cell r="S209">
            <v>0.25947777777777775</v>
          </cell>
          <cell r="Y209" t="e">
            <v>#N/A</v>
          </cell>
          <cell r="Z209">
            <v>0</v>
          </cell>
          <cell r="AF209" t="e">
            <v>#N/A</v>
          </cell>
          <cell r="AG209">
            <v>0</v>
          </cell>
        </row>
        <row r="210">
          <cell r="K210" t="e">
            <v>#N/A</v>
          </cell>
          <cell r="L210">
            <v>0</v>
          </cell>
          <cell r="R210">
            <v>43586</v>
          </cell>
          <cell r="S210">
            <v>0.27718906993753228</v>
          </cell>
          <cell r="Y210" t="e">
            <v>#N/A</v>
          </cell>
          <cell r="Z210">
            <v>0</v>
          </cell>
          <cell r="AF210" t="e">
            <v>#N/A</v>
          </cell>
          <cell r="AG210">
            <v>0</v>
          </cell>
        </row>
        <row r="211">
          <cell r="K211" t="e">
            <v>#N/A</v>
          </cell>
          <cell r="L211">
            <v>0</v>
          </cell>
          <cell r="R211">
            <v>43586</v>
          </cell>
          <cell r="S211">
            <v>0.30007890784751273</v>
          </cell>
          <cell r="Y211" t="e">
            <v>#N/A</v>
          </cell>
          <cell r="Z211">
            <v>0</v>
          </cell>
          <cell r="AF211" t="e">
            <v>#N/A</v>
          </cell>
          <cell r="AG211">
            <v>0</v>
          </cell>
        </row>
        <row r="212">
          <cell r="K212" t="e">
            <v>#N/A</v>
          </cell>
          <cell r="L212">
            <v>0</v>
          </cell>
          <cell r="R212">
            <v>43586</v>
          </cell>
          <cell r="S212">
            <v>0.16924281733028249</v>
          </cell>
          <cell r="Y212" t="e">
            <v>#N/A</v>
          </cell>
          <cell r="Z212">
            <v>0</v>
          </cell>
          <cell r="AF212" t="e">
            <v>#N/A</v>
          </cell>
          <cell r="AG212">
            <v>0</v>
          </cell>
        </row>
        <row r="213">
          <cell r="K213" t="e">
            <v>#N/A</v>
          </cell>
          <cell r="L213">
            <v>0</v>
          </cell>
          <cell r="R213">
            <v>43586</v>
          </cell>
          <cell r="S213">
            <v>0.25016929698708751</v>
          </cell>
          <cell r="Y213" t="e">
            <v>#N/A</v>
          </cell>
          <cell r="Z213">
            <v>0</v>
          </cell>
          <cell r="AF213" t="e">
            <v>#N/A</v>
          </cell>
          <cell r="AG213">
            <v>0</v>
          </cell>
        </row>
        <row r="214">
          <cell r="K214" t="e">
            <v>#N/A</v>
          </cell>
          <cell r="L214">
            <v>0</v>
          </cell>
          <cell r="R214">
            <v>43586</v>
          </cell>
          <cell r="S214">
            <v>0.21052765303335388</v>
          </cell>
          <cell r="Y214" t="e">
            <v>#N/A</v>
          </cell>
          <cell r="Z214">
            <v>0</v>
          </cell>
          <cell r="AF214" t="e">
            <v>#N/A</v>
          </cell>
          <cell r="AG214">
            <v>0</v>
          </cell>
        </row>
        <row r="215">
          <cell r="K215" t="e">
            <v>#N/A</v>
          </cell>
          <cell r="L215">
            <v>0</v>
          </cell>
          <cell r="R215">
            <v>43586</v>
          </cell>
          <cell r="S215">
            <v>0.25680824742268044</v>
          </cell>
          <cell r="Y215" t="e">
            <v>#N/A</v>
          </cell>
          <cell r="Z215">
            <v>0</v>
          </cell>
          <cell r="AF215" t="e">
            <v>#N/A</v>
          </cell>
          <cell r="AG215">
            <v>0</v>
          </cell>
        </row>
        <row r="216">
          <cell r="K216" t="e">
            <v>#N/A</v>
          </cell>
          <cell r="L216">
            <v>0</v>
          </cell>
          <cell r="R216">
            <v>43586</v>
          </cell>
          <cell r="S216">
            <v>0.24662706270627061</v>
          </cell>
          <cell r="Y216" t="e">
            <v>#N/A</v>
          </cell>
          <cell r="Z216">
            <v>0</v>
          </cell>
          <cell r="AF216" t="e">
            <v>#N/A</v>
          </cell>
          <cell r="AG216">
            <v>0</v>
          </cell>
        </row>
        <row r="217">
          <cell r="K217" t="e">
            <v>#N/A</v>
          </cell>
          <cell r="L217">
            <v>0</v>
          </cell>
          <cell r="R217">
            <v>43586</v>
          </cell>
          <cell r="S217">
            <v>9.0188743410984526E-2</v>
          </cell>
          <cell r="Y217" t="e">
            <v>#N/A</v>
          </cell>
          <cell r="Z217">
            <v>0</v>
          </cell>
          <cell r="AF217" t="e">
            <v>#N/A</v>
          </cell>
          <cell r="AG217">
            <v>0</v>
          </cell>
        </row>
        <row r="218">
          <cell r="K218" t="e">
            <v>#N/A</v>
          </cell>
          <cell r="L218">
            <v>0</v>
          </cell>
          <cell r="R218">
            <v>43586</v>
          </cell>
          <cell r="S218">
            <v>0.10764784891529977</v>
          </cell>
          <cell r="Y218" t="e">
            <v>#N/A</v>
          </cell>
          <cell r="Z218">
            <v>0</v>
          </cell>
          <cell r="AF218" t="e">
            <v>#N/A</v>
          </cell>
          <cell r="AG218">
            <v>0</v>
          </cell>
        </row>
        <row r="219">
          <cell r="K219" t="e">
            <v>#N/A</v>
          </cell>
          <cell r="L219">
            <v>0</v>
          </cell>
          <cell r="R219">
            <v>43586</v>
          </cell>
          <cell r="S219">
            <v>0.49388657964461941</v>
          </cell>
          <cell r="Y219" t="e">
            <v>#N/A</v>
          </cell>
          <cell r="Z219">
            <v>0</v>
          </cell>
          <cell r="AF219" t="e">
            <v>#N/A</v>
          </cell>
          <cell r="AG219">
            <v>0</v>
          </cell>
        </row>
        <row r="220">
          <cell r="K220" t="e">
            <v>#N/A</v>
          </cell>
          <cell r="L220">
            <v>0</v>
          </cell>
          <cell r="R220">
            <v>43586</v>
          </cell>
          <cell r="S220">
            <v>0.13513513513513514</v>
          </cell>
          <cell r="Y220" t="e">
            <v>#N/A</v>
          </cell>
          <cell r="Z220">
            <v>0</v>
          </cell>
          <cell r="AF220" t="e">
            <v>#N/A</v>
          </cell>
          <cell r="AG220">
            <v>0</v>
          </cell>
        </row>
        <row r="221">
          <cell r="K221" t="e">
            <v>#N/A</v>
          </cell>
          <cell r="L221">
            <v>0</v>
          </cell>
          <cell r="R221">
            <v>43586</v>
          </cell>
          <cell r="S221">
            <v>0.38654414177879881</v>
          </cell>
          <cell r="Y221" t="e">
            <v>#N/A</v>
          </cell>
          <cell r="Z221">
            <v>0</v>
          </cell>
          <cell r="AF221" t="e">
            <v>#N/A</v>
          </cell>
          <cell r="AG221">
            <v>0</v>
          </cell>
        </row>
        <row r="222">
          <cell r="K222" t="e">
            <v>#N/A</v>
          </cell>
          <cell r="L222">
            <v>0</v>
          </cell>
          <cell r="R222">
            <v>43586</v>
          </cell>
          <cell r="S222">
            <v>0.2533783783783784</v>
          </cell>
          <cell r="Y222" t="e">
            <v>#N/A</v>
          </cell>
          <cell r="Z222">
            <v>0</v>
          </cell>
          <cell r="AF222" t="e">
            <v>#N/A</v>
          </cell>
          <cell r="AG222">
            <v>0</v>
          </cell>
        </row>
        <row r="223">
          <cell r="K223" t="e">
            <v>#N/A</v>
          </cell>
          <cell r="L223">
            <v>0</v>
          </cell>
          <cell r="R223">
            <v>43586</v>
          </cell>
          <cell r="S223">
            <v>0.32242798240942555</v>
          </cell>
          <cell r="Y223" t="e">
            <v>#N/A</v>
          </cell>
          <cell r="Z223">
            <v>0</v>
          </cell>
          <cell r="AF223" t="e">
            <v>#N/A</v>
          </cell>
          <cell r="AG223">
            <v>0</v>
          </cell>
        </row>
        <row r="224">
          <cell r="K224" t="e">
            <v>#N/A</v>
          </cell>
          <cell r="L224">
            <v>0</v>
          </cell>
          <cell r="R224">
            <v>43586</v>
          </cell>
          <cell r="S224">
            <v>0.34759358288770054</v>
          </cell>
          <cell r="Y224" t="e">
            <v>#N/A</v>
          </cell>
          <cell r="Z224">
            <v>0</v>
          </cell>
          <cell r="AF224" t="e">
            <v>#N/A</v>
          </cell>
          <cell r="AG224">
            <v>0</v>
          </cell>
        </row>
        <row r="225">
          <cell r="K225" t="e">
            <v>#N/A</v>
          </cell>
          <cell r="L225">
            <v>0</v>
          </cell>
          <cell r="R225">
            <v>43586</v>
          </cell>
          <cell r="S225">
            <v>0.15794245858761988</v>
          </cell>
          <cell r="Y225" t="e">
            <v>#N/A</v>
          </cell>
          <cell r="Z225">
            <v>0</v>
          </cell>
          <cell r="AF225" t="e">
            <v>#N/A</v>
          </cell>
          <cell r="AG225">
            <v>0</v>
          </cell>
        </row>
        <row r="226">
          <cell r="K226" t="e">
            <v>#N/A</v>
          </cell>
          <cell r="L226">
            <v>0</v>
          </cell>
          <cell r="R226">
            <v>43586</v>
          </cell>
          <cell r="S226">
            <v>0.10340501565014636</v>
          </cell>
          <cell r="Y226" t="e">
            <v>#N/A</v>
          </cell>
          <cell r="Z226">
            <v>0</v>
          </cell>
          <cell r="AF226" t="e">
            <v>#N/A</v>
          </cell>
          <cell r="AG226">
            <v>0</v>
          </cell>
        </row>
        <row r="227">
          <cell r="K227" t="e">
            <v>#N/A</v>
          </cell>
          <cell r="L227">
            <v>0</v>
          </cell>
          <cell r="R227">
            <v>43586</v>
          </cell>
          <cell r="S227">
            <v>1.0304423545802857</v>
          </cell>
          <cell r="Y227" t="e">
            <v>#N/A</v>
          </cell>
          <cell r="Z227">
            <v>0</v>
          </cell>
          <cell r="AF227" t="e">
            <v>#N/A</v>
          </cell>
          <cell r="AG227">
            <v>0</v>
          </cell>
        </row>
        <row r="228">
          <cell r="K228" t="e">
            <v>#N/A</v>
          </cell>
          <cell r="L228">
            <v>0</v>
          </cell>
          <cell r="R228">
            <v>43586</v>
          </cell>
          <cell r="S228">
            <v>0.18250839538618777</v>
          </cell>
          <cell r="Y228" t="e">
            <v>#N/A</v>
          </cell>
          <cell r="Z228">
            <v>0</v>
          </cell>
          <cell r="AF228" t="e">
            <v>#N/A</v>
          </cell>
          <cell r="AG228">
            <v>0</v>
          </cell>
        </row>
        <row r="229">
          <cell r="K229" t="e">
            <v>#N/A</v>
          </cell>
          <cell r="L229">
            <v>0</v>
          </cell>
          <cell r="R229">
            <v>43586</v>
          </cell>
          <cell r="S229">
            <v>0.11919056144492576</v>
          </cell>
          <cell r="Y229" t="e">
            <v>#N/A</v>
          </cell>
          <cell r="Z229">
            <v>0</v>
          </cell>
          <cell r="AF229" t="e">
            <v>#N/A</v>
          </cell>
          <cell r="AG229">
            <v>0</v>
          </cell>
        </row>
        <row r="230">
          <cell r="K230" t="e">
            <v>#N/A</v>
          </cell>
          <cell r="L230">
            <v>0</v>
          </cell>
          <cell r="R230">
            <v>43586</v>
          </cell>
          <cell r="S230">
            <v>0.55873925501432664</v>
          </cell>
          <cell r="Y230" t="e">
            <v>#N/A</v>
          </cell>
          <cell r="Z230">
            <v>0</v>
          </cell>
          <cell r="AF230" t="e">
            <v>#N/A</v>
          </cell>
          <cell r="AG230">
            <v>0</v>
          </cell>
        </row>
        <row r="231">
          <cell r="K231" t="e">
            <v>#N/A</v>
          </cell>
          <cell r="L231">
            <v>0</v>
          </cell>
          <cell r="R231">
            <v>43586</v>
          </cell>
          <cell r="S231">
            <v>0.2550534698521047</v>
          </cell>
          <cell r="Y231" t="e">
            <v>#N/A</v>
          </cell>
          <cell r="Z231">
            <v>0</v>
          </cell>
          <cell r="AF231" t="e">
            <v>#N/A</v>
          </cell>
          <cell r="AG231">
            <v>0</v>
          </cell>
        </row>
        <row r="232">
          <cell r="K232" t="e">
            <v>#N/A</v>
          </cell>
          <cell r="L232">
            <v>0</v>
          </cell>
          <cell r="R232">
            <v>43586</v>
          </cell>
          <cell r="S232">
            <v>0.14218009478672985</v>
          </cell>
          <cell r="Y232" t="e">
            <v>#N/A</v>
          </cell>
          <cell r="Z232">
            <v>0</v>
          </cell>
          <cell r="AF232" t="e">
            <v>#N/A</v>
          </cell>
          <cell r="AG232">
            <v>0</v>
          </cell>
        </row>
        <row r="233">
          <cell r="K233" t="e">
            <v>#N/A</v>
          </cell>
          <cell r="L233">
            <v>0</v>
          </cell>
          <cell r="R233">
            <v>43586</v>
          </cell>
          <cell r="S233">
            <v>9.3796540853710489E-2</v>
          </cell>
          <cell r="Y233" t="e">
            <v>#N/A</v>
          </cell>
          <cell r="Z233">
            <v>0</v>
          </cell>
          <cell r="AF233" t="e">
            <v>#N/A</v>
          </cell>
          <cell r="AG233">
            <v>0</v>
          </cell>
        </row>
        <row r="234">
          <cell r="K234" t="e">
            <v>#N/A</v>
          </cell>
          <cell r="L234">
            <v>0</v>
          </cell>
          <cell r="R234">
            <v>43586</v>
          </cell>
          <cell r="S234">
            <v>0.5</v>
          </cell>
          <cell r="Y234" t="e">
            <v>#N/A</v>
          </cell>
          <cell r="Z234">
            <v>0</v>
          </cell>
          <cell r="AF234" t="e">
            <v>#N/A</v>
          </cell>
          <cell r="AG234">
            <v>0</v>
          </cell>
        </row>
        <row r="235">
          <cell r="K235" t="e">
            <v>#N/A</v>
          </cell>
          <cell r="L235">
            <v>0</v>
          </cell>
          <cell r="R235">
            <v>43586</v>
          </cell>
          <cell r="S235">
            <v>0.59789620480127503</v>
          </cell>
          <cell r="Y235" t="e">
            <v>#N/A</v>
          </cell>
          <cell r="Z235">
            <v>0</v>
          </cell>
          <cell r="AF235" t="e">
            <v>#N/A</v>
          </cell>
          <cell r="AG235">
            <v>0</v>
          </cell>
        </row>
        <row r="236">
          <cell r="K236" t="e">
            <v>#N/A</v>
          </cell>
          <cell r="L236">
            <v>0</v>
          </cell>
          <cell r="R236">
            <v>43586</v>
          </cell>
          <cell r="S236">
            <v>0.63380995842206678</v>
          </cell>
          <cell r="Y236" t="e">
            <v>#N/A</v>
          </cell>
          <cell r="Z236">
            <v>0</v>
          </cell>
          <cell r="AF236" t="e">
            <v>#N/A</v>
          </cell>
          <cell r="AG236">
            <v>0</v>
          </cell>
        </row>
        <row r="237">
          <cell r="K237" t="e">
            <v>#N/A</v>
          </cell>
          <cell r="L237">
            <v>0</v>
          </cell>
          <cell r="R237">
            <v>43586</v>
          </cell>
          <cell r="S237">
            <v>0.2516363636363636</v>
          </cell>
          <cell r="Y237" t="e">
            <v>#N/A</v>
          </cell>
          <cell r="Z237">
            <v>0</v>
          </cell>
          <cell r="AF237" t="e">
            <v>#N/A</v>
          </cell>
          <cell r="AG237">
            <v>0</v>
          </cell>
        </row>
        <row r="238">
          <cell r="K238" t="e">
            <v>#N/A</v>
          </cell>
          <cell r="L238">
            <v>0</v>
          </cell>
          <cell r="R238">
            <v>43586</v>
          </cell>
          <cell r="S238">
            <v>0.2857142857142857</v>
          </cell>
          <cell r="Y238" t="e">
            <v>#N/A</v>
          </cell>
          <cell r="Z238">
            <v>0</v>
          </cell>
          <cell r="AF238" t="e">
            <v>#N/A</v>
          </cell>
          <cell r="AG238">
            <v>0</v>
          </cell>
        </row>
        <row r="239">
          <cell r="K239" t="e">
            <v>#N/A</v>
          </cell>
          <cell r="L239">
            <v>0</v>
          </cell>
          <cell r="R239">
            <v>43586</v>
          </cell>
          <cell r="S239">
            <v>0.12265155807365438</v>
          </cell>
          <cell r="Y239" t="e">
            <v>#N/A</v>
          </cell>
          <cell r="Z239">
            <v>0</v>
          </cell>
          <cell r="AF239" t="e">
            <v>#N/A</v>
          </cell>
          <cell r="AG239">
            <v>0</v>
          </cell>
        </row>
        <row r="240">
          <cell r="K240" t="e">
            <v>#N/A</v>
          </cell>
          <cell r="L240">
            <v>0</v>
          </cell>
          <cell r="R240">
            <v>43586</v>
          </cell>
          <cell r="S240">
            <v>0.234375</v>
          </cell>
          <cell r="Y240" t="e">
            <v>#N/A</v>
          </cell>
          <cell r="Z240">
            <v>0</v>
          </cell>
          <cell r="AF240" t="e">
            <v>#N/A</v>
          </cell>
          <cell r="AG240">
            <v>0</v>
          </cell>
        </row>
        <row r="241">
          <cell r="K241" t="e">
            <v>#N/A</v>
          </cell>
          <cell r="L241">
            <v>0</v>
          </cell>
          <cell r="R241">
            <v>43617</v>
          </cell>
          <cell r="S241">
            <v>7.8241663232954506E-2</v>
          </cell>
          <cell r="Y241" t="e">
            <v>#N/A</v>
          </cell>
          <cell r="Z241">
            <v>0</v>
          </cell>
          <cell r="AF241" t="e">
            <v>#N/A</v>
          </cell>
          <cell r="AG241">
            <v>0</v>
          </cell>
        </row>
        <row r="242">
          <cell r="K242" t="e">
            <v>#N/A</v>
          </cell>
          <cell r="L242">
            <v>0</v>
          </cell>
          <cell r="R242">
            <v>43617</v>
          </cell>
          <cell r="S242">
            <v>0.5324309422199841</v>
          </cell>
          <cell r="Y242" t="e">
            <v>#N/A</v>
          </cell>
          <cell r="Z242">
            <v>0</v>
          </cell>
          <cell r="AF242" t="e">
            <v>#N/A</v>
          </cell>
          <cell r="AG242">
            <v>0</v>
          </cell>
        </row>
        <row r="243">
          <cell r="K243" t="e">
            <v>#N/A</v>
          </cell>
          <cell r="L243">
            <v>0</v>
          </cell>
          <cell r="R243">
            <v>43617</v>
          </cell>
          <cell r="S243">
            <v>0.13852828116419549</v>
          </cell>
          <cell r="Y243" t="e">
            <v>#N/A</v>
          </cell>
          <cell r="Z243">
            <v>0</v>
          </cell>
          <cell r="AF243" t="e">
            <v>#N/A</v>
          </cell>
          <cell r="AG243">
            <v>0</v>
          </cell>
        </row>
        <row r="244">
          <cell r="K244" t="e">
            <v>#N/A</v>
          </cell>
          <cell r="L244">
            <v>0</v>
          </cell>
          <cell r="R244">
            <v>43617</v>
          </cell>
          <cell r="S244">
            <v>0.25016929698708751</v>
          </cell>
          <cell r="Y244" t="e">
            <v>#N/A</v>
          </cell>
          <cell r="Z244">
            <v>0</v>
          </cell>
          <cell r="AF244" t="e">
            <v>#N/A</v>
          </cell>
          <cell r="AG244">
            <v>0</v>
          </cell>
        </row>
        <row r="245">
          <cell r="K245" t="e">
            <v>#N/A</v>
          </cell>
          <cell r="L245">
            <v>0</v>
          </cell>
          <cell r="R245">
            <v>43617</v>
          </cell>
          <cell r="S245">
            <v>8.0501770720536811E-2</v>
          </cell>
          <cell r="Y245" t="e">
            <v>#N/A</v>
          </cell>
          <cell r="Z245">
            <v>0</v>
          </cell>
          <cell r="AF245" t="e">
            <v>#N/A</v>
          </cell>
          <cell r="AG245">
            <v>0</v>
          </cell>
        </row>
        <row r="246">
          <cell r="K246" t="e">
            <v>#N/A</v>
          </cell>
          <cell r="L246">
            <v>0</v>
          </cell>
          <cell r="R246">
            <v>43617</v>
          </cell>
          <cell r="S246">
            <v>0.49504756312389897</v>
          </cell>
          <cell r="Y246" t="e">
            <v>#N/A</v>
          </cell>
          <cell r="Z246">
            <v>0</v>
          </cell>
          <cell r="AF246" t="e">
            <v>#N/A</v>
          </cell>
          <cell r="AG246">
            <v>0</v>
          </cell>
        </row>
        <row r="247">
          <cell r="K247" t="e">
            <v>#N/A</v>
          </cell>
          <cell r="L247">
            <v>0</v>
          </cell>
          <cell r="R247">
            <v>43617</v>
          </cell>
          <cell r="S247">
            <v>0.10084459678359921</v>
          </cell>
          <cell r="Y247" t="e">
            <v>#N/A</v>
          </cell>
          <cell r="Z247">
            <v>0</v>
          </cell>
          <cell r="AF247" t="e">
            <v>#N/A</v>
          </cell>
          <cell r="AG247">
            <v>0</v>
          </cell>
        </row>
        <row r="248">
          <cell r="K248" t="e">
            <v>#N/A</v>
          </cell>
          <cell r="L248">
            <v>0</v>
          </cell>
          <cell r="R248">
            <v>43617</v>
          </cell>
          <cell r="S248">
            <v>0.47270410833374338</v>
          </cell>
          <cell r="Y248" t="e">
            <v>#N/A</v>
          </cell>
          <cell r="Z248">
            <v>0</v>
          </cell>
          <cell r="AF248" t="e">
            <v>#N/A</v>
          </cell>
          <cell r="AG248">
            <v>0</v>
          </cell>
        </row>
        <row r="249">
          <cell r="K249" t="e">
            <v>#N/A</v>
          </cell>
          <cell r="L249">
            <v>0</v>
          </cell>
          <cell r="R249">
            <v>43617</v>
          </cell>
          <cell r="S249" t="str">
            <v/>
          </cell>
          <cell r="Y249" t="e">
            <v>#N/A</v>
          </cell>
          <cell r="Z249">
            <v>0</v>
          </cell>
          <cell r="AF249" t="e">
            <v>#N/A</v>
          </cell>
          <cell r="AG249">
            <v>0</v>
          </cell>
        </row>
        <row r="250">
          <cell r="K250" t="e">
            <v>#N/A</v>
          </cell>
          <cell r="L250">
            <v>0</v>
          </cell>
          <cell r="R250">
            <v>43617</v>
          </cell>
          <cell r="S250">
            <v>0.12490809199291783</v>
          </cell>
          <cell r="Y250" t="e">
            <v>#N/A</v>
          </cell>
          <cell r="Z250">
            <v>0</v>
          </cell>
          <cell r="AF250" t="e">
            <v>#N/A</v>
          </cell>
          <cell r="AG250">
            <v>0</v>
          </cell>
        </row>
        <row r="251">
          <cell r="K251" t="e">
            <v>#N/A</v>
          </cell>
          <cell r="L251">
            <v>0</v>
          </cell>
          <cell r="R251">
            <v>43617</v>
          </cell>
          <cell r="S251">
            <v>0.26053097345132742</v>
          </cell>
          <cell r="Y251" t="e">
            <v>#N/A</v>
          </cell>
          <cell r="Z251">
            <v>0</v>
          </cell>
          <cell r="AF251" t="e">
            <v>#N/A</v>
          </cell>
          <cell r="AG251">
            <v>0</v>
          </cell>
        </row>
        <row r="252">
          <cell r="K252" t="e">
            <v>#N/A</v>
          </cell>
          <cell r="L252">
            <v>0</v>
          </cell>
          <cell r="R252">
            <v>43617</v>
          </cell>
          <cell r="S252">
            <v>0.16004001579570884</v>
          </cell>
          <cell r="Y252" t="e">
            <v>#N/A</v>
          </cell>
          <cell r="Z252">
            <v>0</v>
          </cell>
          <cell r="AF252" t="e">
            <v>#N/A</v>
          </cell>
          <cell r="AG252">
            <v>0</v>
          </cell>
        </row>
        <row r="253">
          <cell r="K253" t="e">
            <v>#N/A</v>
          </cell>
          <cell r="L253">
            <v>0</v>
          </cell>
          <cell r="R253">
            <v>43617</v>
          </cell>
          <cell r="S253">
            <v>0.22443243243243244</v>
          </cell>
          <cell r="Y253" t="e">
            <v>#N/A</v>
          </cell>
          <cell r="Z253">
            <v>0</v>
          </cell>
          <cell r="AF253" t="e">
            <v>#N/A</v>
          </cell>
          <cell r="AG253">
            <v>0</v>
          </cell>
        </row>
        <row r="254">
          <cell r="K254" t="e">
            <v>#N/A</v>
          </cell>
          <cell r="L254">
            <v>0</v>
          </cell>
          <cell r="R254">
            <v>43617</v>
          </cell>
          <cell r="S254">
            <v>0.29884590923335386</v>
          </cell>
          <cell r="Y254" t="e">
            <v>#N/A</v>
          </cell>
          <cell r="Z254">
            <v>0</v>
          </cell>
          <cell r="AF254" t="e">
            <v>#N/A</v>
          </cell>
          <cell r="AG254">
            <v>0</v>
          </cell>
        </row>
        <row r="255">
          <cell r="K255" t="e">
            <v>#N/A</v>
          </cell>
          <cell r="L255">
            <v>0</v>
          </cell>
          <cell r="R255">
            <v>43617</v>
          </cell>
          <cell r="S255">
            <v>0.17982481751824819</v>
          </cell>
          <cell r="Y255" t="e">
            <v>#N/A</v>
          </cell>
          <cell r="Z255">
            <v>0</v>
          </cell>
          <cell r="AF255" t="e">
            <v>#N/A</v>
          </cell>
          <cell r="AG255">
            <v>0</v>
          </cell>
        </row>
        <row r="256">
          <cell r="K256" t="e">
            <v>#N/A</v>
          </cell>
          <cell r="L256">
            <v>0</v>
          </cell>
          <cell r="R256">
            <v>43617</v>
          </cell>
          <cell r="S256">
            <v>4.967949736971207E-2</v>
          </cell>
          <cell r="Y256" t="e">
            <v>#N/A</v>
          </cell>
          <cell r="Z256">
            <v>0</v>
          </cell>
          <cell r="AF256" t="e">
            <v>#N/A</v>
          </cell>
          <cell r="AG256">
            <v>0</v>
          </cell>
        </row>
        <row r="257">
          <cell r="K257" t="e">
            <v>#N/A</v>
          </cell>
          <cell r="L257">
            <v>0</v>
          </cell>
          <cell r="R257">
            <v>43617</v>
          </cell>
          <cell r="S257">
            <v>0.26142128935532233</v>
          </cell>
          <cell r="Y257" t="e">
            <v>#N/A</v>
          </cell>
          <cell r="Z257">
            <v>0</v>
          </cell>
          <cell r="AF257" t="e">
            <v>#N/A</v>
          </cell>
          <cell r="AG257">
            <v>0</v>
          </cell>
        </row>
        <row r="258">
          <cell r="K258" t="e">
            <v>#N/A</v>
          </cell>
          <cell r="L258">
            <v>0</v>
          </cell>
          <cell r="R258">
            <v>43617</v>
          </cell>
          <cell r="S258">
            <v>0.4479116242440882</v>
          </cell>
          <cell r="Y258" t="e">
            <v>#N/A</v>
          </cell>
          <cell r="Z258">
            <v>0</v>
          </cell>
          <cell r="AF258" t="e">
            <v>#N/A</v>
          </cell>
          <cell r="AG258">
            <v>0</v>
          </cell>
        </row>
        <row r="259">
          <cell r="K259" t="e">
            <v>#N/A</v>
          </cell>
          <cell r="L259">
            <v>0</v>
          </cell>
          <cell r="R259">
            <v>43617</v>
          </cell>
          <cell r="S259">
            <v>0.10414524207257925</v>
          </cell>
          <cell r="Y259" t="e">
            <v>#N/A</v>
          </cell>
          <cell r="Z259">
            <v>0</v>
          </cell>
          <cell r="AF259" t="e">
            <v>#N/A</v>
          </cell>
          <cell r="AG259">
            <v>0</v>
          </cell>
        </row>
        <row r="260">
          <cell r="K260" t="e">
            <v>#N/A</v>
          </cell>
          <cell r="L260">
            <v>0</v>
          </cell>
          <cell r="R260">
            <v>43617</v>
          </cell>
          <cell r="S260">
            <v>0.14305758180870692</v>
          </cell>
          <cell r="Y260" t="e">
            <v>#N/A</v>
          </cell>
          <cell r="Z260">
            <v>0</v>
          </cell>
          <cell r="AF260" t="e">
            <v>#N/A</v>
          </cell>
          <cell r="AG260">
            <v>0</v>
          </cell>
        </row>
        <row r="261">
          <cell r="K261" t="e">
            <v>#N/A</v>
          </cell>
          <cell r="L261">
            <v>0</v>
          </cell>
          <cell r="R261">
            <v>43617</v>
          </cell>
          <cell r="S261">
            <v>0.12862426306492517</v>
          </cell>
          <cell r="Y261" t="e">
            <v>#N/A</v>
          </cell>
          <cell r="Z261">
            <v>0</v>
          </cell>
          <cell r="AF261" t="e">
            <v>#N/A</v>
          </cell>
          <cell r="AG261">
            <v>0</v>
          </cell>
        </row>
        <row r="262">
          <cell r="K262" t="e">
            <v>#N/A</v>
          </cell>
          <cell r="L262">
            <v>0</v>
          </cell>
          <cell r="R262">
            <v>43617</v>
          </cell>
          <cell r="S262">
            <v>0.17497702702702703</v>
          </cell>
          <cell r="Y262" t="e">
            <v>#N/A</v>
          </cell>
          <cell r="Z262">
            <v>0</v>
          </cell>
          <cell r="AF262" t="e">
            <v>#N/A</v>
          </cell>
          <cell r="AG262">
            <v>0</v>
          </cell>
        </row>
        <row r="263">
          <cell r="K263" t="e">
            <v>#N/A</v>
          </cell>
          <cell r="L263">
            <v>0</v>
          </cell>
          <cell r="R263">
            <v>43617</v>
          </cell>
          <cell r="S263">
            <v>0.25947222222222222</v>
          </cell>
          <cell r="Y263" t="e">
            <v>#N/A</v>
          </cell>
          <cell r="Z263">
            <v>0</v>
          </cell>
          <cell r="AF263" t="e">
            <v>#N/A</v>
          </cell>
          <cell r="AG263">
            <v>0</v>
          </cell>
        </row>
        <row r="264">
          <cell r="K264" t="e">
            <v>#N/A</v>
          </cell>
          <cell r="L264">
            <v>0</v>
          </cell>
          <cell r="R264">
            <v>43617</v>
          </cell>
          <cell r="S264">
            <v>8.4173720740046157E-2</v>
          </cell>
          <cell r="Y264" t="e">
            <v>#N/A</v>
          </cell>
          <cell r="Z264">
            <v>0</v>
          </cell>
          <cell r="AF264" t="e">
            <v>#N/A</v>
          </cell>
          <cell r="AG264">
            <v>0</v>
          </cell>
        </row>
        <row r="265">
          <cell r="K265" t="e">
            <v>#N/A</v>
          </cell>
          <cell r="L265">
            <v>0</v>
          </cell>
          <cell r="R265">
            <v>43617</v>
          </cell>
          <cell r="S265">
            <v>8.312319285079274E-2</v>
          </cell>
          <cell r="Y265" t="e">
            <v>#N/A</v>
          </cell>
          <cell r="Z265">
            <v>0</v>
          </cell>
          <cell r="AF265" t="e">
            <v>#N/A</v>
          </cell>
          <cell r="AG265">
            <v>0</v>
          </cell>
        </row>
        <row r="266">
          <cell r="K266" t="e">
            <v>#N/A</v>
          </cell>
          <cell r="L266">
            <v>0</v>
          </cell>
          <cell r="R266">
            <v>43617</v>
          </cell>
          <cell r="S266">
            <v>7.6599709313800154E-2</v>
          </cell>
          <cell r="Y266" t="e">
            <v>#N/A</v>
          </cell>
          <cell r="Z266">
            <v>0</v>
          </cell>
          <cell r="AF266" t="e">
            <v>#N/A</v>
          </cell>
          <cell r="AG266">
            <v>0</v>
          </cell>
        </row>
        <row r="267">
          <cell r="K267" t="e">
            <v>#N/A</v>
          </cell>
          <cell r="L267">
            <v>0</v>
          </cell>
          <cell r="R267">
            <v>43617</v>
          </cell>
          <cell r="S267">
            <v>0.26038559814169571</v>
          </cell>
          <cell r="Y267" t="e">
            <v>#N/A</v>
          </cell>
          <cell r="Z267">
            <v>0</v>
          </cell>
          <cell r="AF267" t="e">
            <v>#N/A</v>
          </cell>
          <cell r="AG267">
            <v>0</v>
          </cell>
        </row>
        <row r="268">
          <cell r="K268" t="e">
            <v>#N/A</v>
          </cell>
          <cell r="L268">
            <v>0</v>
          </cell>
          <cell r="R268">
            <v>43617</v>
          </cell>
          <cell r="S268">
            <v>0.53149128761054365</v>
          </cell>
          <cell r="Y268" t="e">
            <v>#N/A</v>
          </cell>
          <cell r="Z268">
            <v>0</v>
          </cell>
          <cell r="AF268" t="e">
            <v>#N/A</v>
          </cell>
          <cell r="AG268">
            <v>0</v>
          </cell>
        </row>
        <row r="269">
          <cell r="K269" t="e">
            <v>#N/A</v>
          </cell>
          <cell r="L269">
            <v>0</v>
          </cell>
          <cell r="R269">
            <v>43617</v>
          </cell>
          <cell r="S269">
            <v>0.875</v>
          </cell>
          <cell r="Y269" t="e">
            <v>#N/A</v>
          </cell>
          <cell r="Z269">
            <v>0</v>
          </cell>
          <cell r="AF269" t="e">
            <v>#N/A</v>
          </cell>
          <cell r="AG269">
            <v>0</v>
          </cell>
        </row>
        <row r="270">
          <cell r="K270" t="e">
            <v>#N/A</v>
          </cell>
          <cell r="L270">
            <v>0</v>
          </cell>
          <cell r="R270">
            <v>43617</v>
          </cell>
          <cell r="S270">
            <v>0.26214658404884239</v>
          </cell>
          <cell r="Y270" t="e">
            <v>#N/A</v>
          </cell>
          <cell r="Z270">
            <v>0</v>
          </cell>
          <cell r="AF270" t="e">
            <v>#N/A</v>
          </cell>
          <cell r="AG270">
            <v>0</v>
          </cell>
        </row>
        <row r="271">
          <cell r="K271" t="e">
            <v>#N/A</v>
          </cell>
          <cell r="L271">
            <v>0</v>
          </cell>
          <cell r="R271">
            <v>43617</v>
          </cell>
          <cell r="S271">
            <v>0.78125101122868335</v>
          </cell>
          <cell r="Y271" t="e">
            <v>#N/A</v>
          </cell>
          <cell r="Z271">
            <v>0</v>
          </cell>
          <cell r="AF271" t="e">
            <v>#N/A</v>
          </cell>
          <cell r="AG271">
            <v>0</v>
          </cell>
        </row>
        <row r="272">
          <cell r="K272" t="e">
            <v>#N/A</v>
          </cell>
          <cell r="L272">
            <v>0</v>
          </cell>
          <cell r="R272">
            <v>43617</v>
          </cell>
          <cell r="S272">
            <v>0.13649285118691909</v>
          </cell>
          <cell r="Y272" t="e">
            <v>#N/A</v>
          </cell>
          <cell r="Z272">
            <v>0</v>
          </cell>
          <cell r="AF272" t="e">
            <v>#N/A</v>
          </cell>
          <cell r="AG272">
            <v>0</v>
          </cell>
        </row>
        <row r="273">
          <cell r="K273" t="e">
            <v>#N/A</v>
          </cell>
          <cell r="L273">
            <v>0</v>
          </cell>
          <cell r="R273">
            <v>43617</v>
          </cell>
          <cell r="S273">
            <v>0.13816535534586505</v>
          </cell>
          <cell r="Y273" t="e">
            <v>#N/A</v>
          </cell>
          <cell r="Z273">
            <v>0</v>
          </cell>
          <cell r="AF273" t="e">
            <v>#N/A</v>
          </cell>
          <cell r="AG273">
            <v>0</v>
          </cell>
        </row>
        <row r="274">
          <cell r="K274" t="e">
            <v>#N/A</v>
          </cell>
          <cell r="L274">
            <v>0</v>
          </cell>
          <cell r="R274">
            <v>43617</v>
          </cell>
          <cell r="S274">
            <v>0.19230769230769232</v>
          </cell>
          <cell r="Y274" t="e">
            <v>#N/A</v>
          </cell>
          <cell r="Z274">
            <v>0</v>
          </cell>
          <cell r="AF274" t="e">
            <v>#N/A</v>
          </cell>
          <cell r="AG274">
            <v>0</v>
          </cell>
        </row>
        <row r="275">
          <cell r="K275" t="e">
            <v>#N/A</v>
          </cell>
          <cell r="L275">
            <v>0</v>
          </cell>
          <cell r="R275">
            <v>43617</v>
          </cell>
          <cell r="S275">
            <v>0.20677972897121324</v>
          </cell>
          <cell r="Y275" t="e">
            <v>#N/A</v>
          </cell>
          <cell r="Z275">
            <v>0</v>
          </cell>
          <cell r="AF275" t="e">
            <v>#N/A</v>
          </cell>
          <cell r="AG275">
            <v>0</v>
          </cell>
        </row>
        <row r="276">
          <cell r="K276" t="e">
            <v>#N/A</v>
          </cell>
          <cell r="L276">
            <v>0</v>
          </cell>
          <cell r="R276">
            <v>43617</v>
          </cell>
          <cell r="S276">
            <v>0.12703488372093025</v>
          </cell>
          <cell r="Y276" t="e">
            <v>#N/A</v>
          </cell>
          <cell r="Z276">
            <v>0</v>
          </cell>
          <cell r="AF276" t="e">
            <v>#N/A</v>
          </cell>
          <cell r="AG276">
            <v>0</v>
          </cell>
        </row>
        <row r="277">
          <cell r="K277" t="e">
            <v>#N/A</v>
          </cell>
          <cell r="L277">
            <v>0</v>
          </cell>
          <cell r="R277">
            <v>43617</v>
          </cell>
          <cell r="S277">
            <v>0.26655252918287936</v>
          </cell>
          <cell r="Y277" t="e">
            <v>#N/A</v>
          </cell>
          <cell r="Z277">
            <v>0</v>
          </cell>
          <cell r="AF277" t="e">
            <v>#N/A</v>
          </cell>
          <cell r="AG277">
            <v>0</v>
          </cell>
        </row>
        <row r="278">
          <cell r="K278" t="e">
            <v>#N/A</v>
          </cell>
          <cell r="L278">
            <v>0</v>
          </cell>
          <cell r="R278">
            <v>43617</v>
          </cell>
          <cell r="S278">
            <v>0.34759358288770054</v>
          </cell>
          <cell r="Y278" t="e">
            <v>#N/A</v>
          </cell>
          <cell r="Z278">
            <v>0</v>
          </cell>
          <cell r="AF278" t="e">
            <v>#N/A</v>
          </cell>
          <cell r="AG278">
            <v>0</v>
          </cell>
        </row>
        <row r="279">
          <cell r="K279" t="e">
            <v>#N/A</v>
          </cell>
          <cell r="L279">
            <v>0</v>
          </cell>
          <cell r="R279">
            <v>43617</v>
          </cell>
          <cell r="S279">
            <v>0.78125057101613471</v>
          </cell>
          <cell r="Y279" t="e">
            <v>#N/A</v>
          </cell>
          <cell r="Z279">
            <v>0</v>
          </cell>
          <cell r="AF279" t="e">
            <v>#N/A</v>
          </cell>
          <cell r="AG279">
            <v>0</v>
          </cell>
        </row>
        <row r="280">
          <cell r="K280" t="e">
            <v>#N/A</v>
          </cell>
          <cell r="L280">
            <v>0</v>
          </cell>
          <cell r="R280">
            <v>43617</v>
          </cell>
          <cell r="S280">
            <v>0.38060853868070205</v>
          </cell>
          <cell r="Y280" t="e">
            <v>#N/A</v>
          </cell>
          <cell r="Z280">
            <v>0</v>
          </cell>
          <cell r="AF280" t="e">
            <v>#N/A</v>
          </cell>
          <cell r="AG280">
            <v>0</v>
          </cell>
        </row>
        <row r="281">
          <cell r="K281" t="e">
            <v>#N/A</v>
          </cell>
          <cell r="L281">
            <v>0</v>
          </cell>
          <cell r="R281">
            <v>43617</v>
          </cell>
          <cell r="S281">
            <v>0.10077491715523833</v>
          </cell>
          <cell r="Y281" t="e">
            <v>#N/A</v>
          </cell>
          <cell r="Z281">
            <v>0</v>
          </cell>
          <cell r="AF281" t="e">
            <v>#N/A</v>
          </cell>
          <cell r="AG281">
            <v>0</v>
          </cell>
        </row>
        <row r="282">
          <cell r="K282" t="e">
            <v>#N/A</v>
          </cell>
          <cell r="L282">
            <v>0</v>
          </cell>
          <cell r="R282">
            <v>43617</v>
          </cell>
          <cell r="S282">
            <v>0.28439200169575357</v>
          </cell>
          <cell r="Y282" t="e">
            <v>#N/A</v>
          </cell>
          <cell r="Z282">
            <v>0</v>
          </cell>
          <cell r="AF282" t="e">
            <v>#N/A</v>
          </cell>
          <cell r="AG282">
            <v>0</v>
          </cell>
        </row>
        <row r="283">
          <cell r="K283" t="e">
            <v>#N/A</v>
          </cell>
          <cell r="L283">
            <v>0</v>
          </cell>
          <cell r="R283">
            <v>43617</v>
          </cell>
          <cell r="S283">
            <v>0.49813863928112967</v>
          </cell>
          <cell r="Y283" t="e">
            <v>#N/A</v>
          </cell>
          <cell r="Z283">
            <v>0</v>
          </cell>
          <cell r="AF283" t="e">
            <v>#N/A</v>
          </cell>
          <cell r="AG283">
            <v>0</v>
          </cell>
        </row>
        <row r="284">
          <cell r="K284" t="e">
            <v>#N/A</v>
          </cell>
          <cell r="L284">
            <v>0</v>
          </cell>
          <cell r="R284">
            <v>43617</v>
          </cell>
          <cell r="S284">
            <v>0.25491949910554562</v>
          </cell>
          <cell r="Y284" t="e">
            <v>#N/A</v>
          </cell>
          <cell r="Z284">
            <v>0</v>
          </cell>
          <cell r="AF284" t="e">
            <v>#N/A</v>
          </cell>
          <cell r="AG284">
            <v>0</v>
          </cell>
        </row>
        <row r="285">
          <cell r="K285" t="e">
            <v>#N/A</v>
          </cell>
          <cell r="L285">
            <v>0</v>
          </cell>
          <cell r="R285">
            <v>43617</v>
          </cell>
          <cell r="S285" t="str">
            <v/>
          </cell>
          <cell r="Y285" t="e">
            <v>#N/A</v>
          </cell>
          <cell r="Z285">
            <v>0</v>
          </cell>
          <cell r="AF285" t="e">
            <v>#N/A</v>
          </cell>
          <cell r="AG285">
            <v>0</v>
          </cell>
        </row>
        <row r="286">
          <cell r="K286" t="e">
            <v>#N/A</v>
          </cell>
          <cell r="L286">
            <v>0</v>
          </cell>
          <cell r="R286">
            <v>43617</v>
          </cell>
          <cell r="S286">
            <v>0.50017005781965873</v>
          </cell>
          <cell r="Y286" t="e">
            <v>#N/A</v>
          </cell>
          <cell r="Z286">
            <v>0</v>
          </cell>
          <cell r="AF286" t="e">
            <v>#N/A</v>
          </cell>
          <cell r="AG286">
            <v>0</v>
          </cell>
        </row>
        <row r="287">
          <cell r="K287" t="e">
            <v>#N/A</v>
          </cell>
          <cell r="L287">
            <v>0</v>
          </cell>
          <cell r="R287">
            <v>43617</v>
          </cell>
          <cell r="S287">
            <v>0.28146892655367228</v>
          </cell>
          <cell r="Y287" t="e">
            <v>#N/A</v>
          </cell>
          <cell r="Z287">
            <v>0</v>
          </cell>
          <cell r="AF287" t="e">
            <v>#N/A</v>
          </cell>
          <cell r="AG287">
            <v>0</v>
          </cell>
        </row>
        <row r="288">
          <cell r="K288" t="e">
            <v>#N/A</v>
          </cell>
          <cell r="L288">
            <v>0</v>
          </cell>
          <cell r="R288">
            <v>43617</v>
          </cell>
          <cell r="S288">
            <v>0.35534077180015633</v>
          </cell>
          <cell r="Y288" t="e">
            <v>#N/A</v>
          </cell>
          <cell r="Z288">
            <v>0</v>
          </cell>
          <cell r="AF288" t="e">
            <v>#N/A</v>
          </cell>
          <cell r="AG288">
            <v>0</v>
          </cell>
        </row>
        <row r="289">
          <cell r="K289" t="e">
            <v>#N/A</v>
          </cell>
          <cell r="L289">
            <v>0</v>
          </cell>
          <cell r="R289">
            <v>43647</v>
          </cell>
          <cell r="S289">
            <v>5.2389175547160008E-2</v>
          </cell>
          <cell r="Y289" t="e">
            <v>#N/A</v>
          </cell>
          <cell r="Z289">
            <v>0</v>
          </cell>
          <cell r="AF289" t="e">
            <v>#N/A</v>
          </cell>
          <cell r="AG289">
            <v>0</v>
          </cell>
        </row>
        <row r="290">
          <cell r="K290" t="e">
            <v>#N/A</v>
          </cell>
          <cell r="L290">
            <v>0</v>
          </cell>
          <cell r="R290">
            <v>43647</v>
          </cell>
          <cell r="S290">
            <v>0.16315981824328377</v>
          </cell>
          <cell r="Y290" t="e">
            <v>#N/A</v>
          </cell>
          <cell r="Z290">
            <v>0</v>
          </cell>
          <cell r="AF290" t="e">
            <v>#N/A</v>
          </cell>
          <cell r="AG290">
            <v>0</v>
          </cell>
        </row>
        <row r="291">
          <cell r="K291" t="e">
            <v>#N/A</v>
          </cell>
          <cell r="L291">
            <v>0</v>
          </cell>
          <cell r="R291">
            <v>43647</v>
          </cell>
          <cell r="S291">
            <v>0.1484830891811289</v>
          </cell>
          <cell r="Y291" t="e">
            <v>#N/A</v>
          </cell>
          <cell r="Z291">
            <v>0</v>
          </cell>
          <cell r="AF291" t="e">
            <v>#N/A</v>
          </cell>
          <cell r="AG291">
            <v>0</v>
          </cell>
        </row>
        <row r="292">
          <cell r="K292" t="e">
            <v>#N/A</v>
          </cell>
          <cell r="L292">
            <v>0</v>
          </cell>
          <cell r="R292">
            <v>43647</v>
          </cell>
          <cell r="S292">
            <v>0.12935368400196881</v>
          </cell>
          <cell r="Y292" t="e">
            <v>#N/A</v>
          </cell>
          <cell r="Z292">
            <v>0</v>
          </cell>
          <cell r="AF292" t="e">
            <v>#N/A</v>
          </cell>
          <cell r="AG292">
            <v>0</v>
          </cell>
        </row>
        <row r="293">
          <cell r="K293" t="e">
            <v>#N/A</v>
          </cell>
          <cell r="L293">
            <v>0</v>
          </cell>
          <cell r="R293">
            <v>43647</v>
          </cell>
          <cell r="S293">
            <v>0.41879042749150808</v>
          </cell>
          <cell r="Y293" t="e">
            <v>#N/A</v>
          </cell>
          <cell r="Z293">
            <v>0</v>
          </cell>
          <cell r="AF293" t="e">
            <v>#N/A</v>
          </cell>
          <cell r="AG293">
            <v>0</v>
          </cell>
        </row>
        <row r="294">
          <cell r="K294" t="e">
            <v>#N/A</v>
          </cell>
          <cell r="L294">
            <v>0</v>
          </cell>
          <cell r="R294">
            <v>43647</v>
          </cell>
          <cell r="S294">
            <v>8.1963157894736835E-2</v>
          </cell>
          <cell r="Y294" t="e">
            <v>#N/A</v>
          </cell>
          <cell r="Z294">
            <v>0</v>
          </cell>
          <cell r="AF294" t="e">
            <v>#N/A</v>
          </cell>
          <cell r="AG294">
            <v>0</v>
          </cell>
        </row>
        <row r="295">
          <cell r="K295" t="e">
            <v>#N/A</v>
          </cell>
          <cell r="L295">
            <v>0</v>
          </cell>
          <cell r="R295">
            <v>43647</v>
          </cell>
          <cell r="S295">
            <v>3.5826544021024968E-2</v>
          </cell>
          <cell r="Y295" t="e">
            <v>#N/A</v>
          </cell>
          <cell r="Z295">
            <v>0</v>
          </cell>
          <cell r="AF295" t="e">
            <v>#N/A</v>
          </cell>
          <cell r="AG295">
            <v>0</v>
          </cell>
        </row>
        <row r="296">
          <cell r="K296" t="e">
            <v>#N/A</v>
          </cell>
          <cell r="L296">
            <v>0</v>
          </cell>
          <cell r="R296">
            <v>43647</v>
          </cell>
          <cell r="S296">
            <v>9.5717249679427005E-2</v>
          </cell>
          <cell r="Y296" t="e">
            <v>#N/A</v>
          </cell>
          <cell r="Z296">
            <v>0</v>
          </cell>
          <cell r="AF296" t="e">
            <v>#N/A</v>
          </cell>
          <cell r="AG296">
            <v>0</v>
          </cell>
        </row>
        <row r="297">
          <cell r="K297" t="e">
            <v>#N/A</v>
          </cell>
          <cell r="L297">
            <v>0</v>
          </cell>
          <cell r="R297">
            <v>43647</v>
          </cell>
          <cell r="S297">
            <v>0.21563638005236707</v>
          </cell>
          <cell r="Y297" t="e">
            <v>#N/A</v>
          </cell>
          <cell r="Z297">
            <v>0</v>
          </cell>
          <cell r="AF297" t="e">
            <v>#N/A</v>
          </cell>
          <cell r="AG297">
            <v>0</v>
          </cell>
        </row>
        <row r="298">
          <cell r="K298" t="e">
            <v>#N/A</v>
          </cell>
          <cell r="L298">
            <v>0</v>
          </cell>
          <cell r="R298">
            <v>43647</v>
          </cell>
          <cell r="S298">
            <v>0.24940532617826555</v>
          </cell>
          <cell r="Y298" t="e">
            <v>#N/A</v>
          </cell>
          <cell r="Z298">
            <v>0</v>
          </cell>
          <cell r="AF298" t="e">
            <v>#N/A</v>
          </cell>
          <cell r="AG298">
            <v>0</v>
          </cell>
        </row>
        <row r="299">
          <cell r="K299" t="e">
            <v>#N/A</v>
          </cell>
          <cell r="L299">
            <v>0</v>
          </cell>
          <cell r="R299">
            <v>43647</v>
          </cell>
          <cell r="S299">
            <v>0.53524532682030324</v>
          </cell>
          <cell r="Y299" t="e">
            <v>#N/A</v>
          </cell>
          <cell r="Z299">
            <v>0</v>
          </cell>
          <cell r="AF299" t="e">
            <v>#N/A</v>
          </cell>
          <cell r="AG299">
            <v>0</v>
          </cell>
        </row>
        <row r="300">
          <cell r="K300" t="e">
            <v>#N/A</v>
          </cell>
          <cell r="L300">
            <v>0</v>
          </cell>
          <cell r="R300">
            <v>43647</v>
          </cell>
          <cell r="S300">
            <v>5.2262371704670026E-2</v>
          </cell>
          <cell r="Y300" t="e">
            <v>#N/A</v>
          </cell>
          <cell r="Z300">
            <v>0</v>
          </cell>
          <cell r="AF300" t="e">
            <v>#N/A</v>
          </cell>
          <cell r="AG300">
            <v>0</v>
          </cell>
        </row>
        <row r="301">
          <cell r="K301" t="e">
            <v>#N/A</v>
          </cell>
          <cell r="L301">
            <v>0</v>
          </cell>
          <cell r="R301">
            <v>43647</v>
          </cell>
          <cell r="S301">
            <v>0.12750915420679393</v>
          </cell>
          <cell r="Y301" t="e">
            <v>#N/A</v>
          </cell>
          <cell r="Z301">
            <v>0</v>
          </cell>
          <cell r="AF301" t="e">
            <v>#N/A</v>
          </cell>
          <cell r="AG301">
            <v>0</v>
          </cell>
        </row>
        <row r="302">
          <cell r="K302" t="e">
            <v>#N/A</v>
          </cell>
          <cell r="L302">
            <v>0</v>
          </cell>
          <cell r="R302">
            <v>43647</v>
          </cell>
          <cell r="S302">
            <v>0.15041432575787841</v>
          </cell>
          <cell r="Y302" t="e">
            <v>#N/A</v>
          </cell>
          <cell r="Z302">
            <v>0</v>
          </cell>
          <cell r="AF302" t="e">
            <v>#N/A</v>
          </cell>
          <cell r="AG302">
            <v>0</v>
          </cell>
        </row>
        <row r="303">
          <cell r="K303" t="e">
            <v>#N/A</v>
          </cell>
          <cell r="L303">
            <v>0</v>
          </cell>
          <cell r="R303">
            <v>43647</v>
          </cell>
          <cell r="S303">
            <v>0.17313472343337527</v>
          </cell>
          <cell r="Y303" t="e">
            <v>#N/A</v>
          </cell>
          <cell r="Z303">
            <v>0</v>
          </cell>
          <cell r="AF303" t="e">
            <v>#N/A</v>
          </cell>
          <cell r="AG303">
            <v>0</v>
          </cell>
        </row>
        <row r="304">
          <cell r="K304" t="e">
            <v>#N/A</v>
          </cell>
          <cell r="L304">
            <v>0</v>
          </cell>
          <cell r="R304">
            <v>43647</v>
          </cell>
          <cell r="S304">
            <v>0.45309515817739365</v>
          </cell>
          <cell r="Y304" t="e">
            <v>#N/A</v>
          </cell>
          <cell r="Z304">
            <v>0</v>
          </cell>
          <cell r="AF304" t="e">
            <v>#N/A</v>
          </cell>
          <cell r="AG304">
            <v>0</v>
          </cell>
        </row>
        <row r="305">
          <cell r="K305" t="e">
            <v>#N/A</v>
          </cell>
          <cell r="L305">
            <v>0</v>
          </cell>
          <cell r="R305">
            <v>43647</v>
          </cell>
          <cell r="S305">
            <v>0.1537527863369344</v>
          </cell>
          <cell r="Y305" t="e">
            <v>#N/A</v>
          </cell>
          <cell r="Z305">
            <v>0</v>
          </cell>
          <cell r="AF305" t="e">
            <v>#N/A</v>
          </cell>
          <cell r="AG305">
            <v>0</v>
          </cell>
        </row>
        <row r="306">
          <cell r="K306" t="e">
            <v>#N/A</v>
          </cell>
          <cell r="L306">
            <v>0</v>
          </cell>
          <cell r="R306">
            <v>43647</v>
          </cell>
          <cell r="S306">
            <v>0.15958174094486111</v>
          </cell>
          <cell r="Y306" t="e">
            <v>#N/A</v>
          </cell>
          <cell r="Z306">
            <v>0</v>
          </cell>
          <cell r="AF306" t="e">
            <v>#N/A</v>
          </cell>
          <cell r="AG306">
            <v>0</v>
          </cell>
        </row>
        <row r="307">
          <cell r="K307" t="e">
            <v>#N/A</v>
          </cell>
          <cell r="L307">
            <v>0</v>
          </cell>
          <cell r="R307">
            <v>43647</v>
          </cell>
          <cell r="S307">
            <v>0.10106996800739688</v>
          </cell>
          <cell r="Y307" t="e">
            <v>#N/A</v>
          </cell>
          <cell r="Z307">
            <v>0</v>
          </cell>
          <cell r="AF307" t="e">
            <v>#N/A</v>
          </cell>
          <cell r="AG307">
            <v>0</v>
          </cell>
        </row>
        <row r="308">
          <cell r="K308" t="e">
            <v>#N/A</v>
          </cell>
          <cell r="L308">
            <v>0</v>
          </cell>
          <cell r="R308">
            <v>43647</v>
          </cell>
          <cell r="S308">
            <v>0.66856729001124937</v>
          </cell>
          <cell r="Y308" t="e">
            <v>#N/A</v>
          </cell>
          <cell r="Z308">
            <v>0</v>
          </cell>
          <cell r="AF308" t="e">
            <v>#N/A</v>
          </cell>
          <cell r="AG308">
            <v>0</v>
          </cell>
        </row>
        <row r="309">
          <cell r="K309" t="e">
            <v>#N/A</v>
          </cell>
          <cell r="L309">
            <v>0</v>
          </cell>
          <cell r="R309">
            <v>43647</v>
          </cell>
          <cell r="S309">
            <v>0.69325946840181218</v>
          </cell>
          <cell r="Y309" t="e">
            <v>#N/A</v>
          </cell>
          <cell r="Z309">
            <v>0</v>
          </cell>
          <cell r="AF309" t="e">
            <v>#N/A</v>
          </cell>
          <cell r="AG309">
            <v>0</v>
          </cell>
        </row>
        <row r="310">
          <cell r="K310" t="e">
            <v>#N/A</v>
          </cell>
          <cell r="L310">
            <v>0</v>
          </cell>
          <cell r="R310">
            <v>43647</v>
          </cell>
          <cell r="S310">
            <v>7.698101059169403E-2</v>
          </cell>
          <cell r="Y310" t="e">
            <v>#N/A</v>
          </cell>
          <cell r="Z310">
            <v>0</v>
          </cell>
          <cell r="AF310" t="e">
            <v>#N/A</v>
          </cell>
          <cell r="AG310">
            <v>0</v>
          </cell>
        </row>
        <row r="311">
          <cell r="K311" t="e">
            <v>#N/A</v>
          </cell>
          <cell r="L311">
            <v>0</v>
          </cell>
          <cell r="R311">
            <v>43647</v>
          </cell>
          <cell r="S311">
            <v>0.14409924544872257</v>
          </cell>
          <cell r="Y311" t="e">
            <v>#N/A</v>
          </cell>
          <cell r="Z311">
            <v>0</v>
          </cell>
          <cell r="AF311" t="e">
            <v>#N/A</v>
          </cell>
          <cell r="AG311">
            <v>0</v>
          </cell>
        </row>
        <row r="312">
          <cell r="K312" t="e">
            <v>#N/A</v>
          </cell>
          <cell r="L312">
            <v>0</v>
          </cell>
          <cell r="R312">
            <v>43647</v>
          </cell>
          <cell r="S312">
            <v>0.14207164646491915</v>
          </cell>
          <cell r="Y312" t="e">
            <v>#N/A</v>
          </cell>
          <cell r="Z312">
            <v>0</v>
          </cell>
          <cell r="AF312" t="e">
            <v>#N/A</v>
          </cell>
          <cell r="AG312">
            <v>0</v>
          </cell>
        </row>
        <row r="313">
          <cell r="K313" t="e">
            <v>#N/A</v>
          </cell>
          <cell r="L313">
            <v>0</v>
          </cell>
          <cell r="R313">
            <v>43647</v>
          </cell>
          <cell r="S313">
            <v>0.17283179721598052</v>
          </cell>
          <cell r="Y313" t="e">
            <v>#N/A</v>
          </cell>
          <cell r="Z313">
            <v>0</v>
          </cell>
          <cell r="AF313" t="e">
            <v>#N/A</v>
          </cell>
          <cell r="AG313">
            <v>0</v>
          </cell>
        </row>
        <row r="314">
          <cell r="K314" t="e">
            <v>#N/A</v>
          </cell>
          <cell r="L314">
            <v>0</v>
          </cell>
          <cell r="R314">
            <v>43647</v>
          </cell>
          <cell r="S314">
            <v>0.1189523006155969</v>
          </cell>
          <cell r="Y314" t="e">
            <v>#N/A</v>
          </cell>
          <cell r="Z314">
            <v>0</v>
          </cell>
          <cell r="AF314" t="e">
            <v>#N/A</v>
          </cell>
          <cell r="AG314">
            <v>0</v>
          </cell>
        </row>
        <row r="315">
          <cell r="K315" t="e">
            <v>#N/A</v>
          </cell>
          <cell r="L315">
            <v>0</v>
          </cell>
          <cell r="R315">
            <v>43647</v>
          </cell>
          <cell r="S315">
            <v>6.5357797692511405E-2</v>
          </cell>
          <cell r="Y315" t="e">
            <v>#N/A</v>
          </cell>
          <cell r="Z315">
            <v>0</v>
          </cell>
          <cell r="AF315" t="e">
            <v>#N/A</v>
          </cell>
          <cell r="AG315">
            <v>0</v>
          </cell>
        </row>
        <row r="316">
          <cell r="K316" t="e">
            <v>#N/A</v>
          </cell>
          <cell r="L316">
            <v>0</v>
          </cell>
          <cell r="R316">
            <v>43647</v>
          </cell>
          <cell r="S316">
            <v>0.21432829686054958</v>
          </cell>
          <cell r="Y316" t="e">
            <v>#N/A</v>
          </cell>
          <cell r="Z316">
            <v>0</v>
          </cell>
          <cell r="AF316" t="e">
            <v>#N/A</v>
          </cell>
          <cell r="AG316">
            <v>0</v>
          </cell>
        </row>
        <row r="317">
          <cell r="K317" t="e">
            <v>#N/A</v>
          </cell>
          <cell r="L317">
            <v>0</v>
          </cell>
          <cell r="R317">
            <v>43647</v>
          </cell>
          <cell r="S317">
            <v>0.38461538461538464</v>
          </cell>
          <cell r="Y317" t="e">
            <v>#N/A</v>
          </cell>
          <cell r="Z317">
            <v>0</v>
          </cell>
          <cell r="AF317" t="e">
            <v>#N/A</v>
          </cell>
          <cell r="AG317">
            <v>0</v>
          </cell>
        </row>
        <row r="318">
          <cell r="K318" t="e">
            <v>#N/A</v>
          </cell>
          <cell r="L318">
            <v>0</v>
          </cell>
          <cell r="R318">
            <v>43647</v>
          </cell>
          <cell r="S318">
            <v>0.20794314112709847</v>
          </cell>
          <cell r="Y318" t="e">
            <v>#N/A</v>
          </cell>
          <cell r="Z318">
            <v>0</v>
          </cell>
          <cell r="AF318" t="e">
            <v>#N/A</v>
          </cell>
          <cell r="AG318">
            <v>0</v>
          </cell>
        </row>
        <row r="319">
          <cell r="K319" t="e">
            <v>#N/A</v>
          </cell>
          <cell r="L319">
            <v>0</v>
          </cell>
          <cell r="R319">
            <v>43647</v>
          </cell>
          <cell r="S319">
            <v>0.56080838045795867</v>
          </cell>
          <cell r="Y319" t="e">
            <v>#N/A</v>
          </cell>
          <cell r="Z319">
            <v>0</v>
          </cell>
          <cell r="AF319" t="e">
            <v>#N/A</v>
          </cell>
          <cell r="AG319">
            <v>0</v>
          </cell>
        </row>
        <row r="320">
          <cell r="K320" t="e">
            <v>#N/A</v>
          </cell>
          <cell r="L320">
            <v>0</v>
          </cell>
          <cell r="R320">
            <v>43647</v>
          </cell>
          <cell r="S320">
            <v>0.18977455551154218</v>
          </cell>
          <cell r="Y320" t="e">
            <v>#N/A</v>
          </cell>
          <cell r="Z320">
            <v>0</v>
          </cell>
          <cell r="AF320" t="e">
            <v>#N/A</v>
          </cell>
          <cell r="AG320">
            <v>0</v>
          </cell>
        </row>
        <row r="321">
          <cell r="K321" t="e">
            <v>#N/A</v>
          </cell>
          <cell r="L321">
            <v>0</v>
          </cell>
          <cell r="R321">
            <v>43647</v>
          </cell>
          <cell r="S321">
            <v>0.16214382478002365</v>
          </cell>
          <cell r="Y321" t="e">
            <v>#N/A</v>
          </cell>
          <cell r="Z321">
            <v>0</v>
          </cell>
          <cell r="AF321" t="e">
            <v>#N/A</v>
          </cell>
          <cell r="AG321">
            <v>0</v>
          </cell>
        </row>
        <row r="322">
          <cell r="K322" t="e">
            <v>#N/A</v>
          </cell>
          <cell r="L322">
            <v>0</v>
          </cell>
          <cell r="R322">
            <v>43647</v>
          </cell>
          <cell r="S322">
            <v>0.7</v>
          </cell>
          <cell r="Y322" t="e">
            <v>#N/A</v>
          </cell>
          <cell r="Z322">
            <v>0</v>
          </cell>
          <cell r="AF322" t="e">
            <v>#N/A</v>
          </cell>
          <cell r="AG322">
            <v>0</v>
          </cell>
        </row>
        <row r="323">
          <cell r="K323" t="e">
            <v>#N/A</v>
          </cell>
          <cell r="L323">
            <v>0</v>
          </cell>
          <cell r="R323">
            <v>43647</v>
          </cell>
          <cell r="S323">
            <v>0.30805209513023785</v>
          </cell>
          <cell r="Y323" t="e">
            <v>#N/A</v>
          </cell>
          <cell r="Z323">
            <v>0</v>
          </cell>
          <cell r="AF323" t="e">
            <v>#N/A</v>
          </cell>
          <cell r="AG323">
            <v>0</v>
          </cell>
        </row>
        <row r="324">
          <cell r="K324" t="e">
            <v>#N/A</v>
          </cell>
          <cell r="L324">
            <v>0</v>
          </cell>
          <cell r="R324">
            <v>43647</v>
          </cell>
          <cell r="S324">
            <v>0.10490365147287202</v>
          </cell>
          <cell r="Y324" t="e">
            <v>#N/A</v>
          </cell>
          <cell r="Z324">
            <v>0</v>
          </cell>
          <cell r="AF324" t="e">
            <v>#N/A</v>
          </cell>
          <cell r="AG324">
            <v>0</v>
          </cell>
        </row>
        <row r="325">
          <cell r="K325" t="e">
            <v>#N/A</v>
          </cell>
          <cell r="L325">
            <v>0</v>
          </cell>
          <cell r="R325">
            <v>43647</v>
          </cell>
          <cell r="S325">
            <v>0.34759358288770054</v>
          </cell>
          <cell r="Y325" t="e">
            <v>#N/A</v>
          </cell>
          <cell r="Z325">
            <v>0</v>
          </cell>
          <cell r="AF325" t="e">
            <v>#N/A</v>
          </cell>
          <cell r="AG325">
            <v>0</v>
          </cell>
        </row>
        <row r="326">
          <cell r="K326" t="e">
            <v>#N/A</v>
          </cell>
          <cell r="L326">
            <v>0</v>
          </cell>
          <cell r="R326">
            <v>43647</v>
          </cell>
          <cell r="S326">
            <v>4.9692124878470354</v>
          </cell>
          <cell r="Y326" t="e">
            <v>#N/A</v>
          </cell>
          <cell r="Z326">
            <v>0</v>
          </cell>
          <cell r="AF326" t="e">
            <v>#N/A</v>
          </cell>
          <cell r="AG326">
            <v>0</v>
          </cell>
        </row>
        <row r="327">
          <cell r="K327" t="e">
            <v>#N/A</v>
          </cell>
          <cell r="L327">
            <v>0</v>
          </cell>
          <cell r="R327">
            <v>43647</v>
          </cell>
          <cell r="S327">
            <v>0.34717027863777089</v>
          </cell>
          <cell r="Y327" t="e">
            <v>#N/A</v>
          </cell>
          <cell r="Z327">
            <v>0</v>
          </cell>
          <cell r="AF327" t="e">
            <v>#N/A</v>
          </cell>
          <cell r="AG327">
            <v>0</v>
          </cell>
        </row>
        <row r="328">
          <cell r="K328" t="e">
            <v>#N/A</v>
          </cell>
          <cell r="L328">
            <v>0</v>
          </cell>
          <cell r="R328">
            <v>43647</v>
          </cell>
          <cell r="S328">
            <v>0.37145922267315024</v>
          </cell>
          <cell r="Y328" t="e">
            <v>#N/A</v>
          </cell>
          <cell r="Z328">
            <v>0</v>
          </cell>
          <cell r="AF328" t="e">
            <v>#N/A</v>
          </cell>
          <cell r="AG328">
            <v>0</v>
          </cell>
        </row>
        <row r="329">
          <cell r="K329" t="e">
            <v>#N/A</v>
          </cell>
          <cell r="L329">
            <v>0</v>
          </cell>
          <cell r="R329">
            <v>43647</v>
          </cell>
          <cell r="S329">
            <v>0.5963130814052543</v>
          </cell>
          <cell r="Y329" t="e">
            <v>#N/A</v>
          </cell>
          <cell r="Z329">
            <v>0</v>
          </cell>
          <cell r="AF329" t="e">
            <v>#N/A</v>
          </cell>
          <cell r="AG329">
            <v>0</v>
          </cell>
        </row>
        <row r="330">
          <cell r="K330" t="e">
            <v>#N/A</v>
          </cell>
          <cell r="L330">
            <v>0</v>
          </cell>
          <cell r="R330">
            <v>43647</v>
          </cell>
          <cell r="S330">
            <v>0.10469904527237098</v>
          </cell>
          <cell r="Y330" t="e">
            <v>#N/A</v>
          </cell>
          <cell r="Z330">
            <v>0</v>
          </cell>
          <cell r="AF330" t="e">
            <v>#N/A</v>
          </cell>
          <cell r="AG330">
            <v>0</v>
          </cell>
        </row>
        <row r="331">
          <cell r="K331" t="e">
            <v>#N/A</v>
          </cell>
          <cell r="L331">
            <v>0</v>
          </cell>
          <cell r="R331">
            <v>43647</v>
          </cell>
          <cell r="S331">
            <v>0.44094034608378868</v>
          </cell>
          <cell r="Y331" t="e">
            <v>#N/A</v>
          </cell>
          <cell r="Z331">
            <v>0</v>
          </cell>
          <cell r="AF331" t="e">
            <v>#N/A</v>
          </cell>
          <cell r="AG331">
            <v>0</v>
          </cell>
        </row>
        <row r="332">
          <cell r="K332" t="e">
            <v>#N/A</v>
          </cell>
          <cell r="L332">
            <v>0</v>
          </cell>
          <cell r="R332">
            <v>43647</v>
          </cell>
          <cell r="S332">
            <v>0.20425880149496756</v>
          </cell>
          <cell r="Y332" t="e">
            <v>#N/A</v>
          </cell>
          <cell r="Z332">
            <v>0</v>
          </cell>
          <cell r="AF332" t="e">
            <v>#N/A</v>
          </cell>
          <cell r="AG332">
            <v>0</v>
          </cell>
        </row>
        <row r="333">
          <cell r="K333" t="e">
            <v>#N/A</v>
          </cell>
          <cell r="L333">
            <v>0</v>
          </cell>
          <cell r="R333">
            <v>43647</v>
          </cell>
          <cell r="S333">
            <v>0.12248391186813712</v>
          </cell>
          <cell r="Y333" t="e">
            <v>#N/A</v>
          </cell>
          <cell r="Z333">
            <v>0</v>
          </cell>
          <cell r="AF333" t="e">
            <v>#N/A</v>
          </cell>
          <cell r="AG333">
            <v>0</v>
          </cell>
        </row>
        <row r="334">
          <cell r="K334" t="e">
            <v>#N/A</v>
          </cell>
          <cell r="L334">
            <v>0</v>
          </cell>
          <cell r="R334">
            <v>43647</v>
          </cell>
          <cell r="S334">
            <v>0.25321490666929108</v>
          </cell>
          <cell r="Y334" t="e">
            <v>#N/A</v>
          </cell>
          <cell r="Z334">
            <v>0</v>
          </cell>
          <cell r="AF334" t="e">
            <v>#N/A</v>
          </cell>
          <cell r="AG334">
            <v>0</v>
          </cell>
        </row>
        <row r="335">
          <cell r="K335" t="e">
            <v>#N/A</v>
          </cell>
          <cell r="L335">
            <v>0</v>
          </cell>
          <cell r="R335">
            <v>43647</v>
          </cell>
          <cell r="S335">
            <v>0.36459059233449476</v>
          </cell>
          <cell r="Y335" t="e">
            <v>#N/A</v>
          </cell>
          <cell r="Z335">
            <v>0</v>
          </cell>
          <cell r="AF335" t="e">
            <v>#N/A</v>
          </cell>
          <cell r="AG335">
            <v>0</v>
          </cell>
        </row>
        <row r="336">
          <cell r="R336">
            <v>43647</v>
          </cell>
          <cell r="S336">
            <v>0.28433879945840229</v>
          </cell>
          <cell r="Y336" t="e">
            <v>#N/A</v>
          </cell>
          <cell r="Z336">
            <v>0</v>
          </cell>
          <cell r="AF336" t="e">
            <v>#N/A</v>
          </cell>
          <cell r="AG336">
            <v>0</v>
          </cell>
        </row>
        <row r="337">
          <cell r="R337">
            <v>43647</v>
          </cell>
          <cell r="S337">
            <v>3.115044247787611</v>
          </cell>
          <cell r="Y337" t="e">
            <v>#N/A</v>
          </cell>
          <cell r="Z337">
            <v>0</v>
          </cell>
          <cell r="AF337" t="e">
            <v>#N/A</v>
          </cell>
          <cell r="AG337">
            <v>0</v>
          </cell>
        </row>
        <row r="338">
          <cell r="R338">
            <v>43647</v>
          </cell>
          <cell r="S338">
            <v>0.10462415134052902</v>
          </cell>
          <cell r="Y338" t="e">
            <v>#N/A</v>
          </cell>
          <cell r="Z338">
            <v>0</v>
          </cell>
          <cell r="AF338" t="e">
            <v>#N/A</v>
          </cell>
          <cell r="AG338">
            <v>0</v>
          </cell>
        </row>
        <row r="339">
          <cell r="R339">
            <v>43647</v>
          </cell>
          <cell r="S339">
            <v>0.5</v>
          </cell>
          <cell r="Y339" t="e">
            <v>#N/A</v>
          </cell>
          <cell r="Z339">
            <v>0</v>
          </cell>
          <cell r="AF339" t="e">
            <v>#N/A</v>
          </cell>
          <cell r="AG339">
            <v>0</v>
          </cell>
        </row>
        <row r="340">
          <cell r="R340">
            <v>43647</v>
          </cell>
          <cell r="S340">
            <v>0.49192825288757192</v>
          </cell>
          <cell r="Y340" t="e">
            <v>#N/A</v>
          </cell>
          <cell r="Z340">
            <v>0</v>
          </cell>
          <cell r="AF340" t="e">
            <v>#N/A</v>
          </cell>
          <cell r="AG340">
            <v>0</v>
          </cell>
        </row>
        <row r="341">
          <cell r="R341">
            <v>43647</v>
          </cell>
          <cell r="S341">
            <v>0.15905139506079413</v>
          </cell>
          <cell r="Y341" t="e">
            <v>#N/A</v>
          </cell>
          <cell r="Z341">
            <v>0</v>
          </cell>
          <cell r="AF341" t="e">
            <v>#N/A</v>
          </cell>
          <cell r="AG341">
            <v>0</v>
          </cell>
        </row>
        <row r="342">
          <cell r="R342">
            <v>43647</v>
          </cell>
          <cell r="S342">
            <v>0.10514261855714413</v>
          </cell>
          <cell r="Y342" t="e">
            <v>#N/A</v>
          </cell>
          <cell r="Z342">
            <v>0</v>
          </cell>
          <cell r="AF342" t="e">
            <v>#N/A</v>
          </cell>
          <cell r="AG342">
            <v>0</v>
          </cell>
        </row>
        <row r="343">
          <cell r="R343">
            <v>43647</v>
          </cell>
          <cell r="S343">
            <v>8.9820359281437126E-2</v>
          </cell>
          <cell r="Y343" t="e">
            <v>#N/A</v>
          </cell>
          <cell r="Z343">
            <v>0</v>
          </cell>
          <cell r="AF343" t="e">
            <v>#N/A</v>
          </cell>
          <cell r="AG343">
            <v>0</v>
          </cell>
        </row>
        <row r="344">
          <cell r="R344">
            <v>43647</v>
          </cell>
          <cell r="S344">
            <v>0.17697664891437936</v>
          </cell>
          <cell r="Y344" t="e">
            <v>#N/A</v>
          </cell>
          <cell r="Z344">
            <v>0</v>
          </cell>
          <cell r="AF344" t="e">
            <v>#N/A</v>
          </cell>
          <cell r="AG344">
            <v>0</v>
          </cell>
        </row>
        <row r="345">
          <cell r="R345">
            <v>43647</v>
          </cell>
          <cell r="S345">
            <v>1.3204592901878915</v>
          </cell>
          <cell r="Y345" t="e">
            <v>#N/A</v>
          </cell>
          <cell r="Z345">
            <v>0</v>
          </cell>
          <cell r="AF345" t="e">
            <v>#N/A</v>
          </cell>
          <cell r="AG345">
            <v>0</v>
          </cell>
        </row>
        <row r="346">
          <cell r="R346">
            <v>43647</v>
          </cell>
          <cell r="S346">
            <v>0.10696407256558148</v>
          </cell>
          <cell r="Y346" t="e">
            <v>#N/A</v>
          </cell>
          <cell r="Z346">
            <v>0</v>
          </cell>
          <cell r="AF346" t="e">
            <v>#N/A</v>
          </cell>
          <cell r="AG346">
            <v>0</v>
          </cell>
        </row>
        <row r="347">
          <cell r="R347">
            <v>43647</v>
          </cell>
          <cell r="S347">
            <v>0.7</v>
          </cell>
          <cell r="Y347" t="e">
            <v>#N/A</v>
          </cell>
          <cell r="Z347">
            <v>0</v>
          </cell>
          <cell r="AF347" t="e">
            <v>#N/A</v>
          </cell>
          <cell r="AG347">
            <v>0</v>
          </cell>
        </row>
        <row r="348">
          <cell r="R348">
            <v>43647</v>
          </cell>
          <cell r="S348">
            <v>0.39990516065481158</v>
          </cell>
          <cell r="Y348" t="e">
            <v>#N/A</v>
          </cell>
          <cell r="Z348">
            <v>0</v>
          </cell>
          <cell r="AF348" t="e">
            <v>#N/A</v>
          </cell>
          <cell r="AG348">
            <v>0</v>
          </cell>
        </row>
        <row r="349">
          <cell r="R349">
            <v>43647</v>
          </cell>
          <cell r="S349">
            <v>-6.2682001019772251E-3</v>
          </cell>
          <cell r="Y349" t="e">
            <v>#N/A</v>
          </cell>
          <cell r="Z349">
            <v>0</v>
          </cell>
          <cell r="AF349" t="e">
            <v>#N/A</v>
          </cell>
          <cell r="AG349">
            <v>0</v>
          </cell>
        </row>
        <row r="350">
          <cell r="R350">
            <v>43647</v>
          </cell>
          <cell r="S350">
            <v>0.4136686991869919</v>
          </cell>
          <cell r="Y350" t="e">
            <v>#N/A</v>
          </cell>
          <cell r="Z350">
            <v>0</v>
          </cell>
          <cell r="AF350" t="e">
            <v>#N/A</v>
          </cell>
          <cell r="AG350">
            <v>0</v>
          </cell>
        </row>
        <row r="351">
          <cell r="R351">
            <v>43647</v>
          </cell>
          <cell r="S351" t="str">
            <v/>
          </cell>
          <cell r="Y351" t="e">
            <v>#N/A</v>
          </cell>
          <cell r="Z351">
            <v>0</v>
          </cell>
          <cell r="AF351" t="e">
            <v>#N/A</v>
          </cell>
          <cell r="AG351">
            <v>0</v>
          </cell>
        </row>
        <row r="352">
          <cell r="R352">
            <v>43647</v>
          </cell>
          <cell r="S352">
            <v>0.23809523809523808</v>
          </cell>
          <cell r="Y352" t="e">
            <v>#N/A</v>
          </cell>
          <cell r="Z352">
            <v>0</v>
          </cell>
          <cell r="AF352" t="e">
            <v>#N/A</v>
          </cell>
          <cell r="AG352">
            <v>0</v>
          </cell>
        </row>
        <row r="353">
          <cell r="R353">
            <v>43647</v>
          </cell>
          <cell r="S353">
            <v>0.15938456307378443</v>
          </cell>
          <cell r="Y353" t="e">
            <v>#N/A</v>
          </cell>
          <cell r="Z353">
            <v>0</v>
          </cell>
          <cell r="AF353" t="e">
            <v>#N/A</v>
          </cell>
          <cell r="AG353">
            <v>0</v>
          </cell>
        </row>
        <row r="354">
          <cell r="R354">
            <v>43647</v>
          </cell>
          <cell r="S354">
            <v>0.12955005504456835</v>
          </cell>
          <cell r="Y354" t="e">
            <v>#N/A</v>
          </cell>
          <cell r="Z354">
            <v>0</v>
          </cell>
          <cell r="AF354" t="e">
            <v>#N/A</v>
          </cell>
          <cell r="AG354">
            <v>0</v>
          </cell>
        </row>
        <row r="355">
          <cell r="R355">
            <v>43647</v>
          </cell>
          <cell r="S355">
            <v>0.14285714285714288</v>
          </cell>
          <cell r="Y355" t="e">
            <v>#N/A</v>
          </cell>
          <cell r="Z355">
            <v>0</v>
          </cell>
          <cell r="AF355" t="e">
            <v>#N/A</v>
          </cell>
          <cell r="AG355">
            <v>0</v>
          </cell>
        </row>
        <row r="356">
          <cell r="R356">
            <v>43647</v>
          </cell>
          <cell r="S356">
            <v>0.36889338731443994</v>
          </cell>
          <cell r="Y356" t="e">
            <v>#N/A</v>
          </cell>
          <cell r="Z356">
            <v>0</v>
          </cell>
          <cell r="AF356" t="e">
            <v>#N/A</v>
          </cell>
          <cell r="AG356">
            <v>0</v>
          </cell>
        </row>
        <row r="357">
          <cell r="R357">
            <v>43647</v>
          </cell>
          <cell r="S357">
            <v>0.14285714285714288</v>
          </cell>
          <cell r="Y357" t="e">
            <v>#N/A</v>
          </cell>
          <cell r="Z357">
            <v>0</v>
          </cell>
          <cell r="AF357" t="e">
            <v>#N/A</v>
          </cell>
          <cell r="AG357">
            <v>0</v>
          </cell>
        </row>
        <row r="358">
          <cell r="R358">
            <v>43647</v>
          </cell>
          <cell r="S358">
            <v>0.21294889060161701</v>
          </cell>
          <cell r="Y358" t="e">
            <v>#N/A</v>
          </cell>
          <cell r="Z358">
            <v>0</v>
          </cell>
          <cell r="AF358" t="e">
            <v>#N/A</v>
          </cell>
          <cell r="AG358">
            <v>0</v>
          </cell>
        </row>
        <row r="359">
          <cell r="R359">
            <v>43647</v>
          </cell>
          <cell r="S359">
            <v>-0.23076923076923078</v>
          </cell>
          <cell r="Y359" t="e">
            <v>#N/A</v>
          </cell>
          <cell r="Z359">
            <v>0</v>
          </cell>
          <cell r="AF359" t="e">
            <v>#N/A</v>
          </cell>
          <cell r="AG359">
            <v>0</v>
          </cell>
        </row>
        <row r="360">
          <cell r="R360">
            <v>43647</v>
          </cell>
          <cell r="S360">
            <v>0.10833114963443036</v>
          </cell>
          <cell r="Y360" t="e">
            <v>#N/A</v>
          </cell>
          <cell r="Z360">
            <v>0</v>
          </cell>
          <cell r="AF360" t="e">
            <v>#N/A</v>
          </cell>
          <cell r="AG360">
            <v>0</v>
          </cell>
        </row>
        <row r="361">
          <cell r="R361">
            <v>43647</v>
          </cell>
          <cell r="S361">
            <v>0.31685678073510776</v>
          </cell>
          <cell r="Y361" t="e">
            <v>#N/A</v>
          </cell>
          <cell r="Z361">
            <v>0</v>
          </cell>
          <cell r="AF361" t="e">
            <v>#N/A</v>
          </cell>
          <cell r="AG361">
            <v>0</v>
          </cell>
        </row>
        <row r="362">
          <cell r="R362">
            <v>43647</v>
          </cell>
          <cell r="S362">
            <v>0.20984615384615385</v>
          </cell>
          <cell r="Y362" t="e">
            <v>#N/A</v>
          </cell>
          <cell r="Z362">
            <v>0</v>
          </cell>
          <cell r="AF362" t="e">
            <v>#N/A</v>
          </cell>
          <cell r="AG362">
            <v>0</v>
          </cell>
        </row>
        <row r="363">
          <cell r="R363">
            <v>43647</v>
          </cell>
          <cell r="S363">
            <v>0.3099402258135931</v>
          </cell>
          <cell r="Y363" t="e">
            <v>#N/A</v>
          </cell>
          <cell r="Z363">
            <v>0</v>
          </cell>
          <cell r="AF363" t="e">
            <v>#N/A</v>
          </cell>
          <cell r="AG363">
            <v>0</v>
          </cell>
        </row>
        <row r="364">
          <cell r="R364">
            <v>43647</v>
          </cell>
          <cell r="S364">
            <v>0.12026609733077988</v>
          </cell>
          <cell r="Y364" t="e">
            <v>#N/A</v>
          </cell>
          <cell r="Z364">
            <v>0</v>
          </cell>
          <cell r="AF364" t="e">
            <v>#N/A</v>
          </cell>
          <cell r="AG364">
            <v>0</v>
          </cell>
        </row>
        <row r="365">
          <cell r="R365">
            <v>43647</v>
          </cell>
          <cell r="S365">
            <v>6.2949193375941917E-2</v>
          </cell>
          <cell r="Y365" t="e">
            <v>#N/A</v>
          </cell>
          <cell r="Z365">
            <v>0</v>
          </cell>
          <cell r="AF365" t="e">
            <v>#N/A</v>
          </cell>
          <cell r="AG365">
            <v>0</v>
          </cell>
        </row>
        <row r="366">
          <cell r="R366">
            <v>43647</v>
          </cell>
          <cell r="S366">
            <v>0.25323113207547171</v>
          </cell>
          <cell r="Y366" t="e">
            <v>#N/A</v>
          </cell>
          <cell r="Z366">
            <v>0</v>
          </cell>
          <cell r="AF366" t="e">
            <v>#N/A</v>
          </cell>
          <cell r="AG366">
            <v>0</v>
          </cell>
        </row>
        <row r="367">
          <cell r="R367">
            <v>43647</v>
          </cell>
          <cell r="S367">
            <v>7.5878112766867331E-2</v>
          </cell>
          <cell r="Y367" t="e">
            <v>#N/A</v>
          </cell>
          <cell r="Z367">
            <v>0</v>
          </cell>
          <cell r="AF367" t="e">
            <v>#N/A</v>
          </cell>
          <cell r="AG367">
            <v>0</v>
          </cell>
        </row>
        <row r="368">
          <cell r="R368">
            <v>43647</v>
          </cell>
          <cell r="S368">
            <v>0.308500563697858</v>
          </cell>
          <cell r="Y368" t="e">
            <v>#N/A</v>
          </cell>
          <cell r="Z368">
            <v>0</v>
          </cell>
          <cell r="AF368" t="e">
            <v>#N/A</v>
          </cell>
          <cell r="AG368">
            <v>0</v>
          </cell>
        </row>
        <row r="369">
          <cell r="R369">
            <v>43647</v>
          </cell>
          <cell r="S369">
            <v>0.25417574437182278</v>
          </cell>
          <cell r="Y369" t="e">
            <v>#N/A</v>
          </cell>
          <cell r="Z369">
            <v>0</v>
          </cell>
          <cell r="AF369" t="e">
            <v>#N/A</v>
          </cell>
          <cell r="AG369">
            <v>0</v>
          </cell>
        </row>
        <row r="370">
          <cell r="R370">
            <v>43647</v>
          </cell>
          <cell r="S370">
            <v>0.39696639762940455</v>
          </cell>
          <cell r="Y370" t="e">
            <v>#N/A</v>
          </cell>
          <cell r="Z370">
            <v>0</v>
          </cell>
          <cell r="AF370" t="e">
            <v>#N/A</v>
          </cell>
          <cell r="AG370">
            <v>0</v>
          </cell>
        </row>
        <row r="371">
          <cell r="R371">
            <v>43647</v>
          </cell>
          <cell r="S371">
            <v>0.25779969697906679</v>
          </cell>
          <cell r="Y371" t="e">
            <v>#N/A</v>
          </cell>
          <cell r="Z371">
            <v>0</v>
          </cell>
          <cell r="AF371" t="e">
            <v>#N/A</v>
          </cell>
          <cell r="AG371">
            <v>0</v>
          </cell>
        </row>
        <row r="372">
          <cell r="R372">
            <v>43647</v>
          </cell>
          <cell r="S372">
            <v>0.42643089574451987</v>
          </cell>
          <cell r="Y372" t="e">
            <v>#N/A</v>
          </cell>
          <cell r="Z372">
            <v>0</v>
          </cell>
          <cell r="AF372" t="e">
            <v>#N/A</v>
          </cell>
          <cell r="AG372">
            <v>0</v>
          </cell>
        </row>
        <row r="373">
          <cell r="R373">
            <v>43647</v>
          </cell>
          <cell r="S373">
            <v>0.25964391691394662</v>
          </cell>
          <cell r="Y373" t="e">
            <v>#N/A</v>
          </cell>
          <cell r="Z373">
            <v>0</v>
          </cell>
          <cell r="AF373" t="e">
            <v>#N/A</v>
          </cell>
          <cell r="AG373">
            <v>0</v>
          </cell>
        </row>
        <row r="374">
          <cell r="R374">
            <v>43647</v>
          </cell>
          <cell r="S374">
            <v>0.10598207019053131</v>
          </cell>
          <cell r="Y374" t="e">
            <v>#N/A</v>
          </cell>
          <cell r="Z374">
            <v>0</v>
          </cell>
          <cell r="AF374" t="e">
            <v>#N/A</v>
          </cell>
          <cell r="AG374">
            <v>0</v>
          </cell>
        </row>
        <row r="375">
          <cell r="R375">
            <v>43647</v>
          </cell>
          <cell r="S375">
            <v>0.26305900037579855</v>
          </cell>
          <cell r="Y375" t="e">
            <v>#N/A</v>
          </cell>
          <cell r="Z375">
            <v>0</v>
          </cell>
          <cell r="AF375" t="e">
            <v>#N/A</v>
          </cell>
          <cell r="AG375">
            <v>0</v>
          </cell>
        </row>
        <row r="376">
          <cell r="R376">
            <v>43647</v>
          </cell>
          <cell r="S376">
            <v>0.26305900037579855</v>
          </cell>
          <cell r="Y376" t="e">
            <v>#N/A</v>
          </cell>
          <cell r="Z376">
            <v>0</v>
          </cell>
          <cell r="AF376" t="e">
            <v>#N/A</v>
          </cell>
          <cell r="AG376">
            <v>0</v>
          </cell>
        </row>
        <row r="377">
          <cell r="R377">
            <v>43647</v>
          </cell>
          <cell r="S377">
            <v>0.43805970149253731</v>
          </cell>
          <cell r="Y377" t="e">
            <v>#N/A</v>
          </cell>
          <cell r="Z377">
            <v>0</v>
          </cell>
          <cell r="AF377" t="e">
            <v>#N/A</v>
          </cell>
          <cell r="AG377">
            <v>0</v>
          </cell>
        </row>
        <row r="378">
          <cell r="R378">
            <v>43647</v>
          </cell>
          <cell r="S378">
            <v>0.30484879809105847</v>
          </cell>
          <cell r="Y378" t="e">
            <v>#N/A</v>
          </cell>
          <cell r="Z378">
            <v>0</v>
          </cell>
          <cell r="AF378" t="e">
            <v>#N/A</v>
          </cell>
          <cell r="AG378">
            <v>0</v>
          </cell>
        </row>
        <row r="379">
          <cell r="R379">
            <v>43647</v>
          </cell>
          <cell r="S379">
            <v>0.25620691758677483</v>
          </cell>
          <cell r="Y379" t="e">
            <v>#N/A</v>
          </cell>
          <cell r="Z379">
            <v>0</v>
          </cell>
          <cell r="AF379" t="e">
            <v>#N/A</v>
          </cell>
          <cell r="AG379">
            <v>0</v>
          </cell>
        </row>
        <row r="380">
          <cell r="R380">
            <v>43647</v>
          </cell>
          <cell r="S380">
            <v>0.18950383739814988</v>
          </cell>
          <cell r="Y380" t="e">
            <v>#N/A</v>
          </cell>
          <cell r="Z380">
            <v>0</v>
          </cell>
          <cell r="AF380" t="e">
            <v>#N/A</v>
          </cell>
          <cell r="AG380">
            <v>0</v>
          </cell>
        </row>
        <row r="381">
          <cell r="R381">
            <v>43647</v>
          </cell>
          <cell r="S381">
            <v>0.25</v>
          </cell>
          <cell r="Y381" t="e">
            <v>#N/A</v>
          </cell>
          <cell r="Z381">
            <v>0</v>
          </cell>
          <cell r="AF381" t="e">
            <v>#N/A</v>
          </cell>
          <cell r="AG381">
            <v>0</v>
          </cell>
        </row>
        <row r="382">
          <cell r="R382">
            <v>43678</v>
          </cell>
          <cell r="S382">
            <v>0.37860749999999999</v>
          </cell>
          <cell r="Y382" t="e">
            <v>#N/A</v>
          </cell>
          <cell r="Z382">
            <v>0</v>
          </cell>
          <cell r="AF382" t="e">
            <v>#N/A</v>
          </cell>
          <cell r="AG382">
            <v>0</v>
          </cell>
        </row>
        <row r="383">
          <cell r="R383">
            <v>43678</v>
          </cell>
          <cell r="S383">
            <v>1.6402318838978263E-3</v>
          </cell>
          <cell r="Y383" t="e">
            <v>#N/A</v>
          </cell>
          <cell r="Z383">
            <v>0</v>
          </cell>
          <cell r="AF383" t="e">
            <v>#N/A</v>
          </cell>
          <cell r="AG383">
            <v>0</v>
          </cell>
        </row>
        <row r="384">
          <cell r="R384">
            <v>43678</v>
          </cell>
          <cell r="S384">
            <v>0.77724397045716942</v>
          </cell>
          <cell r="Y384" t="e">
            <v>#N/A</v>
          </cell>
          <cell r="Z384">
            <v>0</v>
          </cell>
          <cell r="AF384" t="e">
            <v>#N/A</v>
          </cell>
          <cell r="AG384">
            <v>0</v>
          </cell>
        </row>
        <row r="385">
          <cell r="R385">
            <v>43678</v>
          </cell>
          <cell r="S385">
            <v>0.69453156931551641</v>
          </cell>
          <cell r="Y385" t="e">
            <v>#N/A</v>
          </cell>
          <cell r="Z385">
            <v>0</v>
          </cell>
          <cell r="AF385" t="e">
            <v>#N/A</v>
          </cell>
          <cell r="AG385">
            <v>0</v>
          </cell>
        </row>
        <row r="386">
          <cell r="R386">
            <v>43678</v>
          </cell>
          <cell r="S386">
            <v>0.19216070704506824</v>
          </cell>
          <cell r="Y386" t="e">
            <v>#N/A</v>
          </cell>
          <cell r="Z386">
            <v>0</v>
          </cell>
          <cell r="AF386" t="e">
            <v>#N/A</v>
          </cell>
          <cell r="AG386">
            <v>0</v>
          </cell>
        </row>
        <row r="387">
          <cell r="R387">
            <v>43678</v>
          </cell>
          <cell r="S387" t="str">
            <v/>
          </cell>
          <cell r="Y387" t="e">
            <v>#N/A</v>
          </cell>
          <cell r="Z387">
            <v>0</v>
          </cell>
          <cell r="AF387" t="e">
            <v>#N/A</v>
          </cell>
          <cell r="AG387">
            <v>0</v>
          </cell>
        </row>
        <row r="388">
          <cell r="R388">
            <v>43678</v>
          </cell>
          <cell r="S388">
            <v>7.4652569348514081E-2</v>
          </cell>
          <cell r="Y388" t="e">
            <v>#N/A</v>
          </cell>
          <cell r="Z388">
            <v>0</v>
          </cell>
          <cell r="AF388" t="e">
            <v>#N/A</v>
          </cell>
          <cell r="AG388">
            <v>0</v>
          </cell>
        </row>
        <row r="389">
          <cell r="R389">
            <v>43678</v>
          </cell>
          <cell r="S389" t="str">
            <v/>
          </cell>
          <cell r="Y389" t="e">
            <v>#N/A</v>
          </cell>
          <cell r="Z389">
            <v>0</v>
          </cell>
          <cell r="AF389" t="e">
            <v>#N/A</v>
          </cell>
          <cell r="AG389">
            <v>0</v>
          </cell>
        </row>
        <row r="390">
          <cell r="R390">
            <v>43678</v>
          </cell>
          <cell r="S390">
            <v>0.14080412477517543</v>
          </cell>
          <cell r="Y390" t="e">
            <v>#N/A</v>
          </cell>
          <cell r="Z390">
            <v>0</v>
          </cell>
          <cell r="AF390" t="e">
            <v>#N/A</v>
          </cell>
          <cell r="AG390">
            <v>0</v>
          </cell>
        </row>
        <row r="391">
          <cell r="R391">
            <v>43678</v>
          </cell>
          <cell r="S391">
            <v>0.11340125101455019</v>
          </cell>
          <cell r="Y391" t="e">
            <v>#N/A</v>
          </cell>
          <cell r="Z391">
            <v>0</v>
          </cell>
          <cell r="AF391" t="e">
            <v>#N/A</v>
          </cell>
          <cell r="AG391">
            <v>0</v>
          </cell>
        </row>
        <row r="392">
          <cell r="R392">
            <v>43678</v>
          </cell>
          <cell r="S392">
            <v>2.8855475891553801E-2</v>
          </cell>
          <cell r="Y392" t="e">
            <v>#N/A</v>
          </cell>
          <cell r="Z392">
            <v>0</v>
          </cell>
          <cell r="AF392" t="e">
            <v>#N/A</v>
          </cell>
          <cell r="AG392">
            <v>0</v>
          </cell>
        </row>
        <row r="393">
          <cell r="R393">
            <v>43678</v>
          </cell>
          <cell r="S393">
            <v>0.55990753486922418</v>
          </cell>
          <cell r="Y393" t="e">
            <v>#N/A</v>
          </cell>
          <cell r="Z393">
            <v>0</v>
          </cell>
          <cell r="AF393" t="e">
            <v>#N/A</v>
          </cell>
          <cell r="AG393">
            <v>0</v>
          </cell>
        </row>
        <row r="394">
          <cell r="R394">
            <v>43678</v>
          </cell>
          <cell r="S394">
            <v>0.47498246122006704</v>
          </cell>
          <cell r="Y394" t="e">
            <v>#N/A</v>
          </cell>
          <cell r="Z394">
            <v>0</v>
          </cell>
          <cell r="AF394" t="e">
            <v>#N/A</v>
          </cell>
          <cell r="AG394">
            <v>0</v>
          </cell>
        </row>
        <row r="395">
          <cell r="R395">
            <v>43678</v>
          </cell>
          <cell r="S395">
            <v>0.40590500277063413</v>
          </cell>
          <cell r="Y395" t="e">
            <v>#N/A</v>
          </cell>
          <cell r="Z395">
            <v>0</v>
          </cell>
          <cell r="AF395" t="e">
            <v>#N/A</v>
          </cell>
          <cell r="AG395">
            <v>0</v>
          </cell>
        </row>
        <row r="396">
          <cell r="R396">
            <v>43678</v>
          </cell>
          <cell r="S396" t="str">
            <v/>
          </cell>
          <cell r="Y396" t="e">
            <v>#N/A</v>
          </cell>
          <cell r="Z396">
            <v>0</v>
          </cell>
          <cell r="AF396" t="e">
            <v>#N/A</v>
          </cell>
          <cell r="AG396">
            <v>0</v>
          </cell>
        </row>
        <row r="397">
          <cell r="R397">
            <v>43678</v>
          </cell>
          <cell r="S397">
            <v>1.2224766168030474</v>
          </cell>
          <cell r="Y397" t="e">
            <v>#N/A</v>
          </cell>
          <cell r="Z397">
            <v>0</v>
          </cell>
          <cell r="AF397" t="e">
            <v>#N/A</v>
          </cell>
          <cell r="AG397">
            <v>0</v>
          </cell>
        </row>
        <row r="398">
          <cell r="R398">
            <v>43678</v>
          </cell>
          <cell r="S398">
            <v>0.89837795807322673</v>
          </cell>
          <cell r="Y398" t="e">
            <v>#N/A</v>
          </cell>
          <cell r="Z398">
            <v>0</v>
          </cell>
          <cell r="AF398" t="e">
            <v>#N/A</v>
          </cell>
          <cell r="AG398">
            <v>0</v>
          </cell>
        </row>
        <row r="399">
          <cell r="R399">
            <v>43678</v>
          </cell>
          <cell r="S399">
            <v>0.57672616841425661</v>
          </cell>
          <cell r="Y399" t="e">
            <v>#N/A</v>
          </cell>
          <cell r="Z399">
            <v>0</v>
          </cell>
          <cell r="AF399" t="e">
            <v>#N/A</v>
          </cell>
          <cell r="AG399">
            <v>0</v>
          </cell>
        </row>
        <row r="400">
          <cell r="R400">
            <v>43678</v>
          </cell>
          <cell r="S400">
            <v>0.10678844631253252</v>
          </cell>
          <cell r="Y400" t="e">
            <v>#N/A</v>
          </cell>
          <cell r="Z400">
            <v>0</v>
          </cell>
          <cell r="AF400" t="e">
            <v>#N/A</v>
          </cell>
          <cell r="AG400">
            <v>0</v>
          </cell>
        </row>
        <row r="401">
          <cell r="R401">
            <v>43678</v>
          </cell>
          <cell r="S401" t="str">
            <v/>
          </cell>
          <cell r="Y401" t="e">
            <v>#N/A</v>
          </cell>
          <cell r="Z401">
            <v>0</v>
          </cell>
          <cell r="AF401" t="e">
            <v>#N/A</v>
          </cell>
          <cell r="AG401">
            <v>0</v>
          </cell>
        </row>
        <row r="402">
          <cell r="R402">
            <v>43678</v>
          </cell>
          <cell r="S402">
            <v>0.171875</v>
          </cell>
          <cell r="Y402" t="e">
            <v>#N/A</v>
          </cell>
          <cell r="Z402">
            <v>0</v>
          </cell>
          <cell r="AF402" t="e">
            <v>#N/A</v>
          </cell>
          <cell r="AG402">
            <v>0</v>
          </cell>
        </row>
        <row r="403">
          <cell r="R403">
            <v>43678</v>
          </cell>
          <cell r="S403">
            <v>0.59809348093480941</v>
          </cell>
          <cell r="Y403" t="e">
            <v>#N/A</v>
          </cell>
          <cell r="Z403">
            <v>0</v>
          </cell>
          <cell r="AF403" t="e">
            <v>#N/A</v>
          </cell>
          <cell r="AG403">
            <v>0</v>
          </cell>
        </row>
        <row r="404">
          <cell r="R404">
            <v>43678</v>
          </cell>
          <cell r="S404">
            <v>0.62630868269361695</v>
          </cell>
          <cell r="Y404" t="e">
            <v>#N/A</v>
          </cell>
          <cell r="Z404">
            <v>0</v>
          </cell>
          <cell r="AF404" t="e">
            <v>#N/A</v>
          </cell>
          <cell r="AG404">
            <v>0</v>
          </cell>
        </row>
        <row r="405">
          <cell r="R405">
            <v>43678</v>
          </cell>
          <cell r="S405">
            <v>0.63325254133053577</v>
          </cell>
          <cell r="Y405" t="e">
            <v>#N/A</v>
          </cell>
          <cell r="Z405">
            <v>0</v>
          </cell>
          <cell r="AF405" t="e">
            <v>#N/A</v>
          </cell>
          <cell r="AG405">
            <v>0</v>
          </cell>
        </row>
        <row r="406">
          <cell r="R406">
            <v>43678</v>
          </cell>
          <cell r="S406">
            <v>0.17761568192563487</v>
          </cell>
          <cell r="Y406" t="e">
            <v>#N/A</v>
          </cell>
          <cell r="Z406">
            <v>0</v>
          </cell>
          <cell r="AF406" t="e">
            <v>#N/A</v>
          </cell>
          <cell r="AG406">
            <v>0</v>
          </cell>
        </row>
        <row r="407">
          <cell r="R407">
            <v>43678</v>
          </cell>
          <cell r="S407">
            <v>0.21864457982981725</v>
          </cell>
          <cell r="Y407" t="e">
            <v>#N/A</v>
          </cell>
          <cell r="Z407">
            <v>0</v>
          </cell>
          <cell r="AF407" t="e">
            <v>#N/A</v>
          </cell>
          <cell r="AG407">
            <v>0</v>
          </cell>
        </row>
        <row r="408">
          <cell r="R408">
            <v>43678</v>
          </cell>
          <cell r="S408">
            <v>8.8745519713261653E-2</v>
          </cell>
          <cell r="Y408" t="e">
            <v>#N/A</v>
          </cell>
          <cell r="Z408">
            <v>0</v>
          </cell>
          <cell r="AF408" t="e">
            <v>#N/A</v>
          </cell>
          <cell r="AG408">
            <v>0</v>
          </cell>
        </row>
        <row r="409">
          <cell r="R409">
            <v>43678</v>
          </cell>
          <cell r="S409">
            <v>0.13427468284611144</v>
          </cell>
          <cell r="Y409" t="e">
            <v>#N/A</v>
          </cell>
          <cell r="Z409">
            <v>0</v>
          </cell>
          <cell r="AF409" t="e">
            <v>#N/A</v>
          </cell>
          <cell r="AG409">
            <v>0</v>
          </cell>
        </row>
        <row r="410">
          <cell r="R410">
            <v>43678</v>
          </cell>
          <cell r="S410">
            <v>0.19191102123356926</v>
          </cell>
          <cell r="Y410" t="e">
            <v>#N/A</v>
          </cell>
          <cell r="Z410">
            <v>0</v>
          </cell>
          <cell r="AF410" t="e">
            <v>#N/A</v>
          </cell>
          <cell r="AG410">
            <v>0</v>
          </cell>
        </row>
        <row r="411">
          <cell r="R411">
            <v>43678</v>
          </cell>
          <cell r="S411">
            <v>0.14667833112654363</v>
          </cell>
          <cell r="Y411" t="e">
            <v>#N/A</v>
          </cell>
          <cell r="Z411">
            <v>0</v>
          </cell>
          <cell r="AF411" t="e">
            <v>#N/A</v>
          </cell>
          <cell r="AG411">
            <v>0</v>
          </cell>
        </row>
        <row r="412">
          <cell r="R412">
            <v>43678</v>
          </cell>
          <cell r="S412">
            <v>3.3239962651727357E-2</v>
          </cell>
          <cell r="Y412" t="e">
            <v>#N/A</v>
          </cell>
          <cell r="Z412">
            <v>0</v>
          </cell>
          <cell r="AF412" t="e">
            <v>#N/A</v>
          </cell>
          <cell r="AG412">
            <v>0</v>
          </cell>
        </row>
        <row r="413">
          <cell r="R413">
            <v>43678</v>
          </cell>
          <cell r="S413">
            <v>0.10249999999999999</v>
          </cell>
          <cell r="Y413" t="e">
            <v>#N/A</v>
          </cell>
          <cell r="Z413">
            <v>0</v>
          </cell>
          <cell r="AF413" t="e">
            <v>#N/A</v>
          </cell>
          <cell r="AG413">
            <v>0</v>
          </cell>
        </row>
        <row r="414">
          <cell r="R414">
            <v>43678</v>
          </cell>
          <cell r="S414">
            <v>0.19493324204039711</v>
          </cell>
          <cell r="Y414" t="e">
            <v>#N/A</v>
          </cell>
          <cell r="Z414">
            <v>0</v>
          </cell>
          <cell r="AF414" t="e">
            <v>#N/A</v>
          </cell>
          <cell r="AG414">
            <v>0</v>
          </cell>
        </row>
        <row r="415">
          <cell r="R415">
            <v>43678</v>
          </cell>
          <cell r="S415">
            <v>4.0608380201790868E-2</v>
          </cell>
          <cell r="Y415" t="e">
            <v>#N/A</v>
          </cell>
          <cell r="Z415">
            <v>0</v>
          </cell>
          <cell r="AF415" t="e">
            <v>#N/A</v>
          </cell>
          <cell r="AG415">
            <v>0</v>
          </cell>
        </row>
        <row r="416">
          <cell r="R416">
            <v>43678</v>
          </cell>
          <cell r="S416">
            <v>0.14677419354838711</v>
          </cell>
          <cell r="Y416" t="e">
            <v>#N/A</v>
          </cell>
          <cell r="Z416">
            <v>0</v>
          </cell>
          <cell r="AF416" t="e">
            <v>#N/A</v>
          </cell>
          <cell r="AG416">
            <v>0</v>
          </cell>
        </row>
        <row r="417">
          <cell r="R417">
            <v>43678</v>
          </cell>
          <cell r="S417">
            <v>0.1697434712271782</v>
          </cell>
          <cell r="Y417" t="e">
            <v>#N/A</v>
          </cell>
          <cell r="Z417">
            <v>0</v>
          </cell>
          <cell r="AF417" t="e">
            <v>#N/A</v>
          </cell>
          <cell r="AG417">
            <v>0</v>
          </cell>
        </row>
        <row r="418">
          <cell r="R418">
            <v>43678</v>
          </cell>
          <cell r="S418">
            <v>0.16877242822966507</v>
          </cell>
          <cell r="Y418" t="e">
            <v>#N/A</v>
          </cell>
          <cell r="Z418">
            <v>0</v>
          </cell>
          <cell r="AF418" t="e">
            <v>#N/A</v>
          </cell>
          <cell r="AG418">
            <v>0</v>
          </cell>
        </row>
        <row r="419">
          <cell r="R419">
            <v>43678</v>
          </cell>
          <cell r="S419">
            <v>0.15922814982973893</v>
          </cell>
          <cell r="Y419" t="e">
            <v>#N/A</v>
          </cell>
          <cell r="Z419">
            <v>0</v>
          </cell>
          <cell r="AF419" t="e">
            <v>#N/A</v>
          </cell>
          <cell r="AG419">
            <v>0</v>
          </cell>
        </row>
        <row r="420">
          <cell r="R420">
            <v>43678</v>
          </cell>
          <cell r="S420">
            <v>0.59809348093480941</v>
          </cell>
          <cell r="Y420" t="e">
            <v>#N/A</v>
          </cell>
          <cell r="Z420">
            <v>0</v>
          </cell>
          <cell r="AF420" t="e">
            <v>#N/A</v>
          </cell>
          <cell r="AG420">
            <v>0</v>
          </cell>
        </row>
        <row r="421">
          <cell r="R421">
            <v>43678</v>
          </cell>
          <cell r="S421">
            <v>0.31346250466359904</v>
          </cell>
          <cell r="Y421" t="e">
            <v>#N/A</v>
          </cell>
          <cell r="Z421">
            <v>0</v>
          </cell>
          <cell r="AF421" t="e">
            <v>#N/A</v>
          </cell>
          <cell r="AG421">
            <v>0</v>
          </cell>
        </row>
        <row r="422">
          <cell r="R422">
            <v>43678</v>
          </cell>
          <cell r="S422">
            <v>8.8736559139784954E-2</v>
          </cell>
          <cell r="Y422" t="e">
            <v>#N/A</v>
          </cell>
          <cell r="Z422">
            <v>0</v>
          </cell>
          <cell r="AF422" t="e">
            <v>#N/A</v>
          </cell>
          <cell r="AG422">
            <v>0</v>
          </cell>
        </row>
        <row r="423">
          <cell r="R423">
            <v>43678</v>
          </cell>
          <cell r="S423">
            <v>0.10746862420080511</v>
          </cell>
          <cell r="Y423" t="e">
            <v>#N/A</v>
          </cell>
          <cell r="Z423">
            <v>0</v>
          </cell>
          <cell r="AF423" t="e">
            <v>#N/A</v>
          </cell>
          <cell r="AG423">
            <v>0</v>
          </cell>
        </row>
        <row r="424">
          <cell r="R424">
            <v>43678</v>
          </cell>
          <cell r="S424">
            <v>0.96913603284194816</v>
          </cell>
          <cell r="Y424" t="e">
            <v>#N/A</v>
          </cell>
          <cell r="Z424">
            <v>0</v>
          </cell>
          <cell r="AF424" t="e">
            <v>#N/A</v>
          </cell>
          <cell r="AG424">
            <v>0</v>
          </cell>
        </row>
        <row r="425">
          <cell r="R425">
            <v>43678</v>
          </cell>
          <cell r="S425">
            <v>0.10175807781183768</v>
          </cell>
          <cell r="Y425" t="e">
            <v>#N/A</v>
          </cell>
          <cell r="Z425">
            <v>0</v>
          </cell>
          <cell r="AF425" t="e">
            <v>#N/A</v>
          </cell>
          <cell r="AG425">
            <v>0</v>
          </cell>
        </row>
        <row r="426">
          <cell r="R426">
            <v>43678</v>
          </cell>
          <cell r="S426">
            <v>0.18002728734110526</v>
          </cell>
          <cell r="Y426" t="e">
            <v>#N/A</v>
          </cell>
          <cell r="Z426">
            <v>0</v>
          </cell>
          <cell r="AF426" t="e">
            <v>#N/A</v>
          </cell>
          <cell r="AG426">
            <v>0</v>
          </cell>
        </row>
        <row r="427">
          <cell r="R427">
            <v>43678</v>
          </cell>
          <cell r="S427">
            <v>0.34257230769230768</v>
          </cell>
          <cell r="Y427" t="e">
            <v>#N/A</v>
          </cell>
          <cell r="Z427">
            <v>0</v>
          </cell>
          <cell r="AF427" t="e">
            <v>#N/A</v>
          </cell>
          <cell r="AG427">
            <v>0</v>
          </cell>
        </row>
        <row r="428">
          <cell r="R428">
            <v>43678</v>
          </cell>
          <cell r="S428">
            <v>0.19193798449612404</v>
          </cell>
          <cell r="Y428" t="e">
            <v>#N/A</v>
          </cell>
          <cell r="Z428">
            <v>0</v>
          </cell>
          <cell r="AF428" t="e">
            <v>#N/A</v>
          </cell>
          <cell r="AG428">
            <v>0</v>
          </cell>
        </row>
        <row r="429">
          <cell r="R429">
            <v>43678</v>
          </cell>
          <cell r="S429">
            <v>0.69998860493302806</v>
          </cell>
          <cell r="Y429" t="e">
            <v>#N/A</v>
          </cell>
          <cell r="Z429">
            <v>0</v>
          </cell>
          <cell r="AF429" t="e">
            <v>#N/A</v>
          </cell>
          <cell r="AG429">
            <v>0</v>
          </cell>
        </row>
        <row r="430">
          <cell r="R430">
            <v>43678</v>
          </cell>
          <cell r="S430">
            <v>0.10878480606226699</v>
          </cell>
          <cell r="Y430" t="e">
            <v>#N/A</v>
          </cell>
          <cell r="Z430">
            <v>0</v>
          </cell>
          <cell r="AF430" t="e">
            <v>#N/A</v>
          </cell>
          <cell r="AG430">
            <v>0</v>
          </cell>
        </row>
        <row r="431">
          <cell r="R431">
            <v>43678</v>
          </cell>
          <cell r="S431">
            <v>0.68236241496959038</v>
          </cell>
          <cell r="Y431" t="e">
            <v>#N/A</v>
          </cell>
          <cell r="Z431">
            <v>0</v>
          </cell>
          <cell r="AF431" t="e">
            <v>#N/A</v>
          </cell>
          <cell r="AG431">
            <v>0</v>
          </cell>
        </row>
        <row r="432">
          <cell r="R432">
            <v>43678</v>
          </cell>
          <cell r="S432">
            <v>0.12915673907965428</v>
          </cell>
          <cell r="Y432" t="e">
            <v>#N/A</v>
          </cell>
          <cell r="Z432">
            <v>0</v>
          </cell>
          <cell r="AF432" t="e">
            <v>#N/A</v>
          </cell>
          <cell r="AG432">
            <v>0</v>
          </cell>
        </row>
        <row r="433">
          <cell r="R433">
            <v>43678</v>
          </cell>
          <cell r="S433">
            <v>0.14285714285714285</v>
          </cell>
          <cell r="Y433" t="e">
            <v>#N/A</v>
          </cell>
          <cell r="Z433">
            <v>0</v>
          </cell>
          <cell r="AF433" t="e">
            <v>#N/A</v>
          </cell>
          <cell r="AG433">
            <v>0</v>
          </cell>
        </row>
        <row r="434">
          <cell r="R434">
            <v>43678</v>
          </cell>
          <cell r="S434">
            <v>8.873563218390805E-2</v>
          </cell>
          <cell r="Y434" t="e">
            <v>#N/A</v>
          </cell>
          <cell r="Z434">
            <v>0</v>
          </cell>
          <cell r="AF434" t="e">
            <v>#N/A</v>
          </cell>
          <cell r="AG434">
            <v>0</v>
          </cell>
        </row>
        <row r="435">
          <cell r="R435">
            <v>43678</v>
          </cell>
          <cell r="S435" t="str">
            <v/>
          </cell>
          <cell r="Y435" t="e">
            <v>#N/A</v>
          </cell>
          <cell r="Z435">
            <v>0</v>
          </cell>
          <cell r="AF435" t="e">
            <v>#N/A</v>
          </cell>
          <cell r="AG435">
            <v>0</v>
          </cell>
        </row>
        <row r="436">
          <cell r="R436">
            <v>43678</v>
          </cell>
          <cell r="S436">
            <v>8.8737973967176004E-2</v>
          </cell>
          <cell r="Y436" t="e">
            <v>#N/A</v>
          </cell>
          <cell r="Z436">
            <v>0</v>
          </cell>
          <cell r="AF436" t="e">
            <v>#N/A</v>
          </cell>
          <cell r="AG436">
            <v>0</v>
          </cell>
        </row>
        <row r="437">
          <cell r="R437">
            <v>43678</v>
          </cell>
          <cell r="S437">
            <v>0.3505082369435682</v>
          </cell>
          <cell r="Y437" t="e">
            <v>#N/A</v>
          </cell>
          <cell r="Z437">
            <v>0</v>
          </cell>
          <cell r="AF437" t="e">
            <v>#N/A</v>
          </cell>
          <cell r="AG437">
            <v>0</v>
          </cell>
        </row>
        <row r="438">
          <cell r="R438">
            <v>43678</v>
          </cell>
          <cell r="S438">
            <v>0.59809348093480941</v>
          </cell>
          <cell r="Y438" t="e">
            <v>#N/A</v>
          </cell>
          <cell r="Z438">
            <v>0</v>
          </cell>
          <cell r="AF438" t="e">
            <v>#N/A</v>
          </cell>
          <cell r="AG438">
            <v>0</v>
          </cell>
        </row>
        <row r="439">
          <cell r="R439">
            <v>43678</v>
          </cell>
          <cell r="S439">
            <v>1.0000011363649277</v>
          </cell>
          <cell r="Y439" t="e">
            <v>#N/A</v>
          </cell>
          <cell r="Z439">
            <v>0</v>
          </cell>
          <cell r="AF439" t="e">
            <v>#N/A</v>
          </cell>
          <cell r="AG439">
            <v>0</v>
          </cell>
        </row>
        <row r="440">
          <cell r="R440">
            <v>43678</v>
          </cell>
          <cell r="S440">
            <v>0.55477274318929892</v>
          </cell>
          <cell r="Y440" t="e">
            <v>#N/A</v>
          </cell>
          <cell r="Z440">
            <v>0</v>
          </cell>
          <cell r="AF440" t="e">
            <v>#N/A</v>
          </cell>
          <cell r="AG440">
            <v>0</v>
          </cell>
        </row>
        <row r="441">
          <cell r="R441">
            <v>43678</v>
          </cell>
          <cell r="S441">
            <v>0.21071784546020106</v>
          </cell>
          <cell r="Y441" t="e">
            <v>#N/A</v>
          </cell>
          <cell r="Z441">
            <v>0</v>
          </cell>
          <cell r="AF441" t="e">
            <v>#N/A</v>
          </cell>
          <cell r="AG441">
            <v>0</v>
          </cell>
        </row>
        <row r="442">
          <cell r="R442">
            <v>43678</v>
          </cell>
          <cell r="S442">
            <v>0.36155964560989656</v>
          </cell>
          <cell r="Y442" t="e">
            <v>#N/A</v>
          </cell>
          <cell r="Z442">
            <v>0</v>
          </cell>
          <cell r="AF442" t="e">
            <v>#N/A</v>
          </cell>
          <cell r="AG442">
            <v>0</v>
          </cell>
        </row>
        <row r="443">
          <cell r="R443">
            <v>43678</v>
          </cell>
          <cell r="S443">
            <v>0.33402922755741127</v>
          </cell>
          <cell r="Y443" t="e">
            <v>#N/A</v>
          </cell>
          <cell r="Z443">
            <v>0</v>
          </cell>
          <cell r="AF443" t="e">
            <v>#N/A</v>
          </cell>
          <cell r="AG443">
            <v>0</v>
          </cell>
        </row>
        <row r="444">
          <cell r="R444">
            <v>43709</v>
          </cell>
          <cell r="S444">
            <v>2.7662017659433529E-2</v>
          </cell>
          <cell r="Y444" t="e">
            <v>#N/A</v>
          </cell>
          <cell r="Z444">
            <v>0</v>
          </cell>
          <cell r="AF444" t="e">
            <v>#N/A</v>
          </cell>
          <cell r="AG444">
            <v>0</v>
          </cell>
        </row>
        <row r="445">
          <cell r="R445">
            <v>43709</v>
          </cell>
          <cell r="S445" t="str">
            <v/>
          </cell>
          <cell r="Y445" t="e">
            <v>#N/A</v>
          </cell>
          <cell r="Z445">
            <v>0</v>
          </cell>
          <cell r="AF445" t="e">
            <v>#N/A</v>
          </cell>
          <cell r="AG445">
            <v>0</v>
          </cell>
        </row>
        <row r="446">
          <cell r="R446">
            <v>43709</v>
          </cell>
          <cell r="S446">
            <v>3.6924344865772347E-2</v>
          </cell>
          <cell r="Y446" t="e">
            <v>#N/A</v>
          </cell>
          <cell r="Z446">
            <v>0</v>
          </cell>
          <cell r="AF446" t="e">
            <v>#N/A</v>
          </cell>
          <cell r="AG446">
            <v>0</v>
          </cell>
        </row>
        <row r="447">
          <cell r="R447">
            <v>43709</v>
          </cell>
          <cell r="S447">
            <v>0.16729752721648808</v>
          </cell>
          <cell r="Y447" t="e">
            <v>#N/A</v>
          </cell>
          <cell r="Z447">
            <v>0</v>
          </cell>
          <cell r="AF447" t="e">
            <v>#N/A</v>
          </cell>
          <cell r="AG447">
            <v>0</v>
          </cell>
        </row>
        <row r="448">
          <cell r="R448">
            <v>43709</v>
          </cell>
          <cell r="S448">
            <v>5.9990004358605402E-2</v>
          </cell>
          <cell r="Y448" t="e">
            <v>#N/A</v>
          </cell>
          <cell r="Z448">
            <v>0</v>
          </cell>
          <cell r="AF448" t="e">
            <v>#N/A</v>
          </cell>
          <cell r="AG448">
            <v>0</v>
          </cell>
        </row>
        <row r="449">
          <cell r="R449">
            <v>43709</v>
          </cell>
          <cell r="S449">
            <v>7.0857605791002851E-2</v>
          </cell>
          <cell r="Y449" t="e">
            <v>#N/A</v>
          </cell>
          <cell r="Z449">
            <v>0</v>
          </cell>
          <cell r="AF449" t="e">
            <v>#N/A</v>
          </cell>
          <cell r="AG449">
            <v>0</v>
          </cell>
        </row>
        <row r="450">
          <cell r="R450">
            <v>43709</v>
          </cell>
          <cell r="S450">
            <v>0.35025626720178327</v>
          </cell>
          <cell r="Y450" t="e">
            <v>#N/A</v>
          </cell>
          <cell r="Z450">
            <v>0</v>
          </cell>
          <cell r="AF450" t="e">
            <v>#N/A</v>
          </cell>
          <cell r="AG450">
            <v>0</v>
          </cell>
        </row>
        <row r="451">
          <cell r="R451">
            <v>43709</v>
          </cell>
          <cell r="S451">
            <v>2.0104242864816387E-2</v>
          </cell>
          <cell r="Y451" t="e">
            <v>#N/A</v>
          </cell>
          <cell r="Z451">
            <v>0</v>
          </cell>
          <cell r="AF451" t="e">
            <v>#N/A</v>
          </cell>
          <cell r="AG451">
            <v>0</v>
          </cell>
        </row>
        <row r="452">
          <cell r="R452">
            <v>43709</v>
          </cell>
          <cell r="S452">
            <v>2.823300680475585E-2</v>
          </cell>
          <cell r="Y452" t="e">
            <v>#N/A</v>
          </cell>
          <cell r="Z452">
            <v>0</v>
          </cell>
          <cell r="AF452" t="e">
            <v>#N/A</v>
          </cell>
          <cell r="AG452">
            <v>0</v>
          </cell>
        </row>
        <row r="453">
          <cell r="R453">
            <v>43709</v>
          </cell>
          <cell r="S453">
            <v>2.8527308930183969E-2</v>
          </cell>
          <cell r="Y453" t="e">
            <v>#N/A</v>
          </cell>
          <cell r="Z453">
            <v>0</v>
          </cell>
          <cell r="AF453" t="e">
            <v>#N/A</v>
          </cell>
          <cell r="AG453">
            <v>0</v>
          </cell>
        </row>
        <row r="454">
          <cell r="R454">
            <v>43709</v>
          </cell>
          <cell r="S454">
            <v>0.20304615230548456</v>
          </cell>
          <cell r="Y454" t="e">
            <v>#N/A</v>
          </cell>
          <cell r="Z454">
            <v>0</v>
          </cell>
          <cell r="AF454" t="e">
            <v>#N/A</v>
          </cell>
          <cell r="AG454">
            <v>0</v>
          </cell>
        </row>
        <row r="455">
          <cell r="R455">
            <v>43709</v>
          </cell>
          <cell r="S455">
            <v>8.568970372587921E-2</v>
          </cell>
          <cell r="Y455" t="e">
            <v>#N/A</v>
          </cell>
          <cell r="Z455">
            <v>0</v>
          </cell>
          <cell r="AF455" t="e">
            <v>#N/A</v>
          </cell>
          <cell r="AG455">
            <v>0</v>
          </cell>
        </row>
        <row r="456">
          <cell r="R456">
            <v>43709</v>
          </cell>
          <cell r="S456">
            <v>0.10252358781935023</v>
          </cell>
          <cell r="Y456" t="e">
            <v>#N/A</v>
          </cell>
          <cell r="Z456">
            <v>0</v>
          </cell>
          <cell r="AF456" t="e">
            <v>#N/A</v>
          </cell>
          <cell r="AG456">
            <v>0</v>
          </cell>
        </row>
        <row r="457">
          <cell r="R457">
            <v>43709</v>
          </cell>
          <cell r="S457">
            <v>0.12571102606738307</v>
          </cell>
          <cell r="Y457" t="e">
            <v>#N/A</v>
          </cell>
          <cell r="Z457">
            <v>0</v>
          </cell>
          <cell r="AF457" t="e">
            <v>#N/A</v>
          </cell>
          <cell r="AG457">
            <v>0</v>
          </cell>
        </row>
        <row r="458">
          <cell r="R458">
            <v>43709</v>
          </cell>
          <cell r="S458">
            <v>6.2947051860383282E-2</v>
          </cell>
          <cell r="Y458" t="e">
            <v>#N/A</v>
          </cell>
          <cell r="Z458">
            <v>0</v>
          </cell>
          <cell r="AF458" t="e">
            <v>#N/A</v>
          </cell>
          <cell r="AG458">
            <v>0</v>
          </cell>
        </row>
        <row r="459">
          <cell r="R459">
            <v>43709</v>
          </cell>
          <cell r="S459">
            <v>5.1528446492986907E-2</v>
          </cell>
          <cell r="Y459" t="e">
            <v>#N/A</v>
          </cell>
          <cell r="Z459">
            <v>0</v>
          </cell>
          <cell r="AF459" t="e">
            <v>#N/A</v>
          </cell>
          <cell r="AG459">
            <v>0</v>
          </cell>
        </row>
        <row r="460">
          <cell r="R460">
            <v>43709</v>
          </cell>
          <cell r="S460">
            <v>0.16461357581965605</v>
          </cell>
          <cell r="Y460" t="e">
            <v>#N/A</v>
          </cell>
          <cell r="Z460">
            <v>0</v>
          </cell>
          <cell r="AF460" t="e">
            <v>#N/A</v>
          </cell>
          <cell r="AG460">
            <v>0</v>
          </cell>
        </row>
        <row r="461">
          <cell r="R461">
            <v>43709</v>
          </cell>
          <cell r="S461">
            <v>5.6752727625036331E-2</v>
          </cell>
          <cell r="Y461" t="e">
            <v>#N/A</v>
          </cell>
          <cell r="Z461">
            <v>0</v>
          </cell>
          <cell r="AF461" t="e">
            <v>#N/A</v>
          </cell>
          <cell r="AG461">
            <v>0</v>
          </cell>
        </row>
        <row r="462">
          <cell r="R462">
            <v>43709</v>
          </cell>
          <cell r="S462">
            <v>0.18370763054918721</v>
          </cell>
          <cell r="Y462" t="e">
            <v>#N/A</v>
          </cell>
          <cell r="Z462">
            <v>0</v>
          </cell>
          <cell r="AF462" t="e">
            <v>#N/A</v>
          </cell>
          <cell r="AG462">
            <v>0</v>
          </cell>
        </row>
        <row r="463">
          <cell r="R463">
            <v>43709</v>
          </cell>
          <cell r="S463">
            <v>6.7014420641742706E-2</v>
          </cell>
          <cell r="Y463" t="e">
            <v>#N/A</v>
          </cell>
          <cell r="Z463">
            <v>0</v>
          </cell>
          <cell r="AF463" t="e">
            <v>#N/A</v>
          </cell>
          <cell r="AG463">
            <v>0</v>
          </cell>
        </row>
        <row r="464">
          <cell r="R464">
            <v>43709</v>
          </cell>
          <cell r="S464">
            <v>0.16897959183673469</v>
          </cell>
          <cell r="Y464" t="e">
            <v>#N/A</v>
          </cell>
          <cell r="Z464">
            <v>0</v>
          </cell>
          <cell r="AF464" t="e">
            <v>#N/A</v>
          </cell>
          <cell r="AG464">
            <v>0</v>
          </cell>
        </row>
        <row r="465">
          <cell r="R465">
            <v>43709</v>
          </cell>
          <cell r="S465">
            <v>0.38835037794575367</v>
          </cell>
          <cell r="Y465" t="e">
            <v>#N/A</v>
          </cell>
          <cell r="Z465">
            <v>0</v>
          </cell>
          <cell r="AF465" t="e">
            <v>#N/A</v>
          </cell>
          <cell r="AG465">
            <v>0</v>
          </cell>
        </row>
        <row r="466">
          <cell r="R466">
            <v>43709</v>
          </cell>
          <cell r="S466">
            <v>0.21665400938128213</v>
          </cell>
          <cell r="Y466" t="e">
            <v>#N/A</v>
          </cell>
          <cell r="Z466">
            <v>0</v>
          </cell>
          <cell r="AF466" t="e">
            <v>#N/A</v>
          </cell>
          <cell r="AG466">
            <v>0</v>
          </cell>
        </row>
        <row r="467">
          <cell r="R467">
            <v>43709</v>
          </cell>
          <cell r="S467">
            <v>0.49338586956521735</v>
          </cell>
          <cell r="Y467" t="e">
            <v>#N/A</v>
          </cell>
          <cell r="Z467">
            <v>0</v>
          </cell>
          <cell r="AF467" t="e">
            <v>#N/A</v>
          </cell>
          <cell r="AG467">
            <v>0</v>
          </cell>
        </row>
        <row r="468">
          <cell r="R468">
            <v>43709</v>
          </cell>
          <cell r="S468">
            <v>0.28438220932131464</v>
          </cell>
          <cell r="Y468" t="e">
            <v>#N/A</v>
          </cell>
          <cell r="Z468">
            <v>0</v>
          </cell>
          <cell r="AF468" t="e">
            <v>#N/A</v>
          </cell>
          <cell r="AG468">
            <v>0</v>
          </cell>
        </row>
        <row r="469">
          <cell r="R469">
            <v>43709</v>
          </cell>
          <cell r="S469">
            <v>0.41521614222462572</v>
          </cell>
          <cell r="Y469" t="e">
            <v>#N/A</v>
          </cell>
          <cell r="Z469">
            <v>0</v>
          </cell>
          <cell r="AF469" t="e">
            <v>#N/A</v>
          </cell>
          <cell r="AG469">
            <v>0</v>
          </cell>
        </row>
        <row r="470">
          <cell r="R470">
            <v>43709</v>
          </cell>
          <cell r="S470" t="str">
            <v/>
          </cell>
          <cell r="Y470" t="e">
            <v>#N/A</v>
          </cell>
          <cell r="Z470">
            <v>0</v>
          </cell>
          <cell r="AF470" t="e">
            <v>#N/A</v>
          </cell>
          <cell r="AG470">
            <v>0</v>
          </cell>
        </row>
        <row r="471">
          <cell r="R471">
            <v>43709</v>
          </cell>
          <cell r="S471" t="str">
            <v/>
          </cell>
          <cell r="Y471" t="e">
            <v>#N/A</v>
          </cell>
          <cell r="Z471">
            <v>0</v>
          </cell>
          <cell r="AF471" t="e">
            <v>#N/A</v>
          </cell>
          <cell r="AG471">
            <v>0</v>
          </cell>
        </row>
        <row r="472">
          <cell r="R472">
            <v>43709</v>
          </cell>
          <cell r="S472">
            <v>0.30086667812399998</v>
          </cell>
          <cell r="Y472" t="e">
            <v>#N/A</v>
          </cell>
          <cell r="Z472">
            <v>0</v>
          </cell>
          <cell r="AF472" t="e">
            <v>#N/A</v>
          </cell>
          <cell r="AG472">
            <v>0</v>
          </cell>
        </row>
        <row r="473">
          <cell r="R473">
            <v>43709</v>
          </cell>
          <cell r="S473">
            <v>0.5108217046013861</v>
          </cell>
          <cell r="Y473" t="e">
            <v>#N/A</v>
          </cell>
          <cell r="Z473">
            <v>0</v>
          </cell>
          <cell r="AF473" t="e">
            <v>#N/A</v>
          </cell>
          <cell r="AG473">
            <v>0</v>
          </cell>
        </row>
        <row r="474">
          <cell r="R474">
            <v>43709</v>
          </cell>
          <cell r="S474">
            <v>0.55228070175438593</v>
          </cell>
          <cell r="Y474" t="e">
            <v>#N/A</v>
          </cell>
          <cell r="Z474">
            <v>0</v>
          </cell>
          <cell r="AF474" t="e">
            <v>#N/A</v>
          </cell>
          <cell r="AG474">
            <v>0</v>
          </cell>
        </row>
        <row r="475">
          <cell r="R475">
            <v>43709</v>
          </cell>
          <cell r="S475">
            <v>0.5108217046013861</v>
          </cell>
          <cell r="Y475" t="e">
            <v>#N/A</v>
          </cell>
          <cell r="Z475">
            <v>0</v>
          </cell>
          <cell r="AF475" t="e">
            <v>#N/A</v>
          </cell>
          <cell r="AG475">
            <v>0</v>
          </cell>
        </row>
        <row r="476">
          <cell r="R476">
            <v>43709</v>
          </cell>
          <cell r="S476">
            <v>0.51079326923076929</v>
          </cell>
          <cell r="Y476" t="e">
            <v>#N/A</v>
          </cell>
          <cell r="Z476">
            <v>0</v>
          </cell>
          <cell r="AF476" t="e">
            <v>#N/A</v>
          </cell>
          <cell r="AG476">
            <v>0</v>
          </cell>
        </row>
        <row r="477">
          <cell r="R477">
            <v>43709</v>
          </cell>
          <cell r="S477">
            <v>0.6528069313563486</v>
          </cell>
          <cell r="Y477" t="e">
            <v>#N/A</v>
          </cell>
          <cell r="Z477">
            <v>0</v>
          </cell>
          <cell r="AF477" t="e">
            <v>#N/A</v>
          </cell>
          <cell r="AG477">
            <v>0</v>
          </cell>
        </row>
        <row r="478">
          <cell r="R478">
            <v>43709</v>
          </cell>
          <cell r="S478">
            <v>0.51079326923076929</v>
          </cell>
          <cell r="Y478" t="e">
            <v>#N/A</v>
          </cell>
          <cell r="Z478">
            <v>0</v>
          </cell>
          <cell r="AF478" t="e">
            <v>#N/A</v>
          </cell>
          <cell r="AG478">
            <v>0</v>
          </cell>
        </row>
        <row r="479">
          <cell r="R479">
            <v>43709</v>
          </cell>
          <cell r="S479">
            <v>0.59915743485723205</v>
          </cell>
          <cell r="Y479" t="e">
            <v>#N/A</v>
          </cell>
          <cell r="Z479">
            <v>0</v>
          </cell>
          <cell r="AF479" t="e">
            <v>#N/A</v>
          </cell>
          <cell r="AG479">
            <v>0</v>
          </cell>
        </row>
        <row r="480">
          <cell r="R480">
            <v>43709</v>
          </cell>
          <cell r="S480">
            <v>0.1552405266793799</v>
          </cell>
          <cell r="Y480" t="e">
            <v>#N/A</v>
          </cell>
          <cell r="Z480">
            <v>0</v>
          </cell>
          <cell r="AF480" t="e">
            <v>#N/A</v>
          </cell>
          <cell r="AG480">
            <v>0</v>
          </cell>
        </row>
        <row r="481">
          <cell r="R481">
            <v>43709</v>
          </cell>
          <cell r="S481">
            <v>0.49216828414900299</v>
          </cell>
          <cell r="Y481" t="e">
            <v>#N/A</v>
          </cell>
          <cell r="Z481">
            <v>0</v>
          </cell>
          <cell r="AF481" t="e">
            <v>#N/A</v>
          </cell>
          <cell r="AG481">
            <v>0</v>
          </cell>
        </row>
        <row r="482">
          <cell r="R482">
            <v>43709</v>
          </cell>
          <cell r="S482">
            <v>0.10510275639887726</v>
          </cell>
          <cell r="Y482" t="e">
            <v>#N/A</v>
          </cell>
          <cell r="Z482">
            <v>0</v>
          </cell>
          <cell r="AF482" t="e">
            <v>#N/A</v>
          </cell>
          <cell r="AG482">
            <v>0</v>
          </cell>
        </row>
        <row r="483">
          <cell r="R483">
            <v>43709</v>
          </cell>
          <cell r="S483">
            <v>0.14828210526315791</v>
          </cell>
          <cell r="Y483" t="e">
            <v>#N/A</v>
          </cell>
          <cell r="Z483">
            <v>0</v>
          </cell>
          <cell r="AF483" t="e">
            <v>#N/A</v>
          </cell>
          <cell r="AG483">
            <v>0</v>
          </cell>
        </row>
        <row r="484">
          <cell r="R484">
            <v>43709</v>
          </cell>
          <cell r="S484">
            <v>0.50484842331823998</v>
          </cell>
          <cell r="Y484" t="e">
            <v>#N/A</v>
          </cell>
          <cell r="Z484">
            <v>0</v>
          </cell>
          <cell r="AF484" t="e">
            <v>#N/A</v>
          </cell>
          <cell r="AG484">
            <v>0</v>
          </cell>
        </row>
        <row r="485">
          <cell r="R485">
            <v>43709</v>
          </cell>
          <cell r="S485">
            <v>0.32122543676225457</v>
          </cell>
          <cell r="Y485" t="e">
            <v>#N/A</v>
          </cell>
          <cell r="Z485">
            <v>0</v>
          </cell>
          <cell r="AF485" t="e">
            <v>#N/A</v>
          </cell>
          <cell r="AG485">
            <v>0</v>
          </cell>
        </row>
        <row r="486">
          <cell r="R486">
            <v>43709</v>
          </cell>
          <cell r="S486">
            <v>0.15737109980084091</v>
          </cell>
          <cell r="Y486" t="e">
            <v>#N/A</v>
          </cell>
          <cell r="Z486">
            <v>0</v>
          </cell>
          <cell r="AF486" t="e">
            <v>#N/A</v>
          </cell>
          <cell r="AG486">
            <v>0</v>
          </cell>
        </row>
        <row r="487">
          <cell r="R487">
            <v>43709</v>
          </cell>
          <cell r="S487" t="str">
            <v/>
          </cell>
          <cell r="Y487" t="e">
            <v>#N/A</v>
          </cell>
          <cell r="Z487">
            <v>0</v>
          </cell>
          <cell r="AF487" t="e">
            <v>#N/A</v>
          </cell>
          <cell r="AG487">
            <v>0</v>
          </cell>
        </row>
        <row r="488">
          <cell r="R488">
            <v>43709</v>
          </cell>
          <cell r="S488">
            <v>0.55528745644599298</v>
          </cell>
          <cell r="Y488" t="e">
            <v>#N/A</v>
          </cell>
          <cell r="Z488">
            <v>0</v>
          </cell>
          <cell r="AF488" t="e">
            <v>#N/A</v>
          </cell>
          <cell r="AG488">
            <v>0</v>
          </cell>
        </row>
        <row r="489">
          <cell r="R489">
            <v>43709</v>
          </cell>
          <cell r="S489">
            <v>0.36016435413031822</v>
          </cell>
          <cell r="Y489" t="e">
            <v>#N/A</v>
          </cell>
          <cell r="Z489">
            <v>0</v>
          </cell>
          <cell r="AF489" t="e">
            <v>#N/A</v>
          </cell>
          <cell r="AG489">
            <v>0</v>
          </cell>
        </row>
        <row r="490">
          <cell r="R490">
            <v>43709</v>
          </cell>
          <cell r="S490">
            <v>0.50159747766684182</v>
          </cell>
          <cell r="Y490" t="e">
            <v>#N/A</v>
          </cell>
          <cell r="Z490">
            <v>0</v>
          </cell>
          <cell r="AF490" t="e">
            <v>#N/A</v>
          </cell>
          <cell r="AG490">
            <v>0</v>
          </cell>
        </row>
        <row r="491">
          <cell r="R491">
            <v>43709</v>
          </cell>
          <cell r="S491">
            <v>0.16185825417033564</v>
          </cell>
          <cell r="Y491" t="e">
            <v>#N/A</v>
          </cell>
          <cell r="Z491">
            <v>0</v>
          </cell>
          <cell r="AF491" t="e">
            <v>#N/A</v>
          </cell>
          <cell r="AG491">
            <v>0</v>
          </cell>
        </row>
        <row r="492">
          <cell r="R492">
            <v>43709</v>
          </cell>
          <cell r="S492">
            <v>0.27861068438909381</v>
          </cell>
          <cell r="Y492" t="e">
            <v>#N/A</v>
          </cell>
          <cell r="Z492">
            <v>0</v>
          </cell>
          <cell r="AF492" t="e">
            <v>#N/A</v>
          </cell>
          <cell r="AG492">
            <v>0</v>
          </cell>
        </row>
        <row r="493">
          <cell r="R493">
            <v>43709</v>
          </cell>
          <cell r="S493">
            <v>8.7916116574996678E-2</v>
          </cell>
          <cell r="Y493" t="e">
            <v>#N/A</v>
          </cell>
          <cell r="Z493">
            <v>0</v>
          </cell>
          <cell r="AF493" t="e">
            <v>#N/A</v>
          </cell>
          <cell r="AG493">
            <v>0</v>
          </cell>
        </row>
        <row r="494">
          <cell r="R494">
            <v>43709</v>
          </cell>
          <cell r="S494">
            <v>0.27632651425059129</v>
          </cell>
          <cell r="Y494" t="e">
            <v>#N/A</v>
          </cell>
          <cell r="Z494">
            <v>0</v>
          </cell>
          <cell r="AF494" t="e">
            <v>#N/A</v>
          </cell>
          <cell r="AG494">
            <v>0</v>
          </cell>
        </row>
        <row r="495">
          <cell r="R495">
            <v>43709</v>
          </cell>
          <cell r="S495">
            <v>0.11898990892820625</v>
          </cell>
          <cell r="Y495" t="e">
            <v>#N/A</v>
          </cell>
          <cell r="Z495">
            <v>0</v>
          </cell>
          <cell r="AF495" t="e">
            <v>#N/A</v>
          </cell>
          <cell r="AG495">
            <v>0</v>
          </cell>
        </row>
        <row r="496">
          <cell r="R496">
            <v>43709</v>
          </cell>
          <cell r="S496">
            <v>0.23928906313407267</v>
          </cell>
          <cell r="Y496" t="e">
            <v>#N/A</v>
          </cell>
          <cell r="Z496">
            <v>0</v>
          </cell>
          <cell r="AF496" t="e">
            <v>#N/A</v>
          </cell>
          <cell r="AG496">
            <v>0</v>
          </cell>
        </row>
        <row r="497">
          <cell r="R497">
            <v>43709</v>
          </cell>
          <cell r="S497">
            <v>0.5407253977164701</v>
          </cell>
          <cell r="Y497" t="e">
            <v>#N/A</v>
          </cell>
          <cell r="Z497">
            <v>0</v>
          </cell>
          <cell r="AF497" t="e">
            <v>#N/A</v>
          </cell>
          <cell r="AG497">
            <v>0</v>
          </cell>
        </row>
        <row r="498">
          <cell r="R498">
            <v>43709</v>
          </cell>
          <cell r="S498">
            <v>0.54345268542199487</v>
          </cell>
          <cell r="Y498" t="e">
            <v>#N/A</v>
          </cell>
          <cell r="Z498">
            <v>0</v>
          </cell>
          <cell r="AF498" t="e">
            <v>#N/A</v>
          </cell>
          <cell r="AG498">
            <v>0</v>
          </cell>
        </row>
        <row r="499">
          <cell r="R499">
            <v>43709</v>
          </cell>
          <cell r="S499">
            <v>0.10465135135135135</v>
          </cell>
          <cell r="Y499" t="e">
            <v>#N/A</v>
          </cell>
          <cell r="Z499">
            <v>0</v>
          </cell>
          <cell r="AF499" t="e">
            <v>#N/A</v>
          </cell>
          <cell r="AG499">
            <v>0</v>
          </cell>
        </row>
        <row r="500">
          <cell r="R500">
            <v>43709</v>
          </cell>
          <cell r="S500">
            <v>1.02335781524775</v>
          </cell>
          <cell r="Y500" t="e">
            <v>#N/A</v>
          </cell>
          <cell r="Z500">
            <v>0</v>
          </cell>
          <cell r="AF500" t="e">
            <v>#N/A</v>
          </cell>
          <cell r="AG500">
            <v>0</v>
          </cell>
        </row>
        <row r="501">
          <cell r="R501">
            <v>43709</v>
          </cell>
          <cell r="S501">
            <v>0.12306060606060606</v>
          </cell>
          <cell r="Y501" t="e">
            <v>#N/A</v>
          </cell>
          <cell r="Z501">
            <v>0</v>
          </cell>
          <cell r="AF501" t="e">
            <v>#N/A</v>
          </cell>
          <cell r="AG501">
            <v>0</v>
          </cell>
        </row>
        <row r="502">
          <cell r="R502">
            <v>43739</v>
          </cell>
          <cell r="S502">
            <v>0.31541542522033106</v>
          </cell>
          <cell r="Y502" t="e">
            <v>#N/A</v>
          </cell>
          <cell r="Z502">
            <v>0</v>
          </cell>
          <cell r="AF502" t="e">
            <v>#N/A</v>
          </cell>
          <cell r="AG502">
            <v>0</v>
          </cell>
        </row>
        <row r="503">
          <cell r="R503">
            <v>43739</v>
          </cell>
          <cell r="S503">
            <v>0.23643341088526978</v>
          </cell>
          <cell r="Y503" t="e">
            <v>#N/A</v>
          </cell>
          <cell r="Z503">
            <v>0</v>
          </cell>
          <cell r="AF503" t="e">
            <v>#N/A</v>
          </cell>
          <cell r="AG503">
            <v>0</v>
          </cell>
        </row>
        <row r="504">
          <cell r="R504">
            <v>43739</v>
          </cell>
          <cell r="S504" t="str">
            <v/>
          </cell>
          <cell r="Y504" t="e">
            <v>#N/A</v>
          </cell>
          <cell r="Z504">
            <v>0</v>
          </cell>
          <cell r="AF504" t="e">
            <v>#N/A</v>
          </cell>
          <cell r="AG504">
            <v>0</v>
          </cell>
        </row>
        <row r="505">
          <cell r="R505">
            <v>43739</v>
          </cell>
          <cell r="S505" t="str">
            <v/>
          </cell>
          <cell r="Y505" t="e">
            <v>#N/A</v>
          </cell>
          <cell r="Z505">
            <v>0</v>
          </cell>
          <cell r="AF505" t="e">
            <v>#N/A</v>
          </cell>
          <cell r="AG505">
            <v>0</v>
          </cell>
        </row>
        <row r="506">
          <cell r="R506">
            <v>43739</v>
          </cell>
          <cell r="S506">
            <v>0.31751819599610642</v>
          </cell>
          <cell r="Y506" t="e">
            <v>#N/A</v>
          </cell>
          <cell r="Z506">
            <v>0</v>
          </cell>
          <cell r="AF506" t="e">
            <v>#N/A</v>
          </cell>
          <cell r="AG506">
            <v>0</v>
          </cell>
        </row>
        <row r="507">
          <cell r="R507">
            <v>43739</v>
          </cell>
          <cell r="S507">
            <v>8.6062819359748563E-2</v>
          </cell>
          <cell r="Y507" t="e">
            <v>#N/A</v>
          </cell>
          <cell r="Z507">
            <v>0</v>
          </cell>
          <cell r="AF507" t="e">
            <v>#N/A</v>
          </cell>
          <cell r="AG507">
            <v>0</v>
          </cell>
        </row>
        <row r="508">
          <cell r="R508">
            <v>43739</v>
          </cell>
          <cell r="S508">
            <v>0.42995814356133744</v>
          </cell>
          <cell r="Y508" t="e">
            <v>#N/A</v>
          </cell>
          <cell r="Z508">
            <v>0</v>
          </cell>
          <cell r="AF508" t="e">
            <v>#N/A</v>
          </cell>
          <cell r="AG508">
            <v>0</v>
          </cell>
        </row>
        <row r="509">
          <cell r="R509">
            <v>43739</v>
          </cell>
          <cell r="S509" t="str">
            <v/>
          </cell>
          <cell r="Y509" t="e">
            <v>#N/A</v>
          </cell>
          <cell r="Z509">
            <v>0</v>
          </cell>
          <cell r="AF509" t="e">
            <v>#N/A</v>
          </cell>
          <cell r="AG509">
            <v>0</v>
          </cell>
        </row>
        <row r="510">
          <cell r="R510">
            <v>43739</v>
          </cell>
          <cell r="S510">
            <v>0.17317236888020571</v>
          </cell>
          <cell r="Y510" t="e">
            <v>#N/A</v>
          </cell>
          <cell r="Z510">
            <v>0</v>
          </cell>
          <cell r="AF510" t="e">
            <v>#N/A</v>
          </cell>
          <cell r="AG510">
            <v>0</v>
          </cell>
        </row>
        <row r="511">
          <cell r="R511">
            <v>43739</v>
          </cell>
          <cell r="S511">
            <v>0.31026464066986403</v>
          </cell>
          <cell r="Y511" t="e">
            <v>#N/A</v>
          </cell>
          <cell r="Z511">
            <v>0</v>
          </cell>
          <cell r="AF511" t="e">
            <v>#N/A</v>
          </cell>
          <cell r="AG511">
            <v>0</v>
          </cell>
        </row>
        <row r="512">
          <cell r="R512">
            <v>43739</v>
          </cell>
          <cell r="S512">
            <v>0.32754491017964071</v>
          </cell>
          <cell r="Y512" t="e">
            <v>#N/A</v>
          </cell>
          <cell r="Z512">
            <v>0</v>
          </cell>
          <cell r="AF512" t="e">
            <v>#N/A</v>
          </cell>
          <cell r="AG512">
            <v>0</v>
          </cell>
        </row>
        <row r="513">
          <cell r="R513">
            <v>43739</v>
          </cell>
          <cell r="S513">
            <v>8.4779583418326879E-2</v>
          </cell>
          <cell r="Y513" t="e">
            <v>#N/A</v>
          </cell>
          <cell r="Z513">
            <v>0</v>
          </cell>
          <cell r="AF513" t="e">
            <v>#N/A</v>
          </cell>
          <cell r="AG513">
            <v>0</v>
          </cell>
        </row>
        <row r="514">
          <cell r="R514">
            <v>43739</v>
          </cell>
          <cell r="S514">
            <v>0.43006297860898968</v>
          </cell>
          <cell r="Y514" t="e">
            <v>#N/A</v>
          </cell>
          <cell r="Z514">
            <v>0</v>
          </cell>
          <cell r="AF514" t="e">
            <v>#N/A</v>
          </cell>
          <cell r="AG514">
            <v>0</v>
          </cell>
        </row>
        <row r="515">
          <cell r="R515">
            <v>43739</v>
          </cell>
          <cell r="S515">
            <v>0.1852422907488987</v>
          </cell>
          <cell r="Y515" t="e">
            <v>#N/A</v>
          </cell>
          <cell r="Z515">
            <v>0</v>
          </cell>
          <cell r="AF515" t="e">
            <v>#N/A</v>
          </cell>
          <cell r="AG515">
            <v>0</v>
          </cell>
        </row>
        <row r="516">
          <cell r="R516">
            <v>43739</v>
          </cell>
          <cell r="S516">
            <v>9.547408343868522</v>
          </cell>
          <cell r="Y516" t="e">
            <v>#N/A</v>
          </cell>
          <cell r="Z516">
            <v>0</v>
          </cell>
          <cell r="AF516" t="e">
            <v>#N/A</v>
          </cell>
          <cell r="AG516">
            <v>0</v>
          </cell>
        </row>
        <row r="517">
          <cell r="R517">
            <v>43739</v>
          </cell>
          <cell r="S517">
            <v>0.20333322130401033</v>
          </cell>
          <cell r="Y517" t="e">
            <v>#N/A</v>
          </cell>
          <cell r="Z517">
            <v>0</v>
          </cell>
          <cell r="AF517" t="e">
            <v>#N/A</v>
          </cell>
          <cell r="AG517">
            <v>0</v>
          </cell>
        </row>
        <row r="518">
          <cell r="R518">
            <v>43739</v>
          </cell>
          <cell r="S518">
            <v>9.8664228343217794E-2</v>
          </cell>
          <cell r="Y518" t="e">
            <v>#N/A</v>
          </cell>
          <cell r="Z518">
            <v>0</v>
          </cell>
          <cell r="AF518" t="e">
            <v>#N/A</v>
          </cell>
          <cell r="AG518">
            <v>0</v>
          </cell>
        </row>
        <row r="519">
          <cell r="R519">
            <v>43739</v>
          </cell>
          <cell r="S519">
            <v>0.32687693630959308</v>
          </cell>
          <cell r="Y519" t="e">
            <v>#N/A</v>
          </cell>
          <cell r="Z519">
            <v>0</v>
          </cell>
          <cell r="AF519" t="e">
            <v>#N/A</v>
          </cell>
          <cell r="AG519">
            <v>0</v>
          </cell>
        </row>
        <row r="520">
          <cell r="R520">
            <v>43739</v>
          </cell>
          <cell r="S520">
            <v>0.13154575734801</v>
          </cell>
          <cell r="Y520" t="e">
            <v>#N/A</v>
          </cell>
          <cell r="Z520">
            <v>0</v>
          </cell>
          <cell r="AF520" t="e">
            <v>#N/A</v>
          </cell>
          <cell r="AG520">
            <v>0</v>
          </cell>
        </row>
        <row r="521">
          <cell r="R521">
            <v>43739</v>
          </cell>
          <cell r="S521">
            <v>0.50222680419803511</v>
          </cell>
          <cell r="Y521" t="e">
            <v>#N/A</v>
          </cell>
          <cell r="Z521">
            <v>0</v>
          </cell>
          <cell r="AF521" t="e">
            <v>#N/A</v>
          </cell>
          <cell r="AG521">
            <v>0</v>
          </cell>
        </row>
        <row r="522">
          <cell r="R522">
            <v>43739</v>
          </cell>
          <cell r="S522">
            <v>0.55637281452434084</v>
          </cell>
          <cell r="Y522" t="e">
            <v>#N/A</v>
          </cell>
          <cell r="Z522">
            <v>0</v>
          </cell>
          <cell r="AF522" t="e">
            <v>#N/A</v>
          </cell>
          <cell r="AG522">
            <v>0</v>
          </cell>
        </row>
        <row r="523">
          <cell r="R523">
            <v>43739</v>
          </cell>
          <cell r="S523">
            <v>8.0152116894380676E-2</v>
          </cell>
          <cell r="Y523" t="e">
            <v>#N/A</v>
          </cell>
          <cell r="Z523">
            <v>0</v>
          </cell>
          <cell r="AF523" t="e">
            <v>#N/A</v>
          </cell>
          <cell r="AG523">
            <v>0</v>
          </cell>
        </row>
        <row r="524">
          <cell r="R524">
            <v>43739</v>
          </cell>
          <cell r="S524">
            <v>0.21614180229359387</v>
          </cell>
          <cell r="Y524" t="e">
            <v>#N/A</v>
          </cell>
          <cell r="Z524">
            <v>0</v>
          </cell>
          <cell r="AF524" t="e">
            <v>#N/A</v>
          </cell>
          <cell r="AG524">
            <v>0</v>
          </cell>
        </row>
        <row r="525">
          <cell r="R525">
            <v>43739</v>
          </cell>
          <cell r="S525">
            <v>0.14346471763789723</v>
          </cell>
          <cell r="Y525" t="e">
            <v>#N/A</v>
          </cell>
          <cell r="Z525">
            <v>0</v>
          </cell>
          <cell r="AF525" t="e">
            <v>#N/A</v>
          </cell>
          <cell r="AG525">
            <v>0</v>
          </cell>
        </row>
        <row r="526">
          <cell r="R526">
            <v>43739</v>
          </cell>
          <cell r="S526" t="str">
            <v/>
          </cell>
          <cell r="Y526" t="e">
            <v>#N/A</v>
          </cell>
          <cell r="Z526">
            <v>0</v>
          </cell>
          <cell r="AF526" t="e">
            <v>#N/A</v>
          </cell>
          <cell r="AG526">
            <v>0</v>
          </cell>
        </row>
        <row r="527">
          <cell r="R527">
            <v>43739</v>
          </cell>
          <cell r="S527">
            <v>0.23493050790979386</v>
          </cell>
          <cell r="Y527" t="e">
            <v>#N/A</v>
          </cell>
          <cell r="Z527">
            <v>0</v>
          </cell>
          <cell r="AF527" t="e">
            <v>#N/A</v>
          </cell>
          <cell r="AG527">
            <v>0</v>
          </cell>
        </row>
        <row r="528">
          <cell r="R528">
            <v>43739</v>
          </cell>
          <cell r="S528">
            <v>0.14151646059883807</v>
          </cell>
          <cell r="Y528" t="e">
            <v>#N/A</v>
          </cell>
          <cell r="Z528">
            <v>0</v>
          </cell>
          <cell r="AF528" t="e">
            <v>#N/A</v>
          </cell>
          <cell r="AG528">
            <v>0</v>
          </cell>
        </row>
        <row r="529">
          <cell r="R529">
            <v>43739</v>
          </cell>
          <cell r="S529">
            <v>0.2065258714328034</v>
          </cell>
          <cell r="Y529" t="e">
            <v>#N/A</v>
          </cell>
          <cell r="Z529">
            <v>0</v>
          </cell>
          <cell r="AF529" t="e">
            <v>#N/A</v>
          </cell>
          <cell r="AG529">
            <v>0</v>
          </cell>
        </row>
        <row r="530">
          <cell r="R530">
            <v>43739</v>
          </cell>
          <cell r="S530">
            <v>0.50193486388787956</v>
          </cell>
          <cell r="Y530" t="e">
            <v>#N/A</v>
          </cell>
          <cell r="Z530">
            <v>0</v>
          </cell>
          <cell r="AF530" t="e">
            <v>#N/A</v>
          </cell>
          <cell r="AG530">
            <v>0</v>
          </cell>
        </row>
        <row r="531">
          <cell r="R531">
            <v>43739</v>
          </cell>
          <cell r="S531">
            <v>0.10883174385106746</v>
          </cell>
          <cell r="Y531" t="e">
            <v>#N/A</v>
          </cell>
          <cell r="Z531">
            <v>0</v>
          </cell>
          <cell r="AF531" t="e">
            <v>#N/A</v>
          </cell>
          <cell r="AG531">
            <v>0</v>
          </cell>
        </row>
        <row r="532">
          <cell r="R532">
            <v>43739</v>
          </cell>
          <cell r="S532">
            <v>0.20201289893520677</v>
          </cell>
          <cell r="Y532" t="e">
            <v>#N/A</v>
          </cell>
          <cell r="Z532">
            <v>0</v>
          </cell>
          <cell r="AF532" t="e">
            <v>#N/A</v>
          </cell>
          <cell r="AG532">
            <v>0</v>
          </cell>
        </row>
        <row r="533">
          <cell r="R533">
            <v>43739</v>
          </cell>
          <cell r="S533">
            <v>0.69369974774554632</v>
          </cell>
          <cell r="Y533" t="e">
            <v>#N/A</v>
          </cell>
          <cell r="Z533">
            <v>0</v>
          </cell>
          <cell r="AF533" t="e">
            <v>#N/A</v>
          </cell>
          <cell r="AG533">
            <v>0</v>
          </cell>
        </row>
        <row r="534">
          <cell r="R534">
            <v>43739</v>
          </cell>
          <cell r="S534">
            <v>0.2975539568345324</v>
          </cell>
          <cell r="Y534" t="e">
            <v>#N/A</v>
          </cell>
          <cell r="Z534">
            <v>0</v>
          </cell>
          <cell r="AF534" t="e">
            <v>#N/A</v>
          </cell>
          <cell r="AG534">
            <v>0</v>
          </cell>
        </row>
        <row r="535">
          <cell r="R535">
            <v>43739</v>
          </cell>
          <cell r="S535">
            <v>0.56842568992101705</v>
          </cell>
          <cell r="Y535" t="e">
            <v>#N/A</v>
          </cell>
          <cell r="Z535">
            <v>0</v>
          </cell>
          <cell r="AF535" t="e">
            <v>#N/A</v>
          </cell>
          <cell r="AG535">
            <v>0</v>
          </cell>
        </row>
        <row r="536">
          <cell r="R536">
            <v>43739</v>
          </cell>
          <cell r="S536">
            <v>0.15424000000000002</v>
          </cell>
          <cell r="Y536" t="e">
            <v>#N/A</v>
          </cell>
          <cell r="Z536">
            <v>0</v>
          </cell>
          <cell r="AF536" t="e">
            <v>#N/A</v>
          </cell>
          <cell r="AG536">
            <v>0</v>
          </cell>
        </row>
        <row r="537">
          <cell r="R537">
            <v>43739</v>
          </cell>
          <cell r="S537">
            <v>0.34690607734806628</v>
          </cell>
          <cell r="Y537" t="e">
            <v>#N/A</v>
          </cell>
          <cell r="Z537">
            <v>0</v>
          </cell>
          <cell r="AF537" t="e">
            <v>#N/A</v>
          </cell>
          <cell r="AG537">
            <v>0</v>
          </cell>
        </row>
        <row r="538">
          <cell r="R538">
            <v>43739</v>
          </cell>
          <cell r="S538">
            <v>0.22398206993729319</v>
          </cell>
          <cell r="Y538" t="e">
            <v>#N/A</v>
          </cell>
          <cell r="Z538">
            <v>0</v>
          </cell>
          <cell r="AF538" t="e">
            <v>#N/A</v>
          </cell>
          <cell r="AG538">
            <v>0</v>
          </cell>
        </row>
        <row r="539">
          <cell r="R539">
            <v>43739</v>
          </cell>
          <cell r="S539">
            <v>0.45392307692307693</v>
          </cell>
          <cell r="Y539" t="e">
            <v>#N/A</v>
          </cell>
          <cell r="Z539">
            <v>0</v>
          </cell>
          <cell r="AF539" t="e">
            <v>#N/A</v>
          </cell>
          <cell r="AG539">
            <v>0</v>
          </cell>
        </row>
        <row r="540">
          <cell r="R540">
            <v>43739</v>
          </cell>
          <cell r="S540">
            <v>0.46336168546923379</v>
          </cell>
          <cell r="Y540" t="e">
            <v>#N/A</v>
          </cell>
          <cell r="Z540">
            <v>0</v>
          </cell>
          <cell r="AF540" t="e">
            <v>#N/A</v>
          </cell>
          <cell r="AG540">
            <v>0</v>
          </cell>
        </row>
        <row r="541">
          <cell r="R541">
            <v>43739</v>
          </cell>
          <cell r="S541">
            <v>0.22814443673438739</v>
          </cell>
          <cell r="Y541" t="e">
            <v>#N/A</v>
          </cell>
          <cell r="Z541">
            <v>0</v>
          </cell>
          <cell r="AF541" t="e">
            <v>#N/A</v>
          </cell>
          <cell r="AG541">
            <v>0</v>
          </cell>
        </row>
        <row r="542">
          <cell r="R542">
            <v>43739</v>
          </cell>
          <cell r="S542">
            <v>0.24385712234608709</v>
          </cell>
          <cell r="Y542" t="e">
            <v>#N/A</v>
          </cell>
          <cell r="Z542">
            <v>0</v>
          </cell>
          <cell r="AF542" t="e">
            <v>#N/A</v>
          </cell>
          <cell r="AG542">
            <v>0</v>
          </cell>
        </row>
        <row r="543">
          <cell r="R543">
            <v>43739</v>
          </cell>
          <cell r="S543">
            <v>0.56835317201758861</v>
          </cell>
          <cell r="Y543" t="e">
            <v>#N/A</v>
          </cell>
          <cell r="Z543">
            <v>0</v>
          </cell>
          <cell r="AF543" t="e">
            <v>#N/A</v>
          </cell>
          <cell r="AG543">
            <v>0</v>
          </cell>
        </row>
        <row r="544">
          <cell r="R544">
            <v>43739</v>
          </cell>
          <cell r="S544">
            <v>0.4067598086321963</v>
          </cell>
          <cell r="Y544" t="e">
            <v>#N/A</v>
          </cell>
          <cell r="Z544">
            <v>0</v>
          </cell>
          <cell r="AF544" t="e">
            <v>#N/A</v>
          </cell>
          <cell r="AG544">
            <v>0</v>
          </cell>
        </row>
        <row r="545">
          <cell r="R545">
            <v>43739</v>
          </cell>
          <cell r="S545">
            <v>0.54130856586136344</v>
          </cell>
          <cell r="Y545" t="e">
            <v>#N/A</v>
          </cell>
          <cell r="Z545">
            <v>0</v>
          </cell>
          <cell r="AF545" t="e">
            <v>#N/A</v>
          </cell>
          <cell r="AG545">
            <v>0</v>
          </cell>
        </row>
        <row r="546">
          <cell r="R546">
            <v>43770</v>
          </cell>
          <cell r="S546" t="str">
            <v/>
          </cell>
          <cell r="Y546" t="e">
            <v>#N/A</v>
          </cell>
          <cell r="Z546">
            <v>0</v>
          </cell>
          <cell r="AF546" t="e">
            <v>#N/A</v>
          </cell>
          <cell r="AG546">
            <v>0</v>
          </cell>
        </row>
        <row r="547">
          <cell r="R547">
            <v>43770</v>
          </cell>
          <cell r="S547">
            <v>1.6402008707387437</v>
          </cell>
          <cell r="Y547" t="e">
            <v>#N/A</v>
          </cell>
          <cell r="Z547">
            <v>0</v>
          </cell>
          <cell r="AF547" t="e">
            <v>#N/A</v>
          </cell>
          <cell r="AG547">
            <v>0</v>
          </cell>
        </row>
        <row r="548">
          <cell r="R548">
            <v>43770</v>
          </cell>
          <cell r="S548">
            <v>0.2904673289912057</v>
          </cell>
          <cell r="Y548" t="e">
            <v>#N/A</v>
          </cell>
          <cell r="Z548">
            <v>0</v>
          </cell>
          <cell r="AF548" t="e">
            <v>#N/A</v>
          </cell>
          <cell r="AG548">
            <v>0</v>
          </cell>
        </row>
        <row r="549">
          <cell r="R549">
            <v>43770</v>
          </cell>
          <cell r="S549" t="str">
            <v/>
          </cell>
          <cell r="Y549" t="e">
            <v>#N/A</v>
          </cell>
          <cell r="Z549">
            <v>0</v>
          </cell>
          <cell r="AF549" t="e">
            <v>#N/A</v>
          </cell>
          <cell r="AG549">
            <v>0</v>
          </cell>
        </row>
        <row r="550">
          <cell r="R550">
            <v>43770</v>
          </cell>
          <cell r="S550">
            <v>0.13131412186354482</v>
          </cell>
          <cell r="Y550" t="e">
            <v>#N/A</v>
          </cell>
          <cell r="Z550">
            <v>0</v>
          </cell>
          <cell r="AF550" t="e">
            <v>#N/A</v>
          </cell>
          <cell r="AG550">
            <v>0</v>
          </cell>
        </row>
        <row r="551">
          <cell r="R551">
            <v>43770</v>
          </cell>
          <cell r="S551">
            <v>0.18291369814156855</v>
          </cell>
          <cell r="Y551" t="e">
            <v>#N/A</v>
          </cell>
          <cell r="Z551">
            <v>0</v>
          </cell>
          <cell r="AF551" t="e">
            <v>#N/A</v>
          </cell>
          <cell r="AG551">
            <v>0</v>
          </cell>
        </row>
        <row r="552">
          <cell r="R552">
            <v>43770</v>
          </cell>
          <cell r="S552">
            <v>0.13333333333333333</v>
          </cell>
          <cell r="Y552" t="e">
            <v>#N/A</v>
          </cell>
          <cell r="Z552">
            <v>0</v>
          </cell>
          <cell r="AF552" t="e">
            <v>#N/A</v>
          </cell>
          <cell r="AG552">
            <v>0</v>
          </cell>
        </row>
        <row r="553">
          <cell r="R553">
            <v>43770</v>
          </cell>
          <cell r="S553">
            <v>0.68094500000000002</v>
          </cell>
          <cell r="Y553" t="e">
            <v>#N/A</v>
          </cell>
          <cell r="Z553">
            <v>0</v>
          </cell>
          <cell r="AF553" t="e">
            <v>#N/A</v>
          </cell>
          <cell r="AG553">
            <v>0</v>
          </cell>
        </row>
        <row r="554">
          <cell r="R554">
            <v>43770</v>
          </cell>
          <cell r="S554" t="str">
            <v/>
          </cell>
          <cell r="Y554" t="e">
            <v>#N/A</v>
          </cell>
          <cell r="Z554">
            <v>0</v>
          </cell>
          <cell r="AF554" t="e">
            <v>#N/A</v>
          </cell>
          <cell r="AG554">
            <v>0</v>
          </cell>
        </row>
        <row r="555">
          <cell r="R555">
            <v>43770</v>
          </cell>
          <cell r="S555">
            <v>0.33414492753623187</v>
          </cell>
          <cell r="Y555" t="e">
            <v>#N/A</v>
          </cell>
          <cell r="Z555">
            <v>0</v>
          </cell>
          <cell r="AF555" t="e">
            <v>#N/A</v>
          </cell>
          <cell r="AG555">
            <v>0</v>
          </cell>
        </row>
        <row r="556">
          <cell r="R556">
            <v>43770</v>
          </cell>
          <cell r="S556">
            <v>4.1479433114414102</v>
          </cell>
          <cell r="Y556" t="e">
            <v>#N/A</v>
          </cell>
          <cell r="Z556">
            <v>0</v>
          </cell>
          <cell r="AF556" t="e">
            <v>#N/A</v>
          </cell>
          <cell r="AG556">
            <v>0</v>
          </cell>
        </row>
        <row r="557">
          <cell r="R557">
            <v>43770</v>
          </cell>
          <cell r="S557">
            <v>0.46653614457831327</v>
          </cell>
          <cell r="Y557" t="e">
            <v>#N/A</v>
          </cell>
          <cell r="Z557">
            <v>0</v>
          </cell>
          <cell r="AF557" t="e">
            <v>#N/A</v>
          </cell>
          <cell r="AG557">
            <v>0</v>
          </cell>
        </row>
        <row r="558">
          <cell r="R558">
            <v>43770</v>
          </cell>
          <cell r="S558">
            <v>0.36267856784790475</v>
          </cell>
          <cell r="Y558" t="e">
            <v>#N/A</v>
          </cell>
          <cell r="Z558">
            <v>0</v>
          </cell>
          <cell r="AF558" t="e">
            <v>#N/A</v>
          </cell>
          <cell r="AG558">
            <v>0</v>
          </cell>
        </row>
        <row r="559">
          <cell r="R559">
            <v>43770</v>
          </cell>
          <cell r="S559" t="str">
            <v/>
          </cell>
          <cell r="Y559" t="e">
            <v>#N/A</v>
          </cell>
          <cell r="Z559">
            <v>0</v>
          </cell>
          <cell r="AF559" t="e">
            <v>#N/A</v>
          </cell>
          <cell r="AG559">
            <v>0</v>
          </cell>
        </row>
        <row r="560">
          <cell r="R560">
            <v>43770</v>
          </cell>
          <cell r="S560">
            <v>4.1479433114414102</v>
          </cell>
          <cell r="Y560" t="e">
            <v>#N/A</v>
          </cell>
          <cell r="Z560">
            <v>0</v>
          </cell>
          <cell r="AF560" t="e">
            <v>#N/A</v>
          </cell>
          <cell r="AG560">
            <v>0</v>
          </cell>
        </row>
        <row r="561">
          <cell r="R561">
            <v>43770</v>
          </cell>
          <cell r="S561">
            <v>0.68246338073345458</v>
          </cell>
          <cell r="Y561" t="e">
            <v>#N/A</v>
          </cell>
          <cell r="Z561">
            <v>0</v>
          </cell>
          <cell r="AF561" t="e">
            <v>#N/A</v>
          </cell>
          <cell r="AG561">
            <v>0</v>
          </cell>
        </row>
        <row r="562">
          <cell r="R562">
            <v>43770</v>
          </cell>
          <cell r="S562">
            <v>0.10905597014925372</v>
          </cell>
          <cell r="Y562" t="e">
            <v>#N/A</v>
          </cell>
          <cell r="Z562">
            <v>0</v>
          </cell>
          <cell r="AF562" t="e">
            <v>#N/A</v>
          </cell>
          <cell r="AG562">
            <v>0</v>
          </cell>
        </row>
        <row r="563">
          <cell r="R563">
            <v>43770</v>
          </cell>
          <cell r="S563" t="str">
            <v/>
          </cell>
          <cell r="Y563" t="e">
            <v>#N/A</v>
          </cell>
          <cell r="Z563">
            <v>0</v>
          </cell>
          <cell r="AF563" t="e">
            <v>#N/A</v>
          </cell>
          <cell r="AG563">
            <v>0</v>
          </cell>
        </row>
        <row r="564">
          <cell r="R564">
            <v>43770</v>
          </cell>
          <cell r="S564" t="str">
            <v/>
          </cell>
          <cell r="Y564" t="e">
            <v>#N/A</v>
          </cell>
          <cell r="Z564">
            <v>0</v>
          </cell>
          <cell r="AF564" t="e">
            <v>#N/A</v>
          </cell>
          <cell r="AG564">
            <v>0</v>
          </cell>
        </row>
        <row r="565">
          <cell r="R565">
            <v>43770</v>
          </cell>
          <cell r="S565" t="str">
            <v/>
          </cell>
          <cell r="Y565" t="e">
            <v>#N/A</v>
          </cell>
          <cell r="Z565">
            <v>0</v>
          </cell>
          <cell r="AF565" t="e">
            <v>#N/A</v>
          </cell>
          <cell r="AG565">
            <v>0</v>
          </cell>
        </row>
        <row r="566">
          <cell r="R566">
            <v>43770</v>
          </cell>
          <cell r="S566">
            <v>0.10243749123798795</v>
          </cell>
          <cell r="Y566" t="e">
            <v>#N/A</v>
          </cell>
          <cell r="Z566">
            <v>0</v>
          </cell>
          <cell r="AF566" t="e">
            <v>#N/A</v>
          </cell>
          <cell r="AG566">
            <v>0</v>
          </cell>
        </row>
        <row r="567">
          <cell r="R567">
            <v>43800</v>
          </cell>
          <cell r="S567">
            <v>0.29980999999999997</v>
          </cell>
          <cell r="Y567" t="e">
            <v>#N/A</v>
          </cell>
          <cell r="Z567">
            <v>0</v>
          </cell>
          <cell r="AF567" t="e">
            <v>#N/A</v>
          </cell>
          <cell r="AG567">
            <v>0</v>
          </cell>
        </row>
        <row r="568">
          <cell r="R568">
            <v>43800</v>
          </cell>
          <cell r="S568" t="str">
            <v/>
          </cell>
          <cell r="Y568" t="e">
            <v>#N/A</v>
          </cell>
          <cell r="Z568">
            <v>0</v>
          </cell>
          <cell r="AF568" t="e">
            <v>#N/A</v>
          </cell>
          <cell r="AG568">
            <v>0</v>
          </cell>
        </row>
        <row r="569">
          <cell r="R569">
            <v>43800</v>
          </cell>
          <cell r="S569">
            <v>0.56372071797992085</v>
          </cell>
          <cell r="Y569" t="e">
            <v>#N/A</v>
          </cell>
          <cell r="Z569">
            <v>0</v>
          </cell>
          <cell r="AF569" t="e">
            <v>#N/A</v>
          </cell>
          <cell r="AG569">
            <v>0</v>
          </cell>
        </row>
        <row r="570">
          <cell r="R570">
            <v>43800</v>
          </cell>
          <cell r="S570">
            <v>1</v>
          </cell>
          <cell r="Y570" t="e">
            <v>#N/A</v>
          </cell>
          <cell r="Z570">
            <v>0</v>
          </cell>
          <cell r="AF570" t="e">
            <v>#N/A</v>
          </cell>
          <cell r="AG570">
            <v>0</v>
          </cell>
        </row>
        <row r="571">
          <cell r="R571">
            <v>43800</v>
          </cell>
          <cell r="S571">
            <v>0.26882164072619114</v>
          </cell>
          <cell r="Y571" t="e">
            <v>#N/A</v>
          </cell>
          <cell r="Z571">
            <v>0</v>
          </cell>
          <cell r="AF571" t="e">
            <v>#N/A</v>
          </cell>
          <cell r="AG571">
            <v>0</v>
          </cell>
        </row>
        <row r="572">
          <cell r="R572">
            <v>43800</v>
          </cell>
          <cell r="S572" t="str">
            <v/>
          </cell>
          <cell r="Y572" t="e">
            <v>#N/A</v>
          </cell>
          <cell r="Z572">
            <v>0</v>
          </cell>
          <cell r="AF572" t="e">
            <v>#N/A</v>
          </cell>
          <cell r="AG572">
            <v>0</v>
          </cell>
        </row>
        <row r="573">
          <cell r="R573">
            <v>43800</v>
          </cell>
          <cell r="S573" t="str">
            <v/>
          </cell>
          <cell r="Y573" t="e">
            <v>#N/A</v>
          </cell>
          <cell r="Z573">
            <v>0</v>
          </cell>
          <cell r="AF573" t="e">
            <v>#N/A</v>
          </cell>
          <cell r="AG573">
            <v>0</v>
          </cell>
        </row>
        <row r="574">
          <cell r="R574">
            <v>43800</v>
          </cell>
          <cell r="S574" t="str">
            <v/>
          </cell>
          <cell r="Y574" t="e">
            <v>#N/A</v>
          </cell>
          <cell r="Z574">
            <v>0</v>
          </cell>
          <cell r="AF574" t="e">
            <v>#N/A</v>
          </cell>
          <cell r="AG574">
            <v>0</v>
          </cell>
        </row>
        <row r="575">
          <cell r="R575" t="e">
            <v>#N/A</v>
          </cell>
          <cell r="S575">
            <v>0</v>
          </cell>
          <cell r="Y575" t="e">
            <v>#N/A</v>
          </cell>
          <cell r="Z575">
            <v>0</v>
          </cell>
          <cell r="AF575" t="e">
            <v>#N/A</v>
          </cell>
          <cell r="AG575">
            <v>0</v>
          </cell>
        </row>
        <row r="576">
          <cell r="R576" t="e">
            <v>#N/A</v>
          </cell>
          <cell r="S576">
            <v>0</v>
          </cell>
          <cell r="Y576" t="e">
            <v>#N/A</v>
          </cell>
          <cell r="Z576">
            <v>0</v>
          </cell>
          <cell r="AF576" t="e">
            <v>#N/A</v>
          </cell>
          <cell r="AG576">
            <v>0</v>
          </cell>
        </row>
        <row r="577">
          <cell r="R577" t="e">
            <v>#N/A</v>
          </cell>
          <cell r="S577">
            <v>0</v>
          </cell>
          <cell r="Y577" t="e">
            <v>#N/A</v>
          </cell>
          <cell r="Z577">
            <v>0</v>
          </cell>
          <cell r="AF577" t="e">
            <v>#N/A</v>
          </cell>
          <cell r="AG577">
            <v>0</v>
          </cell>
        </row>
        <row r="578">
          <cell r="R578" t="e">
            <v>#N/A</v>
          </cell>
          <cell r="S578">
            <v>0</v>
          </cell>
          <cell r="Y578" t="e">
            <v>#N/A</v>
          </cell>
          <cell r="Z578">
            <v>0</v>
          </cell>
          <cell r="AF578" t="e">
            <v>#N/A</v>
          </cell>
          <cell r="AG578">
            <v>0</v>
          </cell>
        </row>
        <row r="579">
          <cell r="R579" t="e">
            <v>#N/A</v>
          </cell>
          <cell r="S579">
            <v>0</v>
          </cell>
          <cell r="Y579" t="e">
            <v>#N/A</v>
          </cell>
          <cell r="Z579">
            <v>0</v>
          </cell>
          <cell r="AF579" t="e">
            <v>#N/A</v>
          </cell>
          <cell r="AG579">
            <v>0</v>
          </cell>
        </row>
        <row r="580">
          <cell r="R580" t="e">
            <v>#N/A</v>
          </cell>
          <cell r="S580">
            <v>0</v>
          </cell>
          <cell r="Y580" t="e">
            <v>#N/A</v>
          </cell>
          <cell r="Z580">
            <v>0</v>
          </cell>
          <cell r="AF580" t="e">
            <v>#N/A</v>
          </cell>
          <cell r="AG580">
            <v>0</v>
          </cell>
        </row>
        <row r="581">
          <cell r="R581" t="e">
            <v>#N/A</v>
          </cell>
          <cell r="S581">
            <v>0</v>
          </cell>
          <cell r="Y581" t="e">
            <v>#N/A</v>
          </cell>
          <cell r="Z581">
            <v>0</v>
          </cell>
          <cell r="AF581" t="e">
            <v>#N/A</v>
          </cell>
          <cell r="AG581">
            <v>0</v>
          </cell>
        </row>
        <row r="582">
          <cell r="R582" t="e">
            <v>#N/A</v>
          </cell>
          <cell r="S582">
            <v>0</v>
          </cell>
          <cell r="Y582" t="e">
            <v>#N/A</v>
          </cell>
          <cell r="Z582">
            <v>0</v>
          </cell>
          <cell r="AF582" t="e">
            <v>#N/A</v>
          </cell>
          <cell r="AG582">
            <v>0</v>
          </cell>
        </row>
        <row r="583">
          <cell r="R583" t="e">
            <v>#N/A</v>
          </cell>
          <cell r="S583">
            <v>0</v>
          </cell>
          <cell r="Y583" t="e">
            <v>#N/A</v>
          </cell>
          <cell r="Z583">
            <v>0</v>
          </cell>
          <cell r="AF583" t="e">
            <v>#N/A</v>
          </cell>
          <cell r="AG583">
            <v>0</v>
          </cell>
        </row>
        <row r="584">
          <cell r="R584" t="e">
            <v>#N/A</v>
          </cell>
          <cell r="S584">
            <v>0</v>
          </cell>
          <cell r="Y584" t="e">
            <v>#N/A</v>
          </cell>
          <cell r="Z584">
            <v>0</v>
          </cell>
          <cell r="AF584" t="e">
            <v>#N/A</v>
          </cell>
          <cell r="AG584">
            <v>0</v>
          </cell>
        </row>
        <row r="585">
          <cell r="R585" t="e">
            <v>#N/A</v>
          </cell>
          <cell r="S585">
            <v>0</v>
          </cell>
          <cell r="Y585" t="e">
            <v>#N/A</v>
          </cell>
          <cell r="Z585">
            <v>0</v>
          </cell>
          <cell r="AF585" t="e">
            <v>#N/A</v>
          </cell>
          <cell r="AG585">
            <v>0</v>
          </cell>
        </row>
        <row r="586">
          <cell r="R586" t="e">
            <v>#N/A</v>
          </cell>
          <cell r="S586">
            <v>0</v>
          </cell>
          <cell r="Y586" t="e">
            <v>#N/A</v>
          </cell>
          <cell r="Z586">
            <v>0</v>
          </cell>
          <cell r="AF586" t="e">
            <v>#N/A</v>
          </cell>
          <cell r="AG586">
            <v>0</v>
          </cell>
        </row>
        <row r="587">
          <cell r="R587" t="e">
            <v>#N/A</v>
          </cell>
          <cell r="S587">
            <v>0</v>
          </cell>
          <cell r="Y587" t="e">
            <v>#N/A</v>
          </cell>
          <cell r="Z587">
            <v>0</v>
          </cell>
          <cell r="AF587" t="e">
            <v>#N/A</v>
          </cell>
          <cell r="AG587">
            <v>0</v>
          </cell>
        </row>
        <row r="588">
          <cell r="R588" t="e">
            <v>#N/A</v>
          </cell>
          <cell r="S588">
            <v>0</v>
          </cell>
          <cell r="Y588" t="e">
            <v>#N/A</v>
          </cell>
          <cell r="Z588">
            <v>0</v>
          </cell>
          <cell r="AF588" t="e">
            <v>#N/A</v>
          </cell>
          <cell r="AG588">
            <v>0</v>
          </cell>
        </row>
        <row r="589">
          <cell r="R589" t="e">
            <v>#N/A</v>
          </cell>
          <cell r="S589">
            <v>0</v>
          </cell>
          <cell r="Y589" t="e">
            <v>#N/A</v>
          </cell>
          <cell r="Z589">
            <v>0</v>
          </cell>
          <cell r="AF589" t="e">
            <v>#N/A</v>
          </cell>
          <cell r="AG589">
            <v>0</v>
          </cell>
        </row>
        <row r="590">
          <cell r="R590" t="e">
            <v>#N/A</v>
          </cell>
          <cell r="S590">
            <v>0</v>
          </cell>
          <cell r="Y590" t="e">
            <v>#N/A</v>
          </cell>
          <cell r="Z590">
            <v>0</v>
          </cell>
          <cell r="AF590" t="e">
            <v>#N/A</v>
          </cell>
          <cell r="AG590">
            <v>0</v>
          </cell>
        </row>
        <row r="591">
          <cell r="R591" t="e">
            <v>#N/A</v>
          </cell>
          <cell r="S591">
            <v>0</v>
          </cell>
          <cell r="Y591" t="e">
            <v>#N/A</v>
          </cell>
          <cell r="Z591">
            <v>0</v>
          </cell>
          <cell r="AF591" t="e">
            <v>#N/A</v>
          </cell>
          <cell r="AG591">
            <v>0</v>
          </cell>
        </row>
        <row r="592">
          <cell r="R592" t="e">
            <v>#N/A</v>
          </cell>
          <cell r="S592">
            <v>0</v>
          </cell>
          <cell r="Y592" t="e">
            <v>#N/A</v>
          </cell>
          <cell r="Z592">
            <v>0</v>
          </cell>
          <cell r="AF592" t="e">
            <v>#N/A</v>
          </cell>
          <cell r="AG592">
            <v>0</v>
          </cell>
        </row>
        <row r="593">
          <cell r="R593" t="e">
            <v>#N/A</v>
          </cell>
          <cell r="S593">
            <v>0</v>
          </cell>
          <cell r="Y593" t="e">
            <v>#N/A</v>
          </cell>
          <cell r="Z593">
            <v>0</v>
          </cell>
          <cell r="AF593" t="e">
            <v>#N/A</v>
          </cell>
          <cell r="AG593">
            <v>0</v>
          </cell>
        </row>
        <row r="594">
          <cell r="R594" t="e">
            <v>#N/A</v>
          </cell>
          <cell r="S594">
            <v>0</v>
          </cell>
          <cell r="Y594" t="e">
            <v>#N/A</v>
          </cell>
          <cell r="Z594">
            <v>0</v>
          </cell>
          <cell r="AF594" t="e">
            <v>#N/A</v>
          </cell>
          <cell r="AG594">
            <v>0</v>
          </cell>
        </row>
        <row r="595">
          <cell r="R595" t="e">
            <v>#N/A</v>
          </cell>
          <cell r="S595">
            <v>0</v>
          </cell>
          <cell r="Y595" t="e">
            <v>#N/A</v>
          </cell>
          <cell r="Z595">
            <v>0</v>
          </cell>
          <cell r="AF595" t="e">
            <v>#N/A</v>
          </cell>
          <cell r="AG595">
            <v>0</v>
          </cell>
        </row>
        <row r="596">
          <cell r="R596" t="e">
            <v>#N/A</v>
          </cell>
          <cell r="S596">
            <v>0</v>
          </cell>
          <cell r="Y596" t="e">
            <v>#N/A</v>
          </cell>
          <cell r="Z596">
            <v>0</v>
          </cell>
          <cell r="AF596" t="e">
            <v>#N/A</v>
          </cell>
          <cell r="AG596">
            <v>0</v>
          </cell>
        </row>
        <row r="597">
          <cell r="R597" t="e">
            <v>#N/A</v>
          </cell>
          <cell r="S597">
            <v>0</v>
          </cell>
          <cell r="Y597" t="e">
            <v>#N/A</v>
          </cell>
          <cell r="Z597">
            <v>0</v>
          </cell>
          <cell r="AF597" t="e">
            <v>#N/A</v>
          </cell>
          <cell r="AG597">
            <v>0</v>
          </cell>
        </row>
        <row r="598">
          <cell r="R598" t="e">
            <v>#N/A</v>
          </cell>
          <cell r="S598">
            <v>0</v>
          </cell>
          <cell r="Y598" t="e">
            <v>#N/A</v>
          </cell>
          <cell r="Z598">
            <v>0</v>
          </cell>
          <cell r="AF598" t="e">
            <v>#N/A</v>
          </cell>
          <cell r="AG598">
            <v>0</v>
          </cell>
        </row>
        <row r="599">
          <cell r="R599" t="e">
            <v>#N/A</v>
          </cell>
          <cell r="S599">
            <v>0</v>
          </cell>
          <cell r="Y599" t="e">
            <v>#N/A</v>
          </cell>
          <cell r="Z599">
            <v>0</v>
          </cell>
          <cell r="AF599" t="e">
            <v>#N/A</v>
          </cell>
          <cell r="AG599">
            <v>0</v>
          </cell>
        </row>
        <row r="600">
          <cell r="R600" t="e">
            <v>#N/A</v>
          </cell>
          <cell r="S600">
            <v>0</v>
          </cell>
          <cell r="Y600" t="e">
            <v>#N/A</v>
          </cell>
          <cell r="Z600">
            <v>0</v>
          </cell>
          <cell r="AF600" t="e">
            <v>#N/A</v>
          </cell>
          <cell r="AG600">
            <v>0</v>
          </cell>
        </row>
        <row r="601">
          <cell r="R601" t="e">
            <v>#N/A</v>
          </cell>
          <cell r="S601">
            <v>0</v>
          </cell>
          <cell r="Y601" t="e">
            <v>#N/A</v>
          </cell>
          <cell r="Z601">
            <v>0</v>
          </cell>
          <cell r="AF601" t="e">
            <v>#N/A</v>
          </cell>
          <cell r="AG601">
            <v>0</v>
          </cell>
        </row>
        <row r="602">
          <cell r="R602" t="e">
            <v>#N/A</v>
          </cell>
          <cell r="S602">
            <v>0</v>
          </cell>
          <cell r="Y602" t="e">
            <v>#N/A</v>
          </cell>
          <cell r="Z602">
            <v>0</v>
          </cell>
          <cell r="AF602" t="e">
            <v>#N/A</v>
          </cell>
          <cell r="AG602">
            <v>0</v>
          </cell>
        </row>
        <row r="603">
          <cell r="R603" t="e">
            <v>#N/A</v>
          </cell>
          <cell r="S603">
            <v>0</v>
          </cell>
          <cell r="Y603" t="e">
            <v>#N/A</v>
          </cell>
          <cell r="Z603">
            <v>0</v>
          </cell>
          <cell r="AF603" t="e">
            <v>#N/A</v>
          </cell>
          <cell r="AG603">
            <v>0</v>
          </cell>
        </row>
        <row r="604">
          <cell r="R604" t="e">
            <v>#N/A</v>
          </cell>
          <cell r="S604">
            <v>0</v>
          </cell>
          <cell r="Y604" t="e">
            <v>#N/A</v>
          </cell>
          <cell r="Z604">
            <v>0</v>
          </cell>
          <cell r="AF604" t="e">
            <v>#N/A</v>
          </cell>
          <cell r="AG604">
            <v>0</v>
          </cell>
        </row>
        <row r="605">
          <cell r="R605" t="e">
            <v>#N/A</v>
          </cell>
          <cell r="S605">
            <v>0</v>
          </cell>
          <cell r="Y605" t="e">
            <v>#N/A</v>
          </cell>
          <cell r="Z605">
            <v>0</v>
          </cell>
          <cell r="AF605" t="e">
            <v>#N/A</v>
          </cell>
          <cell r="AG605">
            <v>0</v>
          </cell>
        </row>
        <row r="606">
          <cell r="R606" t="e">
            <v>#N/A</v>
          </cell>
          <cell r="S606">
            <v>0</v>
          </cell>
          <cell r="Y606" t="e">
            <v>#N/A</v>
          </cell>
          <cell r="Z606">
            <v>0</v>
          </cell>
          <cell r="AF606" t="e">
            <v>#N/A</v>
          </cell>
          <cell r="AG606">
            <v>0</v>
          </cell>
        </row>
        <row r="607">
          <cell r="R607" t="e">
            <v>#N/A</v>
          </cell>
          <cell r="S607">
            <v>0</v>
          </cell>
          <cell r="Y607" t="e">
            <v>#N/A</v>
          </cell>
          <cell r="Z607">
            <v>0</v>
          </cell>
          <cell r="AF607" t="e">
            <v>#N/A</v>
          </cell>
          <cell r="AG607">
            <v>0</v>
          </cell>
        </row>
        <row r="608">
          <cell r="R608" t="e">
            <v>#N/A</v>
          </cell>
          <cell r="S608">
            <v>0</v>
          </cell>
          <cell r="Y608" t="e">
            <v>#N/A</v>
          </cell>
          <cell r="Z608">
            <v>0</v>
          </cell>
          <cell r="AF608" t="e">
            <v>#N/A</v>
          </cell>
          <cell r="AG608">
            <v>0</v>
          </cell>
        </row>
        <row r="609">
          <cell r="R609" t="e">
            <v>#N/A</v>
          </cell>
          <cell r="S609">
            <v>0</v>
          </cell>
          <cell r="Y609" t="e">
            <v>#N/A</v>
          </cell>
          <cell r="Z609">
            <v>0</v>
          </cell>
          <cell r="AF609" t="e">
            <v>#N/A</v>
          </cell>
          <cell r="AG609">
            <v>0</v>
          </cell>
        </row>
        <row r="610">
          <cell r="R610" t="e">
            <v>#N/A</v>
          </cell>
          <cell r="S610">
            <v>0</v>
          </cell>
          <cell r="Y610" t="e">
            <v>#N/A</v>
          </cell>
          <cell r="Z610">
            <v>0</v>
          </cell>
          <cell r="AF610" t="e">
            <v>#N/A</v>
          </cell>
          <cell r="AG610">
            <v>0</v>
          </cell>
        </row>
        <row r="611">
          <cell r="R611" t="e">
            <v>#N/A</v>
          </cell>
          <cell r="S611">
            <v>0</v>
          </cell>
          <cell r="Y611" t="e">
            <v>#N/A</v>
          </cell>
          <cell r="Z611">
            <v>0</v>
          </cell>
          <cell r="AF611" t="e">
            <v>#N/A</v>
          </cell>
          <cell r="AG611">
            <v>0</v>
          </cell>
        </row>
        <row r="612">
          <cell r="R612" t="e">
            <v>#N/A</v>
          </cell>
          <cell r="S612">
            <v>0</v>
          </cell>
          <cell r="Y612" t="e">
            <v>#N/A</v>
          </cell>
          <cell r="Z612">
            <v>0</v>
          </cell>
          <cell r="AF612" t="e">
            <v>#N/A</v>
          </cell>
          <cell r="AG612">
            <v>0</v>
          </cell>
        </row>
        <row r="613">
          <cell r="R613" t="e">
            <v>#N/A</v>
          </cell>
          <cell r="S613">
            <v>0</v>
          </cell>
          <cell r="Y613" t="e">
            <v>#N/A</v>
          </cell>
          <cell r="Z613">
            <v>0</v>
          </cell>
          <cell r="AF613" t="e">
            <v>#N/A</v>
          </cell>
          <cell r="AG613">
            <v>0</v>
          </cell>
        </row>
        <row r="614">
          <cell r="R614" t="e">
            <v>#N/A</v>
          </cell>
          <cell r="S614">
            <v>0</v>
          </cell>
          <cell r="Y614" t="e">
            <v>#N/A</v>
          </cell>
          <cell r="Z614">
            <v>0</v>
          </cell>
          <cell r="AF614" t="e">
            <v>#N/A</v>
          </cell>
          <cell r="AG614">
            <v>0</v>
          </cell>
        </row>
        <row r="615">
          <cell r="R615" t="e">
            <v>#N/A</v>
          </cell>
          <cell r="S615">
            <v>0</v>
          </cell>
          <cell r="Y615" t="e">
            <v>#N/A</v>
          </cell>
          <cell r="Z615">
            <v>0</v>
          </cell>
          <cell r="AF615" t="e">
            <v>#N/A</v>
          </cell>
          <cell r="AG615">
            <v>0</v>
          </cell>
        </row>
        <row r="616">
          <cell r="R616" t="e">
            <v>#N/A</v>
          </cell>
          <cell r="S616">
            <v>0</v>
          </cell>
          <cell r="Y616" t="e">
            <v>#N/A</v>
          </cell>
          <cell r="Z616">
            <v>0</v>
          </cell>
          <cell r="AF616" t="e">
            <v>#N/A</v>
          </cell>
          <cell r="AG616">
            <v>0</v>
          </cell>
        </row>
        <row r="617">
          <cell r="R617" t="e">
            <v>#N/A</v>
          </cell>
          <cell r="S617">
            <v>0</v>
          </cell>
          <cell r="Y617" t="e">
            <v>#N/A</v>
          </cell>
          <cell r="Z617">
            <v>0</v>
          </cell>
          <cell r="AF617" t="e">
            <v>#N/A</v>
          </cell>
          <cell r="AG617">
            <v>0</v>
          </cell>
        </row>
        <row r="618">
          <cell r="R618" t="e">
            <v>#N/A</v>
          </cell>
          <cell r="S618">
            <v>0</v>
          </cell>
          <cell r="Y618" t="e">
            <v>#N/A</v>
          </cell>
          <cell r="Z618">
            <v>0</v>
          </cell>
          <cell r="AF618" t="e">
            <v>#N/A</v>
          </cell>
          <cell r="AG618">
            <v>0</v>
          </cell>
        </row>
        <row r="619">
          <cell r="R619" t="e">
            <v>#N/A</v>
          </cell>
          <cell r="S619">
            <v>0</v>
          </cell>
          <cell r="Y619" t="e">
            <v>#N/A</v>
          </cell>
          <cell r="Z619">
            <v>0</v>
          </cell>
          <cell r="AF619" t="e">
            <v>#N/A</v>
          </cell>
          <cell r="AG619">
            <v>0</v>
          </cell>
        </row>
        <row r="620">
          <cell r="R620" t="e">
            <v>#N/A</v>
          </cell>
          <cell r="S620">
            <v>0</v>
          </cell>
          <cell r="Y620" t="e">
            <v>#N/A</v>
          </cell>
          <cell r="Z620">
            <v>0</v>
          </cell>
          <cell r="AF620" t="e">
            <v>#N/A</v>
          </cell>
          <cell r="AG620">
            <v>0</v>
          </cell>
        </row>
        <row r="621">
          <cell r="R621" t="e">
            <v>#N/A</v>
          </cell>
          <cell r="S621">
            <v>0</v>
          </cell>
          <cell r="Y621" t="e">
            <v>#N/A</v>
          </cell>
          <cell r="Z621">
            <v>0</v>
          </cell>
          <cell r="AF621" t="e">
            <v>#N/A</v>
          </cell>
          <cell r="AG621">
            <v>0</v>
          </cell>
        </row>
        <row r="622">
          <cell r="R622" t="e">
            <v>#N/A</v>
          </cell>
          <cell r="S622">
            <v>0</v>
          </cell>
          <cell r="Y622" t="e">
            <v>#N/A</v>
          </cell>
          <cell r="Z622">
            <v>0</v>
          </cell>
          <cell r="AF622" t="e">
            <v>#N/A</v>
          </cell>
          <cell r="AG622">
            <v>0</v>
          </cell>
        </row>
        <row r="623">
          <cell r="R623" t="e">
            <v>#N/A</v>
          </cell>
          <cell r="S623">
            <v>0</v>
          </cell>
          <cell r="Y623" t="e">
            <v>#N/A</v>
          </cell>
          <cell r="Z623">
            <v>0</v>
          </cell>
          <cell r="AF623" t="e">
            <v>#N/A</v>
          </cell>
          <cell r="AG623">
            <v>0</v>
          </cell>
        </row>
        <row r="624">
          <cell r="R624" t="e">
            <v>#N/A</v>
          </cell>
          <cell r="S624">
            <v>0</v>
          </cell>
          <cell r="Y624" t="e">
            <v>#N/A</v>
          </cell>
          <cell r="Z624">
            <v>0</v>
          </cell>
          <cell r="AF624" t="e">
            <v>#N/A</v>
          </cell>
          <cell r="AG624">
            <v>0</v>
          </cell>
        </row>
        <row r="625">
          <cell r="R625" t="e">
            <v>#N/A</v>
          </cell>
          <cell r="S625">
            <v>0</v>
          </cell>
          <cell r="Y625" t="e">
            <v>#N/A</v>
          </cell>
          <cell r="Z625">
            <v>0</v>
          </cell>
          <cell r="AF625" t="e">
            <v>#N/A</v>
          </cell>
          <cell r="AG625">
            <v>0</v>
          </cell>
        </row>
        <row r="626">
          <cell r="R626" t="e">
            <v>#N/A</v>
          </cell>
          <cell r="S626">
            <v>0</v>
          </cell>
          <cell r="AF626" t="e">
            <v>#N/A</v>
          </cell>
          <cell r="AG626">
            <v>0</v>
          </cell>
        </row>
        <row r="627">
          <cell r="R627" t="e">
            <v>#N/A</v>
          </cell>
          <cell r="S627">
            <v>0</v>
          </cell>
        </row>
        <row r="628">
          <cell r="R628" t="e">
            <v>#N/A</v>
          </cell>
          <cell r="S628">
            <v>0</v>
          </cell>
        </row>
        <row r="629">
          <cell r="R629" t="e">
            <v>#N/A</v>
          </cell>
          <cell r="S629">
            <v>0</v>
          </cell>
        </row>
        <row r="630">
          <cell r="R630" t="e">
            <v>#N/A</v>
          </cell>
          <cell r="S630">
            <v>0</v>
          </cell>
        </row>
        <row r="631">
          <cell r="R631" t="e">
            <v>#N/A</v>
          </cell>
          <cell r="S631">
            <v>0</v>
          </cell>
        </row>
        <row r="632">
          <cell r="R632" t="e">
            <v>#N/A</v>
          </cell>
          <cell r="S632">
            <v>0</v>
          </cell>
        </row>
        <row r="633">
          <cell r="R633" t="e">
            <v>#N/A</v>
          </cell>
          <cell r="S633">
            <v>0</v>
          </cell>
        </row>
        <row r="634">
          <cell r="R634" t="e">
            <v>#N/A</v>
          </cell>
          <cell r="S634">
            <v>0</v>
          </cell>
        </row>
        <row r="635">
          <cell r="R635" t="e">
            <v>#N/A</v>
          </cell>
          <cell r="S635">
            <v>0</v>
          </cell>
        </row>
        <row r="636">
          <cell r="R636" t="e">
            <v>#N/A</v>
          </cell>
          <cell r="S636">
            <v>0</v>
          </cell>
        </row>
        <row r="637">
          <cell r="R637" t="e">
            <v>#N/A</v>
          </cell>
          <cell r="S637">
            <v>0</v>
          </cell>
        </row>
        <row r="638">
          <cell r="R638" t="e">
            <v>#N/A</v>
          </cell>
          <cell r="S638">
            <v>0</v>
          </cell>
        </row>
        <row r="639">
          <cell r="R639" t="e">
            <v>#N/A</v>
          </cell>
          <cell r="S639">
            <v>0</v>
          </cell>
        </row>
        <row r="640">
          <cell r="R640" t="e">
            <v>#N/A</v>
          </cell>
          <cell r="S640">
            <v>0</v>
          </cell>
        </row>
        <row r="641">
          <cell r="R641" t="e">
            <v>#N/A</v>
          </cell>
          <cell r="S641">
            <v>0</v>
          </cell>
        </row>
        <row r="642">
          <cell r="R642" t="e">
            <v>#N/A</v>
          </cell>
          <cell r="S642">
            <v>0</v>
          </cell>
        </row>
        <row r="643">
          <cell r="R643" t="e">
            <v>#N/A</v>
          </cell>
          <cell r="S643">
            <v>0</v>
          </cell>
        </row>
        <row r="644">
          <cell r="R644" t="e">
            <v>#N/A</v>
          </cell>
          <cell r="S644">
            <v>0</v>
          </cell>
        </row>
        <row r="645">
          <cell r="R645" t="e">
            <v>#N/A</v>
          </cell>
          <cell r="S645">
            <v>0</v>
          </cell>
        </row>
        <row r="646">
          <cell r="R646" t="e">
            <v>#N/A</v>
          </cell>
          <cell r="S646">
            <v>0</v>
          </cell>
        </row>
        <row r="647">
          <cell r="R647" t="e">
            <v>#N/A</v>
          </cell>
          <cell r="S647">
            <v>0</v>
          </cell>
        </row>
        <row r="648">
          <cell r="R648" t="e">
            <v>#N/A</v>
          </cell>
          <cell r="S648">
            <v>0</v>
          </cell>
        </row>
        <row r="649">
          <cell r="R649" t="e">
            <v>#N/A</v>
          </cell>
          <cell r="S649">
            <v>0</v>
          </cell>
        </row>
        <row r="650">
          <cell r="R650" t="e">
            <v>#N/A</v>
          </cell>
          <cell r="S650">
            <v>0</v>
          </cell>
        </row>
        <row r="651">
          <cell r="R651" t="e">
            <v>#N/A</v>
          </cell>
          <cell r="S651">
            <v>0</v>
          </cell>
        </row>
        <row r="652">
          <cell r="R652" t="e">
            <v>#N/A</v>
          </cell>
          <cell r="S652">
            <v>0</v>
          </cell>
        </row>
        <row r="653">
          <cell r="R653" t="e">
            <v>#N/A</v>
          </cell>
          <cell r="S653">
            <v>0</v>
          </cell>
        </row>
        <row r="654">
          <cell r="R654" t="e">
            <v>#N/A</v>
          </cell>
          <cell r="S654">
            <v>0</v>
          </cell>
        </row>
        <row r="655">
          <cell r="R655" t="e">
            <v>#N/A</v>
          </cell>
          <cell r="S655">
            <v>0</v>
          </cell>
        </row>
        <row r="656">
          <cell r="R656" t="e">
            <v>#N/A</v>
          </cell>
          <cell r="S656">
            <v>0</v>
          </cell>
        </row>
        <row r="657">
          <cell r="R657" t="e">
            <v>#N/A</v>
          </cell>
          <cell r="S657">
            <v>0</v>
          </cell>
        </row>
        <row r="658">
          <cell r="R658" t="e">
            <v>#N/A</v>
          </cell>
          <cell r="S658">
            <v>0</v>
          </cell>
        </row>
        <row r="659">
          <cell r="R659" t="e">
            <v>#N/A</v>
          </cell>
          <cell r="S659">
            <v>0</v>
          </cell>
        </row>
        <row r="660">
          <cell r="R660" t="e">
            <v>#N/A</v>
          </cell>
          <cell r="S660">
            <v>0</v>
          </cell>
        </row>
        <row r="661">
          <cell r="R661" t="e">
            <v>#N/A</v>
          </cell>
          <cell r="S661">
            <v>0</v>
          </cell>
        </row>
        <row r="662">
          <cell r="R662" t="e">
            <v>#N/A</v>
          </cell>
          <cell r="S662">
            <v>0</v>
          </cell>
        </row>
        <row r="663">
          <cell r="R663" t="e">
            <v>#N/A</v>
          </cell>
          <cell r="S663">
            <v>0</v>
          </cell>
        </row>
        <row r="664">
          <cell r="R664" t="e">
            <v>#N/A</v>
          </cell>
          <cell r="S664">
            <v>0</v>
          </cell>
        </row>
        <row r="665">
          <cell r="R665" t="e">
            <v>#N/A</v>
          </cell>
          <cell r="S665">
            <v>0</v>
          </cell>
        </row>
        <row r="666">
          <cell r="R666" t="e">
            <v>#N/A</v>
          </cell>
          <cell r="S666">
            <v>0</v>
          </cell>
        </row>
        <row r="667">
          <cell r="R667" t="e">
            <v>#N/A</v>
          </cell>
          <cell r="S667">
            <v>0</v>
          </cell>
        </row>
        <row r="668">
          <cell r="R668" t="e">
            <v>#N/A</v>
          </cell>
          <cell r="S668">
            <v>0</v>
          </cell>
        </row>
        <row r="669">
          <cell r="R669" t="e">
            <v>#N/A</v>
          </cell>
          <cell r="S669">
            <v>0</v>
          </cell>
        </row>
        <row r="670">
          <cell r="R670" t="e">
            <v>#N/A</v>
          </cell>
          <cell r="S670">
            <v>0</v>
          </cell>
        </row>
        <row r="671">
          <cell r="R671" t="e">
            <v>#N/A</v>
          </cell>
          <cell r="S671">
            <v>0</v>
          </cell>
        </row>
        <row r="672">
          <cell r="R672" t="e">
            <v>#N/A</v>
          </cell>
          <cell r="S672">
            <v>0</v>
          </cell>
        </row>
        <row r="673">
          <cell r="R673" t="e">
            <v>#N/A</v>
          </cell>
          <cell r="S673">
            <v>0</v>
          </cell>
        </row>
        <row r="674">
          <cell r="R674" t="e">
            <v>#N/A</v>
          </cell>
          <cell r="S674">
            <v>0</v>
          </cell>
        </row>
        <row r="675">
          <cell r="R675" t="e">
            <v>#N/A</v>
          </cell>
          <cell r="S675">
            <v>0</v>
          </cell>
        </row>
        <row r="676">
          <cell r="R676" t="e">
            <v>#N/A</v>
          </cell>
          <cell r="S676">
            <v>0</v>
          </cell>
        </row>
        <row r="677">
          <cell r="R677" t="e">
            <v>#N/A</v>
          </cell>
          <cell r="S677">
            <v>0</v>
          </cell>
        </row>
        <row r="678">
          <cell r="R678" t="e">
            <v>#N/A</v>
          </cell>
          <cell r="S678">
            <v>0</v>
          </cell>
        </row>
        <row r="679">
          <cell r="R679" t="e">
            <v>#N/A</v>
          </cell>
          <cell r="S679">
            <v>0</v>
          </cell>
        </row>
        <row r="680">
          <cell r="R680" t="e">
            <v>#N/A</v>
          </cell>
          <cell r="S680">
            <v>0</v>
          </cell>
        </row>
        <row r="681">
          <cell r="R681" t="e">
            <v>#N/A</v>
          </cell>
          <cell r="S681">
            <v>0</v>
          </cell>
        </row>
        <row r="682">
          <cell r="R682" t="e">
            <v>#N/A</v>
          </cell>
          <cell r="S682">
            <v>0</v>
          </cell>
        </row>
        <row r="683">
          <cell r="R683" t="e">
            <v>#N/A</v>
          </cell>
          <cell r="S683">
            <v>0</v>
          </cell>
        </row>
        <row r="684">
          <cell r="R684" t="e">
            <v>#N/A</v>
          </cell>
          <cell r="S684">
            <v>0</v>
          </cell>
        </row>
        <row r="685">
          <cell r="R685" t="e">
            <v>#N/A</v>
          </cell>
          <cell r="S685">
            <v>0</v>
          </cell>
        </row>
        <row r="686">
          <cell r="R686" t="e">
            <v>#N/A</v>
          </cell>
          <cell r="S686">
            <v>0</v>
          </cell>
        </row>
        <row r="687">
          <cell r="R687" t="e">
            <v>#N/A</v>
          </cell>
          <cell r="S687">
            <v>0</v>
          </cell>
        </row>
        <row r="688">
          <cell r="R688" t="e">
            <v>#N/A</v>
          </cell>
          <cell r="S688">
            <v>0</v>
          </cell>
        </row>
        <row r="689">
          <cell r="R689" t="e">
            <v>#N/A</v>
          </cell>
          <cell r="S689">
            <v>0</v>
          </cell>
        </row>
        <row r="690">
          <cell r="R690" t="e">
            <v>#N/A</v>
          </cell>
          <cell r="S690">
            <v>0</v>
          </cell>
        </row>
        <row r="691">
          <cell r="R691" t="e">
            <v>#N/A</v>
          </cell>
          <cell r="S691">
            <v>0</v>
          </cell>
        </row>
        <row r="692">
          <cell r="R692" t="e">
            <v>#N/A</v>
          </cell>
          <cell r="S692">
            <v>0</v>
          </cell>
        </row>
        <row r="693">
          <cell r="R693" t="e">
            <v>#N/A</v>
          </cell>
          <cell r="S693">
            <v>0</v>
          </cell>
        </row>
        <row r="694">
          <cell r="R694" t="e">
            <v>#N/A</v>
          </cell>
          <cell r="S694">
            <v>0</v>
          </cell>
        </row>
        <row r="695">
          <cell r="R695" t="e">
            <v>#N/A</v>
          </cell>
          <cell r="S695">
            <v>0</v>
          </cell>
        </row>
        <row r="696">
          <cell r="R696" t="e">
            <v>#N/A</v>
          </cell>
          <cell r="S696">
            <v>0</v>
          </cell>
        </row>
        <row r="697">
          <cell r="R697" t="e">
            <v>#N/A</v>
          </cell>
          <cell r="S697">
            <v>0</v>
          </cell>
        </row>
        <row r="698">
          <cell r="R698" t="e">
            <v>#N/A</v>
          </cell>
          <cell r="S698">
            <v>0</v>
          </cell>
        </row>
        <row r="699">
          <cell r="R699" t="e">
            <v>#N/A</v>
          </cell>
          <cell r="S699">
            <v>0</v>
          </cell>
        </row>
        <row r="700">
          <cell r="R700" t="e">
            <v>#N/A</v>
          </cell>
          <cell r="S700">
            <v>0</v>
          </cell>
        </row>
        <row r="701">
          <cell r="R701" t="e">
            <v>#N/A</v>
          </cell>
          <cell r="S701">
            <v>0</v>
          </cell>
        </row>
        <row r="702">
          <cell r="R702" t="e">
            <v>#N/A</v>
          </cell>
          <cell r="S702">
            <v>0</v>
          </cell>
        </row>
        <row r="703">
          <cell r="R703" t="e">
            <v>#N/A</v>
          </cell>
          <cell r="S703">
            <v>0</v>
          </cell>
        </row>
        <row r="704">
          <cell r="R704" t="e">
            <v>#N/A</v>
          </cell>
          <cell r="S704">
            <v>0</v>
          </cell>
        </row>
        <row r="705">
          <cell r="R705" t="e">
            <v>#N/A</v>
          </cell>
          <cell r="S705">
            <v>0</v>
          </cell>
        </row>
        <row r="706">
          <cell r="R706" t="e">
            <v>#N/A</v>
          </cell>
          <cell r="S706">
            <v>0</v>
          </cell>
        </row>
        <row r="707">
          <cell r="R707" t="e">
            <v>#N/A</v>
          </cell>
          <cell r="S707">
            <v>0</v>
          </cell>
        </row>
        <row r="708">
          <cell r="R708" t="e">
            <v>#N/A</v>
          </cell>
          <cell r="S708">
            <v>0</v>
          </cell>
        </row>
        <row r="709">
          <cell r="R709" t="e">
            <v>#N/A</v>
          </cell>
          <cell r="S709">
            <v>0</v>
          </cell>
        </row>
        <row r="710">
          <cell r="R710" t="e">
            <v>#N/A</v>
          </cell>
          <cell r="S710">
            <v>0</v>
          </cell>
        </row>
        <row r="711">
          <cell r="R711" t="e">
            <v>#N/A</v>
          </cell>
          <cell r="S711">
            <v>0</v>
          </cell>
        </row>
        <row r="712">
          <cell r="R712" t="e">
            <v>#N/A</v>
          </cell>
          <cell r="S712">
            <v>0</v>
          </cell>
        </row>
        <row r="713">
          <cell r="R713" t="e">
            <v>#N/A</v>
          </cell>
          <cell r="S713">
            <v>0</v>
          </cell>
        </row>
        <row r="714">
          <cell r="R714" t="e">
            <v>#N/A</v>
          </cell>
          <cell r="S714">
            <v>0</v>
          </cell>
        </row>
        <row r="715">
          <cell r="R715" t="e">
            <v>#N/A</v>
          </cell>
          <cell r="S715">
            <v>0</v>
          </cell>
        </row>
        <row r="716">
          <cell r="R716" t="e">
            <v>#N/A</v>
          </cell>
          <cell r="S716">
            <v>0</v>
          </cell>
        </row>
        <row r="717">
          <cell r="R717" t="e">
            <v>#N/A</v>
          </cell>
          <cell r="S717">
            <v>0</v>
          </cell>
        </row>
        <row r="718">
          <cell r="R718" t="e">
            <v>#N/A</v>
          </cell>
          <cell r="S718">
            <v>0</v>
          </cell>
        </row>
        <row r="719">
          <cell r="R719" t="e">
            <v>#N/A</v>
          </cell>
          <cell r="S719">
            <v>0</v>
          </cell>
        </row>
        <row r="720">
          <cell r="R720" t="e">
            <v>#N/A</v>
          </cell>
          <cell r="S720">
            <v>0</v>
          </cell>
        </row>
        <row r="721">
          <cell r="R721" t="e">
            <v>#N/A</v>
          </cell>
          <cell r="S721">
            <v>0</v>
          </cell>
        </row>
        <row r="722">
          <cell r="R722" t="e">
            <v>#N/A</v>
          </cell>
          <cell r="S722">
            <v>0</v>
          </cell>
        </row>
        <row r="723">
          <cell r="R723" t="e">
            <v>#N/A</v>
          </cell>
          <cell r="S723">
            <v>0</v>
          </cell>
        </row>
        <row r="724">
          <cell r="R724" t="e">
            <v>#N/A</v>
          </cell>
          <cell r="S724">
            <v>0</v>
          </cell>
        </row>
        <row r="725">
          <cell r="R725" t="e">
            <v>#N/A</v>
          </cell>
          <cell r="S725">
            <v>0</v>
          </cell>
        </row>
        <row r="726">
          <cell r="R726" t="e">
            <v>#N/A</v>
          </cell>
          <cell r="S726">
            <v>0</v>
          </cell>
        </row>
        <row r="727">
          <cell r="R727" t="e">
            <v>#N/A</v>
          </cell>
          <cell r="S727">
            <v>0</v>
          </cell>
        </row>
        <row r="728">
          <cell r="R728" t="e">
            <v>#N/A</v>
          </cell>
          <cell r="S728">
            <v>0</v>
          </cell>
        </row>
        <row r="729">
          <cell r="R729" t="e">
            <v>#N/A</v>
          </cell>
          <cell r="S729">
            <v>0</v>
          </cell>
        </row>
        <row r="730">
          <cell r="R730" t="e">
            <v>#N/A</v>
          </cell>
          <cell r="S730">
            <v>0</v>
          </cell>
        </row>
        <row r="731">
          <cell r="R731" t="e">
            <v>#N/A</v>
          </cell>
          <cell r="S731">
            <v>0</v>
          </cell>
        </row>
        <row r="732">
          <cell r="R732" t="e">
            <v>#N/A</v>
          </cell>
          <cell r="S732">
            <v>0</v>
          </cell>
        </row>
        <row r="733">
          <cell r="R733" t="e">
            <v>#N/A</v>
          </cell>
          <cell r="S733">
            <v>0</v>
          </cell>
        </row>
        <row r="734">
          <cell r="R734" t="e">
            <v>#N/A</v>
          </cell>
          <cell r="S734">
            <v>0</v>
          </cell>
        </row>
        <row r="735">
          <cell r="R735" t="e">
            <v>#N/A</v>
          </cell>
          <cell r="S735">
            <v>0</v>
          </cell>
        </row>
        <row r="736">
          <cell r="R736" t="e">
            <v>#N/A</v>
          </cell>
          <cell r="S736">
            <v>0</v>
          </cell>
        </row>
        <row r="737">
          <cell r="R737" t="e">
            <v>#N/A</v>
          </cell>
          <cell r="S737">
            <v>0</v>
          </cell>
        </row>
        <row r="738">
          <cell r="R738" t="e">
            <v>#N/A</v>
          </cell>
          <cell r="S738">
            <v>0</v>
          </cell>
        </row>
        <row r="739">
          <cell r="R739" t="e">
            <v>#N/A</v>
          </cell>
          <cell r="S739">
            <v>0</v>
          </cell>
        </row>
        <row r="740">
          <cell r="R740" t="e">
            <v>#N/A</v>
          </cell>
          <cell r="S740">
            <v>0</v>
          </cell>
        </row>
        <row r="741">
          <cell r="R741" t="e">
            <v>#N/A</v>
          </cell>
          <cell r="S741">
            <v>0</v>
          </cell>
        </row>
        <row r="742">
          <cell r="R742" t="e">
            <v>#N/A</v>
          </cell>
          <cell r="S742">
            <v>0</v>
          </cell>
        </row>
        <row r="743">
          <cell r="R743" t="e">
            <v>#N/A</v>
          </cell>
          <cell r="S743">
            <v>0</v>
          </cell>
        </row>
        <row r="744">
          <cell r="R744" t="e">
            <v>#N/A</v>
          </cell>
          <cell r="S744">
            <v>0</v>
          </cell>
        </row>
        <row r="745">
          <cell r="R745" t="e">
            <v>#N/A</v>
          </cell>
          <cell r="S745">
            <v>0</v>
          </cell>
        </row>
        <row r="746">
          <cell r="R746" t="e">
            <v>#N/A</v>
          </cell>
          <cell r="S746">
            <v>0</v>
          </cell>
        </row>
        <row r="747">
          <cell r="R747" t="e">
            <v>#N/A</v>
          </cell>
          <cell r="S747">
            <v>0</v>
          </cell>
        </row>
        <row r="748">
          <cell r="R748" t="e">
            <v>#N/A</v>
          </cell>
          <cell r="S748">
            <v>0</v>
          </cell>
        </row>
        <row r="749">
          <cell r="R749" t="e">
            <v>#N/A</v>
          </cell>
          <cell r="S749">
            <v>0</v>
          </cell>
        </row>
        <row r="750">
          <cell r="R750" t="e">
            <v>#N/A</v>
          </cell>
          <cell r="S750">
            <v>0</v>
          </cell>
        </row>
        <row r="751">
          <cell r="R751" t="e">
            <v>#N/A</v>
          </cell>
          <cell r="S751">
            <v>0</v>
          </cell>
        </row>
        <row r="752">
          <cell r="R752" t="e">
            <v>#N/A</v>
          </cell>
          <cell r="S752">
            <v>0</v>
          </cell>
        </row>
        <row r="753">
          <cell r="R753" t="e">
            <v>#N/A</v>
          </cell>
          <cell r="S753">
            <v>0</v>
          </cell>
        </row>
        <row r="754">
          <cell r="R754" t="e">
            <v>#N/A</v>
          </cell>
          <cell r="S754">
            <v>0</v>
          </cell>
        </row>
        <row r="755">
          <cell r="R755" t="e">
            <v>#N/A</v>
          </cell>
          <cell r="S755">
            <v>0</v>
          </cell>
        </row>
        <row r="756">
          <cell r="R756" t="e">
            <v>#N/A</v>
          </cell>
          <cell r="S756">
            <v>0</v>
          </cell>
        </row>
        <row r="757">
          <cell r="R757" t="e">
            <v>#N/A</v>
          </cell>
          <cell r="S757">
            <v>0</v>
          </cell>
        </row>
        <row r="758">
          <cell r="R758" t="e">
            <v>#N/A</v>
          </cell>
          <cell r="S758">
            <v>0</v>
          </cell>
        </row>
        <row r="759">
          <cell r="R759" t="e">
            <v>#N/A</v>
          </cell>
          <cell r="S759">
            <v>0</v>
          </cell>
        </row>
        <row r="760">
          <cell r="R760" t="e">
            <v>#N/A</v>
          </cell>
          <cell r="S760">
            <v>0</v>
          </cell>
        </row>
        <row r="761">
          <cell r="R761" t="e">
            <v>#N/A</v>
          </cell>
          <cell r="S761">
            <v>0</v>
          </cell>
        </row>
        <row r="762">
          <cell r="R762" t="e">
            <v>#N/A</v>
          </cell>
          <cell r="S762">
            <v>0</v>
          </cell>
        </row>
        <row r="763">
          <cell r="R763" t="e">
            <v>#N/A</v>
          </cell>
          <cell r="S763">
            <v>0</v>
          </cell>
        </row>
        <row r="764">
          <cell r="R764" t="e">
            <v>#N/A</v>
          </cell>
          <cell r="S764">
            <v>0</v>
          </cell>
        </row>
        <row r="765">
          <cell r="R765" t="e">
            <v>#N/A</v>
          </cell>
          <cell r="S765">
            <v>0</v>
          </cell>
        </row>
        <row r="766">
          <cell r="R766" t="e">
            <v>#N/A</v>
          </cell>
          <cell r="S766">
            <v>0</v>
          </cell>
        </row>
        <row r="767">
          <cell r="R767" t="e">
            <v>#N/A</v>
          </cell>
          <cell r="S767">
            <v>0</v>
          </cell>
        </row>
        <row r="768">
          <cell r="R768" t="e">
            <v>#N/A</v>
          </cell>
          <cell r="S768">
            <v>0</v>
          </cell>
        </row>
        <row r="769">
          <cell r="R769" t="e">
            <v>#N/A</v>
          </cell>
          <cell r="S769">
            <v>0</v>
          </cell>
        </row>
        <row r="770">
          <cell r="R770" t="e">
            <v>#N/A</v>
          </cell>
          <cell r="S770">
            <v>0</v>
          </cell>
        </row>
        <row r="771">
          <cell r="R771" t="e">
            <v>#N/A</v>
          </cell>
          <cell r="S771">
            <v>0</v>
          </cell>
        </row>
        <row r="772">
          <cell r="R772" t="e">
            <v>#N/A</v>
          </cell>
          <cell r="S772">
            <v>0</v>
          </cell>
        </row>
        <row r="773">
          <cell r="R773" t="e">
            <v>#N/A</v>
          </cell>
          <cell r="S773">
            <v>0</v>
          </cell>
        </row>
        <row r="774">
          <cell r="R774" t="e">
            <v>#N/A</v>
          </cell>
          <cell r="S774">
            <v>0</v>
          </cell>
        </row>
        <row r="775">
          <cell r="R775" t="e">
            <v>#N/A</v>
          </cell>
          <cell r="S775">
            <v>0</v>
          </cell>
        </row>
        <row r="776">
          <cell r="R776" t="e">
            <v>#N/A</v>
          </cell>
          <cell r="S776">
            <v>0</v>
          </cell>
        </row>
        <row r="777">
          <cell r="R777" t="e">
            <v>#N/A</v>
          </cell>
          <cell r="S777">
            <v>0</v>
          </cell>
        </row>
        <row r="778">
          <cell r="R778" t="e">
            <v>#N/A</v>
          </cell>
          <cell r="S778">
            <v>0</v>
          </cell>
        </row>
        <row r="779">
          <cell r="R779" t="e">
            <v>#N/A</v>
          </cell>
          <cell r="S779">
            <v>0</v>
          </cell>
        </row>
        <row r="780">
          <cell r="R780" t="e">
            <v>#N/A</v>
          </cell>
          <cell r="S780">
            <v>0</v>
          </cell>
        </row>
        <row r="781">
          <cell r="R781" t="e">
            <v>#N/A</v>
          </cell>
          <cell r="S781">
            <v>0</v>
          </cell>
        </row>
        <row r="782">
          <cell r="R782" t="e">
            <v>#N/A</v>
          </cell>
          <cell r="S782">
            <v>0</v>
          </cell>
        </row>
        <row r="783">
          <cell r="R783" t="e">
            <v>#N/A</v>
          </cell>
          <cell r="S783">
            <v>0</v>
          </cell>
        </row>
        <row r="784">
          <cell r="R784" t="e">
            <v>#N/A</v>
          </cell>
          <cell r="S784">
            <v>0</v>
          </cell>
        </row>
        <row r="785">
          <cell r="R785" t="e">
            <v>#N/A</v>
          </cell>
          <cell r="S785">
            <v>0</v>
          </cell>
        </row>
        <row r="786">
          <cell r="R786" t="e">
            <v>#N/A</v>
          </cell>
          <cell r="S786">
            <v>0</v>
          </cell>
        </row>
        <row r="787">
          <cell r="R787" t="e">
            <v>#N/A</v>
          </cell>
          <cell r="S787">
            <v>0</v>
          </cell>
        </row>
        <row r="788">
          <cell r="R788" t="e">
            <v>#N/A</v>
          </cell>
          <cell r="S788">
            <v>0</v>
          </cell>
        </row>
        <row r="789">
          <cell r="R789" t="e">
            <v>#N/A</v>
          </cell>
          <cell r="S789">
            <v>0</v>
          </cell>
        </row>
        <row r="790">
          <cell r="R790" t="e">
            <v>#N/A</v>
          </cell>
          <cell r="S790">
            <v>0</v>
          </cell>
        </row>
        <row r="791">
          <cell r="R791" t="e">
            <v>#N/A</v>
          </cell>
          <cell r="S791">
            <v>0</v>
          </cell>
        </row>
        <row r="792">
          <cell r="R792" t="e">
            <v>#N/A</v>
          </cell>
          <cell r="S792">
            <v>0</v>
          </cell>
        </row>
        <row r="793">
          <cell r="R793" t="e">
            <v>#N/A</v>
          </cell>
          <cell r="S793">
            <v>0</v>
          </cell>
        </row>
        <row r="794">
          <cell r="R794" t="e">
            <v>#N/A</v>
          </cell>
          <cell r="S794">
            <v>0</v>
          </cell>
        </row>
        <row r="795">
          <cell r="R795" t="e">
            <v>#N/A</v>
          </cell>
          <cell r="S795">
            <v>0</v>
          </cell>
        </row>
        <row r="796">
          <cell r="R796" t="e">
            <v>#N/A</v>
          </cell>
          <cell r="S796">
            <v>0</v>
          </cell>
        </row>
        <row r="797">
          <cell r="R797" t="e">
            <v>#N/A</v>
          </cell>
          <cell r="S797">
            <v>0</v>
          </cell>
        </row>
        <row r="798">
          <cell r="R798" t="e">
            <v>#N/A</v>
          </cell>
          <cell r="S798">
            <v>0</v>
          </cell>
        </row>
        <row r="799">
          <cell r="R799" t="e">
            <v>#N/A</v>
          </cell>
          <cell r="S799">
            <v>0</v>
          </cell>
        </row>
        <row r="800">
          <cell r="R800" t="e">
            <v>#N/A</v>
          </cell>
          <cell r="S800">
            <v>0</v>
          </cell>
        </row>
        <row r="801">
          <cell r="R801" t="e">
            <v>#N/A</v>
          </cell>
          <cell r="S801">
            <v>0</v>
          </cell>
        </row>
        <row r="802">
          <cell r="R802" t="e">
            <v>#N/A</v>
          </cell>
          <cell r="S802">
            <v>0</v>
          </cell>
        </row>
        <row r="803">
          <cell r="R803" t="e">
            <v>#N/A</v>
          </cell>
          <cell r="S803">
            <v>0</v>
          </cell>
        </row>
        <row r="804">
          <cell r="R804" t="e">
            <v>#N/A</v>
          </cell>
          <cell r="S804">
            <v>0</v>
          </cell>
        </row>
        <row r="805">
          <cell r="R805" t="e">
            <v>#N/A</v>
          </cell>
          <cell r="S805">
            <v>0</v>
          </cell>
        </row>
        <row r="806">
          <cell r="R806" t="e">
            <v>#N/A</v>
          </cell>
          <cell r="S806">
            <v>0</v>
          </cell>
        </row>
        <row r="807">
          <cell r="R807" t="e">
            <v>#N/A</v>
          </cell>
          <cell r="S807">
            <v>0</v>
          </cell>
        </row>
        <row r="808">
          <cell r="R808" t="e">
            <v>#N/A</v>
          </cell>
          <cell r="S808">
            <v>0</v>
          </cell>
        </row>
        <row r="809">
          <cell r="R809" t="e">
            <v>#N/A</v>
          </cell>
          <cell r="S809">
            <v>0</v>
          </cell>
        </row>
        <row r="810">
          <cell r="R810" t="e">
            <v>#N/A</v>
          </cell>
          <cell r="S810">
            <v>0</v>
          </cell>
        </row>
        <row r="811">
          <cell r="R811" t="e">
            <v>#N/A</v>
          </cell>
          <cell r="S811">
            <v>0</v>
          </cell>
        </row>
        <row r="812">
          <cell r="R812" t="e">
            <v>#N/A</v>
          </cell>
          <cell r="S812">
            <v>0</v>
          </cell>
        </row>
        <row r="813">
          <cell r="R813" t="e">
            <v>#N/A</v>
          </cell>
          <cell r="S813">
            <v>0</v>
          </cell>
        </row>
        <row r="814">
          <cell r="R814" t="e">
            <v>#N/A</v>
          </cell>
          <cell r="S814">
            <v>0</v>
          </cell>
        </row>
        <row r="815">
          <cell r="R815" t="e">
            <v>#N/A</v>
          </cell>
          <cell r="S815">
            <v>0</v>
          </cell>
        </row>
        <row r="816">
          <cell r="R816" t="e">
            <v>#N/A</v>
          </cell>
          <cell r="S816">
            <v>0</v>
          </cell>
        </row>
        <row r="817">
          <cell r="R817" t="e">
            <v>#N/A</v>
          </cell>
          <cell r="S817">
            <v>0</v>
          </cell>
        </row>
        <row r="818">
          <cell r="R818" t="e">
            <v>#N/A</v>
          </cell>
          <cell r="S818">
            <v>0</v>
          </cell>
        </row>
        <row r="819">
          <cell r="R819" t="e">
            <v>#N/A</v>
          </cell>
          <cell r="S819">
            <v>0</v>
          </cell>
        </row>
        <row r="820">
          <cell r="R820" t="e">
            <v>#N/A</v>
          </cell>
          <cell r="S820">
            <v>0</v>
          </cell>
        </row>
        <row r="821">
          <cell r="R821" t="e">
            <v>#N/A</v>
          </cell>
          <cell r="S821">
            <v>0</v>
          </cell>
        </row>
        <row r="822">
          <cell r="R822" t="e">
            <v>#N/A</v>
          </cell>
          <cell r="S822">
            <v>0</v>
          </cell>
        </row>
        <row r="823">
          <cell r="R823" t="e">
            <v>#N/A</v>
          </cell>
          <cell r="S823">
            <v>0</v>
          </cell>
        </row>
        <row r="824">
          <cell r="R824" t="e">
            <v>#N/A</v>
          </cell>
          <cell r="S824">
            <v>0</v>
          </cell>
        </row>
        <row r="825">
          <cell r="R825" t="e">
            <v>#N/A</v>
          </cell>
          <cell r="S825">
            <v>0</v>
          </cell>
        </row>
        <row r="826">
          <cell r="R826" t="e">
            <v>#N/A</v>
          </cell>
          <cell r="S826">
            <v>0</v>
          </cell>
        </row>
        <row r="827">
          <cell r="R827" t="e">
            <v>#N/A</v>
          </cell>
          <cell r="S827">
            <v>0</v>
          </cell>
        </row>
        <row r="828">
          <cell r="R828" t="e">
            <v>#N/A</v>
          </cell>
          <cell r="S828">
            <v>0</v>
          </cell>
        </row>
        <row r="829">
          <cell r="R829" t="e">
            <v>#N/A</v>
          </cell>
          <cell r="S829">
            <v>0</v>
          </cell>
        </row>
        <row r="830">
          <cell r="R830" t="e">
            <v>#N/A</v>
          </cell>
          <cell r="S830">
            <v>0</v>
          </cell>
        </row>
        <row r="831">
          <cell r="R831" t="e">
            <v>#N/A</v>
          </cell>
          <cell r="S831">
            <v>0</v>
          </cell>
        </row>
        <row r="832">
          <cell r="R832" t="e">
            <v>#N/A</v>
          </cell>
          <cell r="S832">
            <v>0</v>
          </cell>
        </row>
        <row r="833">
          <cell r="R833" t="e">
            <v>#N/A</v>
          </cell>
          <cell r="S833">
            <v>0</v>
          </cell>
        </row>
        <row r="834">
          <cell r="R834" t="e">
            <v>#N/A</v>
          </cell>
          <cell r="S834">
            <v>0</v>
          </cell>
        </row>
        <row r="835">
          <cell r="R835" t="e">
            <v>#N/A</v>
          </cell>
          <cell r="S835">
            <v>0</v>
          </cell>
        </row>
        <row r="836">
          <cell r="R836" t="e">
            <v>#N/A</v>
          </cell>
          <cell r="S836">
            <v>0</v>
          </cell>
        </row>
        <row r="837">
          <cell r="R837" t="e">
            <v>#N/A</v>
          </cell>
          <cell r="S837">
            <v>0</v>
          </cell>
        </row>
        <row r="838">
          <cell r="R838" t="e">
            <v>#N/A</v>
          </cell>
          <cell r="S838">
            <v>0</v>
          </cell>
        </row>
        <row r="839">
          <cell r="R839" t="e">
            <v>#N/A</v>
          </cell>
          <cell r="S839">
            <v>0</v>
          </cell>
        </row>
        <row r="840">
          <cell r="R840" t="e">
            <v>#N/A</v>
          </cell>
          <cell r="S840">
            <v>0</v>
          </cell>
        </row>
        <row r="841">
          <cell r="R841" t="e">
            <v>#N/A</v>
          </cell>
          <cell r="S841">
            <v>0</v>
          </cell>
        </row>
        <row r="842">
          <cell r="R842" t="e">
            <v>#N/A</v>
          </cell>
          <cell r="S842">
            <v>0</v>
          </cell>
        </row>
        <row r="843">
          <cell r="R843" t="e">
            <v>#N/A</v>
          </cell>
          <cell r="S843">
            <v>0</v>
          </cell>
        </row>
        <row r="844">
          <cell r="R844" t="e">
            <v>#N/A</v>
          </cell>
          <cell r="S844">
            <v>0</v>
          </cell>
        </row>
        <row r="845">
          <cell r="R845" t="e">
            <v>#N/A</v>
          </cell>
          <cell r="S845">
            <v>0</v>
          </cell>
        </row>
        <row r="846">
          <cell r="R846" t="e">
            <v>#N/A</v>
          </cell>
          <cell r="S846">
            <v>0</v>
          </cell>
        </row>
        <row r="847">
          <cell r="R847" t="e">
            <v>#N/A</v>
          </cell>
          <cell r="S847">
            <v>0</v>
          </cell>
        </row>
        <row r="848">
          <cell r="R848" t="e">
            <v>#N/A</v>
          </cell>
          <cell r="S848">
            <v>0</v>
          </cell>
        </row>
        <row r="849">
          <cell r="R849" t="e">
            <v>#N/A</v>
          </cell>
          <cell r="S849">
            <v>0</v>
          </cell>
        </row>
        <row r="850">
          <cell r="R850" t="e">
            <v>#N/A</v>
          </cell>
          <cell r="S850">
            <v>0</v>
          </cell>
        </row>
        <row r="851">
          <cell r="R851" t="e">
            <v>#N/A</v>
          </cell>
          <cell r="S851">
            <v>0</v>
          </cell>
        </row>
        <row r="852">
          <cell r="R852" t="e">
            <v>#N/A</v>
          </cell>
          <cell r="S852">
            <v>0</v>
          </cell>
        </row>
        <row r="853">
          <cell r="R853" t="e">
            <v>#N/A</v>
          </cell>
          <cell r="S853">
            <v>0</v>
          </cell>
        </row>
        <row r="854">
          <cell r="R854" t="e">
            <v>#N/A</v>
          </cell>
          <cell r="S854">
            <v>0</v>
          </cell>
        </row>
        <row r="855">
          <cell r="R855" t="e">
            <v>#N/A</v>
          </cell>
          <cell r="S855">
            <v>0</v>
          </cell>
        </row>
        <row r="856">
          <cell r="R856" t="e">
            <v>#N/A</v>
          </cell>
          <cell r="S856">
            <v>0</v>
          </cell>
        </row>
        <row r="857">
          <cell r="R857" t="e">
            <v>#N/A</v>
          </cell>
          <cell r="S857">
            <v>0</v>
          </cell>
        </row>
        <row r="858">
          <cell r="R858" t="e">
            <v>#N/A</v>
          </cell>
          <cell r="S858">
            <v>0</v>
          </cell>
        </row>
        <row r="859">
          <cell r="R859" t="e">
            <v>#N/A</v>
          </cell>
          <cell r="S859">
            <v>0</v>
          </cell>
        </row>
        <row r="860">
          <cell r="R860" t="e">
            <v>#N/A</v>
          </cell>
          <cell r="S860">
            <v>0</v>
          </cell>
        </row>
        <row r="861">
          <cell r="R861" t="e">
            <v>#N/A</v>
          </cell>
          <cell r="S861">
            <v>0</v>
          </cell>
        </row>
        <row r="862">
          <cell r="R862" t="e">
            <v>#N/A</v>
          </cell>
          <cell r="S862">
            <v>0</v>
          </cell>
        </row>
        <row r="863">
          <cell r="R863" t="e">
            <v>#N/A</v>
          </cell>
          <cell r="S863">
            <v>0</v>
          </cell>
        </row>
        <row r="864">
          <cell r="R864" t="e">
            <v>#N/A</v>
          </cell>
          <cell r="S864">
            <v>0</v>
          </cell>
        </row>
        <row r="865">
          <cell r="R865" t="e">
            <v>#N/A</v>
          </cell>
          <cell r="S865">
            <v>0</v>
          </cell>
        </row>
        <row r="866">
          <cell r="R866" t="e">
            <v>#N/A</v>
          </cell>
          <cell r="S866">
            <v>0</v>
          </cell>
        </row>
        <row r="867">
          <cell r="R867" t="e">
            <v>#N/A</v>
          </cell>
          <cell r="S867">
            <v>0</v>
          </cell>
        </row>
        <row r="868">
          <cell r="R868" t="e">
            <v>#N/A</v>
          </cell>
          <cell r="S868">
            <v>0</v>
          </cell>
        </row>
        <row r="869">
          <cell r="R869" t="e">
            <v>#N/A</v>
          </cell>
          <cell r="S869">
            <v>0</v>
          </cell>
        </row>
        <row r="870">
          <cell r="R870" t="e">
            <v>#N/A</v>
          </cell>
          <cell r="S870">
            <v>0</v>
          </cell>
        </row>
        <row r="871">
          <cell r="R871" t="e">
            <v>#N/A</v>
          </cell>
          <cell r="S871">
            <v>0</v>
          </cell>
        </row>
        <row r="872">
          <cell r="R872" t="e">
            <v>#N/A</v>
          </cell>
          <cell r="S872">
            <v>0</v>
          </cell>
        </row>
        <row r="873">
          <cell r="R873" t="e">
            <v>#N/A</v>
          </cell>
          <cell r="S873">
            <v>0</v>
          </cell>
        </row>
        <row r="874">
          <cell r="R874" t="e">
            <v>#N/A</v>
          </cell>
          <cell r="S874">
            <v>0</v>
          </cell>
        </row>
        <row r="875">
          <cell r="R875" t="e">
            <v>#N/A</v>
          </cell>
          <cell r="S875">
            <v>0</v>
          </cell>
        </row>
        <row r="876">
          <cell r="R876" t="e">
            <v>#N/A</v>
          </cell>
          <cell r="S876">
            <v>0</v>
          </cell>
        </row>
        <row r="877">
          <cell r="R877" t="e">
            <v>#N/A</v>
          </cell>
          <cell r="S877">
            <v>0</v>
          </cell>
        </row>
        <row r="878">
          <cell r="R878" t="e">
            <v>#N/A</v>
          </cell>
          <cell r="S878">
            <v>0</v>
          </cell>
        </row>
        <row r="879">
          <cell r="R879" t="e">
            <v>#N/A</v>
          </cell>
          <cell r="S879">
            <v>0</v>
          </cell>
        </row>
        <row r="880">
          <cell r="R880" t="e">
            <v>#N/A</v>
          </cell>
          <cell r="S880">
            <v>0</v>
          </cell>
        </row>
        <row r="881">
          <cell r="R881" t="e">
            <v>#N/A</v>
          </cell>
          <cell r="S881">
            <v>0</v>
          </cell>
        </row>
        <row r="882">
          <cell r="R882" t="e">
            <v>#N/A</v>
          </cell>
          <cell r="S882">
            <v>0</v>
          </cell>
        </row>
        <row r="883">
          <cell r="R883" t="e">
            <v>#N/A</v>
          </cell>
          <cell r="S883">
            <v>0</v>
          </cell>
        </row>
        <row r="884">
          <cell r="R884" t="e">
            <v>#N/A</v>
          </cell>
          <cell r="S884">
            <v>0</v>
          </cell>
        </row>
        <row r="885">
          <cell r="R885" t="e">
            <v>#N/A</v>
          </cell>
          <cell r="S885">
            <v>0</v>
          </cell>
        </row>
        <row r="886">
          <cell r="R886" t="e">
            <v>#N/A</v>
          </cell>
          <cell r="S886">
            <v>0</v>
          </cell>
        </row>
        <row r="887">
          <cell r="R887" t="e">
            <v>#N/A</v>
          </cell>
          <cell r="S887">
            <v>0</v>
          </cell>
        </row>
        <row r="888">
          <cell r="R888" t="e">
            <v>#N/A</v>
          </cell>
          <cell r="S888">
            <v>0</v>
          </cell>
        </row>
        <row r="889">
          <cell r="R889" t="e">
            <v>#N/A</v>
          </cell>
          <cell r="S889">
            <v>0</v>
          </cell>
        </row>
        <row r="890">
          <cell r="R890" t="e">
            <v>#N/A</v>
          </cell>
          <cell r="S890">
            <v>0</v>
          </cell>
        </row>
        <row r="891">
          <cell r="R891" t="e">
            <v>#N/A</v>
          </cell>
          <cell r="S891">
            <v>0</v>
          </cell>
        </row>
        <row r="892">
          <cell r="R892" t="e">
            <v>#N/A</v>
          </cell>
          <cell r="S892">
            <v>0</v>
          </cell>
        </row>
        <row r="893">
          <cell r="R893" t="e">
            <v>#N/A</v>
          </cell>
          <cell r="S893">
            <v>0</v>
          </cell>
        </row>
        <row r="894">
          <cell r="R894" t="e">
            <v>#N/A</v>
          </cell>
          <cell r="S894">
            <v>0</v>
          </cell>
        </row>
        <row r="895">
          <cell r="R895" t="e">
            <v>#N/A</v>
          </cell>
          <cell r="S895">
            <v>0</v>
          </cell>
        </row>
        <row r="896">
          <cell r="R896" t="e">
            <v>#N/A</v>
          </cell>
          <cell r="S896">
            <v>0</v>
          </cell>
        </row>
        <row r="897">
          <cell r="R897" t="e">
            <v>#N/A</v>
          </cell>
          <cell r="S897">
            <v>0</v>
          </cell>
        </row>
        <row r="898">
          <cell r="R898" t="e">
            <v>#N/A</v>
          </cell>
          <cell r="S898">
            <v>0</v>
          </cell>
        </row>
        <row r="899">
          <cell r="R899" t="e">
            <v>#N/A</v>
          </cell>
          <cell r="S899">
            <v>0</v>
          </cell>
        </row>
        <row r="900">
          <cell r="R900" t="e">
            <v>#N/A</v>
          </cell>
          <cell r="S900">
            <v>0</v>
          </cell>
        </row>
        <row r="901">
          <cell r="R901" t="e">
            <v>#N/A</v>
          </cell>
          <cell r="S901">
            <v>0</v>
          </cell>
        </row>
        <row r="902">
          <cell r="R902" t="e">
            <v>#N/A</v>
          </cell>
          <cell r="S902">
            <v>0</v>
          </cell>
        </row>
        <row r="903">
          <cell r="R903" t="e">
            <v>#N/A</v>
          </cell>
          <cell r="S903">
            <v>0</v>
          </cell>
        </row>
        <row r="904">
          <cell r="R904" t="e">
            <v>#N/A</v>
          </cell>
          <cell r="S904">
            <v>0</v>
          </cell>
        </row>
        <row r="905">
          <cell r="R905" t="e">
            <v>#N/A</v>
          </cell>
          <cell r="S905">
            <v>0</v>
          </cell>
        </row>
        <row r="906">
          <cell r="R906" t="e">
            <v>#N/A</v>
          </cell>
          <cell r="S906">
            <v>0</v>
          </cell>
        </row>
        <row r="907">
          <cell r="R907" t="e">
            <v>#N/A</v>
          </cell>
          <cell r="S907">
            <v>0</v>
          </cell>
        </row>
        <row r="908">
          <cell r="R908" t="e">
            <v>#N/A</v>
          </cell>
          <cell r="S908">
            <v>0</v>
          </cell>
        </row>
        <row r="909">
          <cell r="R909" t="e">
            <v>#N/A</v>
          </cell>
          <cell r="S909">
            <v>0</v>
          </cell>
        </row>
        <row r="910">
          <cell r="R910" t="e">
            <v>#N/A</v>
          </cell>
          <cell r="S910">
            <v>0</v>
          </cell>
        </row>
        <row r="911">
          <cell r="R911" t="e">
            <v>#N/A</v>
          </cell>
          <cell r="S911">
            <v>0</v>
          </cell>
        </row>
        <row r="912">
          <cell r="R912" t="e">
            <v>#N/A</v>
          </cell>
          <cell r="S912">
            <v>0</v>
          </cell>
        </row>
        <row r="913">
          <cell r="R913" t="e">
            <v>#N/A</v>
          </cell>
          <cell r="S913">
            <v>0</v>
          </cell>
        </row>
        <row r="914">
          <cell r="R914" t="e">
            <v>#N/A</v>
          </cell>
          <cell r="S914">
            <v>0</v>
          </cell>
        </row>
        <row r="915">
          <cell r="R915" t="e">
            <v>#N/A</v>
          </cell>
          <cell r="S915">
            <v>0</v>
          </cell>
        </row>
        <row r="916">
          <cell r="R916" t="e">
            <v>#N/A</v>
          </cell>
          <cell r="S916">
            <v>0</v>
          </cell>
        </row>
        <row r="917">
          <cell r="R917" t="e">
            <v>#N/A</v>
          </cell>
          <cell r="S917">
            <v>0</v>
          </cell>
        </row>
        <row r="918">
          <cell r="R918" t="e">
            <v>#N/A</v>
          </cell>
          <cell r="S918">
            <v>0</v>
          </cell>
        </row>
        <row r="919">
          <cell r="R919" t="e">
            <v>#N/A</v>
          </cell>
          <cell r="S919">
            <v>0</v>
          </cell>
        </row>
        <row r="920">
          <cell r="R920" t="e">
            <v>#N/A</v>
          </cell>
          <cell r="S920">
            <v>0</v>
          </cell>
        </row>
        <row r="921">
          <cell r="R921" t="e">
            <v>#N/A</v>
          </cell>
          <cell r="S921">
            <v>0</v>
          </cell>
        </row>
        <row r="922">
          <cell r="R922" t="e">
            <v>#N/A</v>
          </cell>
          <cell r="S922">
            <v>0</v>
          </cell>
        </row>
        <row r="923">
          <cell r="R923" t="e">
            <v>#N/A</v>
          </cell>
          <cell r="S923">
            <v>0</v>
          </cell>
        </row>
        <row r="924">
          <cell r="R924" t="e">
            <v>#N/A</v>
          </cell>
          <cell r="S924">
            <v>0</v>
          </cell>
        </row>
        <row r="925">
          <cell r="R925" t="e">
            <v>#N/A</v>
          </cell>
          <cell r="S925">
            <v>0</v>
          </cell>
        </row>
        <row r="926">
          <cell r="R926" t="e">
            <v>#N/A</v>
          </cell>
          <cell r="S926">
            <v>0</v>
          </cell>
        </row>
        <row r="927">
          <cell r="R927" t="e">
            <v>#N/A</v>
          </cell>
          <cell r="S927">
            <v>0</v>
          </cell>
        </row>
        <row r="928">
          <cell r="R928" t="e">
            <v>#N/A</v>
          </cell>
          <cell r="S928">
            <v>0</v>
          </cell>
        </row>
        <row r="929">
          <cell r="R929" t="e">
            <v>#N/A</v>
          </cell>
          <cell r="S929">
            <v>0</v>
          </cell>
        </row>
        <row r="930">
          <cell r="R930" t="e">
            <v>#N/A</v>
          </cell>
          <cell r="S930">
            <v>0</v>
          </cell>
        </row>
        <row r="931">
          <cell r="R931" t="e">
            <v>#N/A</v>
          </cell>
          <cell r="S931">
            <v>0</v>
          </cell>
        </row>
        <row r="932">
          <cell r="R932" t="e">
            <v>#N/A</v>
          </cell>
          <cell r="S932">
            <v>0</v>
          </cell>
        </row>
        <row r="933">
          <cell r="R933" t="e">
            <v>#N/A</v>
          </cell>
          <cell r="S933">
            <v>0</v>
          </cell>
        </row>
        <row r="934">
          <cell r="R934" t="e">
            <v>#N/A</v>
          </cell>
          <cell r="S934">
            <v>0</v>
          </cell>
        </row>
        <row r="935">
          <cell r="R935" t="e">
            <v>#N/A</v>
          </cell>
          <cell r="S935">
            <v>0</v>
          </cell>
        </row>
        <row r="936">
          <cell r="R936" t="e">
            <v>#N/A</v>
          </cell>
          <cell r="S936">
            <v>0</v>
          </cell>
        </row>
        <row r="937">
          <cell r="R937" t="e">
            <v>#N/A</v>
          </cell>
          <cell r="S937">
            <v>0</v>
          </cell>
        </row>
        <row r="938">
          <cell r="R938" t="e">
            <v>#N/A</v>
          </cell>
          <cell r="S938">
            <v>0</v>
          </cell>
        </row>
        <row r="939">
          <cell r="R939" t="e">
            <v>#N/A</v>
          </cell>
          <cell r="S939">
            <v>0</v>
          </cell>
        </row>
        <row r="940">
          <cell r="R940" t="e">
            <v>#N/A</v>
          </cell>
          <cell r="S940">
            <v>0</v>
          </cell>
        </row>
        <row r="941">
          <cell r="R941" t="e">
            <v>#N/A</v>
          </cell>
          <cell r="S941">
            <v>0</v>
          </cell>
        </row>
        <row r="942">
          <cell r="R942" t="e">
            <v>#N/A</v>
          </cell>
          <cell r="S942">
            <v>0</v>
          </cell>
        </row>
        <row r="943">
          <cell r="R943" t="e">
            <v>#N/A</v>
          </cell>
          <cell r="S943">
            <v>0</v>
          </cell>
        </row>
        <row r="944">
          <cell r="R944" t="e">
            <v>#N/A</v>
          </cell>
          <cell r="S944">
            <v>0</v>
          </cell>
        </row>
        <row r="945">
          <cell r="R945" t="e">
            <v>#N/A</v>
          </cell>
          <cell r="S945">
            <v>0</v>
          </cell>
        </row>
        <row r="946">
          <cell r="R946" t="e">
            <v>#N/A</v>
          </cell>
          <cell r="S946">
            <v>0</v>
          </cell>
        </row>
        <row r="947">
          <cell r="R947" t="e">
            <v>#N/A</v>
          </cell>
          <cell r="S947">
            <v>0</v>
          </cell>
        </row>
        <row r="948">
          <cell r="R948" t="e">
            <v>#N/A</v>
          </cell>
          <cell r="S948">
            <v>0</v>
          </cell>
        </row>
        <row r="949">
          <cell r="R949" t="e">
            <v>#N/A</v>
          </cell>
          <cell r="S949">
            <v>0</v>
          </cell>
        </row>
        <row r="950">
          <cell r="R950" t="e">
            <v>#N/A</v>
          </cell>
          <cell r="S950">
            <v>0</v>
          </cell>
        </row>
        <row r="951">
          <cell r="R951" t="e">
            <v>#N/A</v>
          </cell>
          <cell r="S951">
            <v>0</v>
          </cell>
        </row>
        <row r="952">
          <cell r="R952" t="e">
            <v>#N/A</v>
          </cell>
          <cell r="S952">
            <v>0</v>
          </cell>
        </row>
        <row r="953">
          <cell r="R953" t="e">
            <v>#N/A</v>
          </cell>
          <cell r="S953">
            <v>0</v>
          </cell>
        </row>
        <row r="954">
          <cell r="R954" t="e">
            <v>#N/A</v>
          </cell>
          <cell r="S954">
            <v>0</v>
          </cell>
        </row>
        <row r="955">
          <cell r="R955" t="e">
            <v>#N/A</v>
          </cell>
          <cell r="S955">
            <v>0</v>
          </cell>
        </row>
        <row r="956">
          <cell r="R956" t="e">
            <v>#N/A</v>
          </cell>
          <cell r="S956">
            <v>0</v>
          </cell>
        </row>
        <row r="957">
          <cell r="R957" t="e">
            <v>#N/A</v>
          </cell>
          <cell r="S957">
            <v>0</v>
          </cell>
        </row>
        <row r="958">
          <cell r="R958" t="e">
            <v>#N/A</v>
          </cell>
          <cell r="S958">
            <v>0</v>
          </cell>
        </row>
        <row r="959">
          <cell r="R959" t="e">
            <v>#N/A</v>
          </cell>
          <cell r="S959">
            <v>0</v>
          </cell>
        </row>
        <row r="960">
          <cell r="R960" t="e">
            <v>#N/A</v>
          </cell>
          <cell r="S960">
            <v>0</v>
          </cell>
        </row>
        <row r="961">
          <cell r="R961" t="e">
            <v>#N/A</v>
          </cell>
          <cell r="S961">
            <v>0</v>
          </cell>
        </row>
        <row r="962">
          <cell r="R962" t="e">
            <v>#N/A</v>
          </cell>
          <cell r="S962">
            <v>0</v>
          </cell>
        </row>
        <row r="963">
          <cell r="R963" t="e">
            <v>#N/A</v>
          </cell>
          <cell r="S963">
            <v>0</v>
          </cell>
        </row>
        <row r="964">
          <cell r="R964" t="e">
            <v>#N/A</v>
          </cell>
          <cell r="S964">
            <v>0</v>
          </cell>
        </row>
        <row r="965">
          <cell r="R965" t="e">
            <v>#N/A</v>
          </cell>
          <cell r="S965">
            <v>0</v>
          </cell>
        </row>
        <row r="966">
          <cell r="R966" t="e">
            <v>#N/A</v>
          </cell>
          <cell r="S966">
            <v>0</v>
          </cell>
        </row>
        <row r="967">
          <cell r="R967" t="e">
            <v>#N/A</v>
          </cell>
          <cell r="S967">
            <v>0</v>
          </cell>
        </row>
        <row r="968">
          <cell r="R968" t="e">
            <v>#N/A</v>
          </cell>
          <cell r="S968">
            <v>0</v>
          </cell>
        </row>
        <row r="969">
          <cell r="R969" t="e">
            <v>#N/A</v>
          </cell>
          <cell r="S969">
            <v>0</v>
          </cell>
        </row>
        <row r="970">
          <cell r="R970" t="e">
            <v>#N/A</v>
          </cell>
          <cell r="S970">
            <v>0</v>
          </cell>
        </row>
        <row r="971">
          <cell r="R971" t="e">
            <v>#N/A</v>
          </cell>
          <cell r="S971">
            <v>0</v>
          </cell>
        </row>
        <row r="972">
          <cell r="R972" t="e">
            <v>#N/A</v>
          </cell>
          <cell r="S972">
            <v>0</v>
          </cell>
        </row>
        <row r="973">
          <cell r="R973" t="e">
            <v>#N/A</v>
          </cell>
          <cell r="S973">
            <v>0</v>
          </cell>
        </row>
        <row r="974">
          <cell r="R974" t="e">
            <v>#N/A</v>
          </cell>
          <cell r="S974">
            <v>0</v>
          </cell>
        </row>
        <row r="975">
          <cell r="R975" t="e">
            <v>#N/A</v>
          </cell>
          <cell r="S975">
            <v>0</v>
          </cell>
        </row>
        <row r="976">
          <cell r="R976" t="e">
            <v>#N/A</v>
          </cell>
          <cell r="S976">
            <v>0</v>
          </cell>
        </row>
        <row r="977">
          <cell r="R977" t="e">
            <v>#N/A</v>
          </cell>
          <cell r="S977">
            <v>0</v>
          </cell>
        </row>
        <row r="978">
          <cell r="R978" t="e">
            <v>#N/A</v>
          </cell>
          <cell r="S978">
            <v>0</v>
          </cell>
        </row>
        <row r="979">
          <cell r="R979" t="e">
            <v>#N/A</v>
          </cell>
          <cell r="S979">
            <v>0</v>
          </cell>
        </row>
        <row r="980">
          <cell r="R980" t="e">
            <v>#N/A</v>
          </cell>
          <cell r="S980">
            <v>0</v>
          </cell>
        </row>
        <row r="981">
          <cell r="R981" t="e">
            <v>#N/A</v>
          </cell>
          <cell r="S981">
            <v>0</v>
          </cell>
        </row>
        <row r="982">
          <cell r="R982" t="e">
            <v>#N/A</v>
          </cell>
          <cell r="S982">
            <v>0</v>
          </cell>
        </row>
        <row r="983">
          <cell r="R983" t="e">
            <v>#N/A</v>
          </cell>
          <cell r="S983">
            <v>0</v>
          </cell>
        </row>
        <row r="984">
          <cell r="R984" t="e">
            <v>#N/A</v>
          </cell>
          <cell r="S984">
            <v>0</v>
          </cell>
        </row>
        <row r="985">
          <cell r="R985" t="e">
            <v>#N/A</v>
          </cell>
          <cell r="S985">
            <v>0</v>
          </cell>
        </row>
        <row r="986">
          <cell r="R986" t="e">
            <v>#N/A</v>
          </cell>
          <cell r="S986">
            <v>0</v>
          </cell>
        </row>
        <row r="987">
          <cell r="R987" t="e">
            <v>#N/A</v>
          </cell>
          <cell r="S987">
            <v>0</v>
          </cell>
        </row>
        <row r="988">
          <cell r="R988" t="e">
            <v>#N/A</v>
          </cell>
          <cell r="S988">
            <v>0</v>
          </cell>
        </row>
        <row r="989">
          <cell r="R989" t="e">
            <v>#N/A</v>
          </cell>
          <cell r="S989">
            <v>0</v>
          </cell>
        </row>
        <row r="990">
          <cell r="R990" t="e">
            <v>#N/A</v>
          </cell>
          <cell r="S990">
            <v>0</v>
          </cell>
        </row>
        <row r="991">
          <cell r="R991" t="e">
            <v>#N/A</v>
          </cell>
          <cell r="S991">
            <v>0</v>
          </cell>
        </row>
        <row r="992">
          <cell r="R992" t="e">
            <v>#N/A</v>
          </cell>
          <cell r="S992">
            <v>0</v>
          </cell>
        </row>
        <row r="993">
          <cell r="R993" t="e">
            <v>#N/A</v>
          </cell>
          <cell r="S993">
            <v>0</v>
          </cell>
        </row>
        <row r="994">
          <cell r="R994" t="e">
            <v>#N/A</v>
          </cell>
          <cell r="S994">
            <v>0</v>
          </cell>
        </row>
        <row r="995">
          <cell r="R995" t="e">
            <v>#N/A</v>
          </cell>
          <cell r="S995">
            <v>0</v>
          </cell>
        </row>
        <row r="996">
          <cell r="R996" t="e">
            <v>#N/A</v>
          </cell>
          <cell r="S996">
            <v>0</v>
          </cell>
        </row>
        <row r="997">
          <cell r="R997" t="e">
            <v>#N/A</v>
          </cell>
          <cell r="S997">
            <v>0</v>
          </cell>
        </row>
        <row r="998">
          <cell r="R998" t="e">
            <v>#N/A</v>
          </cell>
          <cell r="S998">
            <v>0</v>
          </cell>
        </row>
        <row r="999">
          <cell r="R999" t="e">
            <v>#N/A</v>
          </cell>
          <cell r="S999">
            <v>0</v>
          </cell>
        </row>
        <row r="1000">
          <cell r="R1000" t="e">
            <v>#N/A</v>
          </cell>
          <cell r="S1000">
            <v>0</v>
          </cell>
        </row>
        <row r="1001">
          <cell r="R1001" t="e">
            <v>#N/A</v>
          </cell>
          <cell r="S1001">
            <v>0</v>
          </cell>
        </row>
        <row r="1002">
          <cell r="R1002" t="e">
            <v>#N/A</v>
          </cell>
          <cell r="S1002">
            <v>0</v>
          </cell>
        </row>
        <row r="1003">
          <cell r="R1003" t="e">
            <v>#N/A</v>
          </cell>
          <cell r="S1003">
            <v>0</v>
          </cell>
        </row>
        <row r="1004">
          <cell r="R1004" t="e">
            <v>#N/A</v>
          </cell>
          <cell r="S1004">
            <v>0</v>
          </cell>
        </row>
        <row r="1005">
          <cell r="R1005" t="e">
            <v>#N/A</v>
          </cell>
          <cell r="S1005">
            <v>0</v>
          </cell>
        </row>
        <row r="1006">
          <cell r="R1006" t="e">
            <v>#N/A</v>
          </cell>
          <cell r="S1006">
            <v>0</v>
          </cell>
        </row>
        <row r="1007">
          <cell r="R1007" t="e">
            <v>#N/A</v>
          </cell>
          <cell r="S1007">
            <v>0</v>
          </cell>
        </row>
        <row r="1008">
          <cell r="R1008" t="e">
            <v>#N/A</v>
          </cell>
          <cell r="S1008">
            <v>0</v>
          </cell>
        </row>
        <row r="1009">
          <cell r="R1009" t="e">
            <v>#N/A</v>
          </cell>
          <cell r="S1009">
            <v>0</v>
          </cell>
        </row>
        <row r="1010">
          <cell r="R1010" t="e">
            <v>#N/A</v>
          </cell>
          <cell r="S1010">
            <v>0</v>
          </cell>
        </row>
        <row r="1011">
          <cell r="R1011" t="e">
            <v>#N/A</v>
          </cell>
          <cell r="S1011">
            <v>0</v>
          </cell>
        </row>
        <row r="1012">
          <cell r="R1012" t="e">
            <v>#N/A</v>
          </cell>
          <cell r="S1012">
            <v>0</v>
          </cell>
        </row>
        <row r="1013">
          <cell r="R1013" t="e">
            <v>#N/A</v>
          </cell>
          <cell r="S1013">
            <v>0</v>
          </cell>
        </row>
        <row r="1014">
          <cell r="R1014" t="e">
            <v>#N/A</v>
          </cell>
          <cell r="S1014">
            <v>0</v>
          </cell>
        </row>
        <row r="1015">
          <cell r="R1015" t="e">
            <v>#N/A</v>
          </cell>
          <cell r="S1015">
            <v>0</v>
          </cell>
        </row>
        <row r="1016">
          <cell r="R1016" t="e">
            <v>#N/A</v>
          </cell>
          <cell r="S1016">
            <v>0</v>
          </cell>
        </row>
        <row r="1017">
          <cell r="R1017" t="e">
            <v>#N/A</v>
          </cell>
          <cell r="S1017">
            <v>0</v>
          </cell>
        </row>
        <row r="1018">
          <cell r="R1018" t="e">
            <v>#N/A</v>
          </cell>
          <cell r="S1018">
            <v>0</v>
          </cell>
        </row>
        <row r="1019">
          <cell r="R1019" t="e">
            <v>#N/A</v>
          </cell>
          <cell r="S1019">
            <v>0</v>
          </cell>
        </row>
        <row r="1020">
          <cell r="R1020" t="e">
            <v>#N/A</v>
          </cell>
          <cell r="S1020">
            <v>0</v>
          </cell>
        </row>
        <row r="1021">
          <cell r="R1021" t="e">
            <v>#N/A</v>
          </cell>
          <cell r="S1021">
            <v>0</v>
          </cell>
        </row>
        <row r="1022">
          <cell r="R1022" t="e">
            <v>#N/A</v>
          </cell>
          <cell r="S1022">
            <v>0</v>
          </cell>
        </row>
        <row r="1023">
          <cell r="R1023" t="e">
            <v>#N/A</v>
          </cell>
          <cell r="S1023">
            <v>0</v>
          </cell>
        </row>
        <row r="1024">
          <cell r="R1024" t="e">
            <v>#N/A</v>
          </cell>
          <cell r="S1024">
            <v>0</v>
          </cell>
        </row>
        <row r="1025">
          <cell r="R1025" t="e">
            <v>#N/A</v>
          </cell>
          <cell r="S1025">
            <v>0</v>
          </cell>
        </row>
        <row r="1026">
          <cell r="R1026" t="e">
            <v>#N/A</v>
          </cell>
          <cell r="S1026">
            <v>0</v>
          </cell>
        </row>
        <row r="1027">
          <cell r="R1027" t="e">
            <v>#N/A</v>
          </cell>
          <cell r="S1027">
            <v>0</v>
          </cell>
        </row>
        <row r="1028">
          <cell r="R1028" t="e">
            <v>#N/A</v>
          </cell>
          <cell r="S1028">
            <v>0</v>
          </cell>
        </row>
        <row r="1029">
          <cell r="R1029" t="e">
            <v>#N/A</v>
          </cell>
          <cell r="S1029">
            <v>0</v>
          </cell>
        </row>
        <row r="1030">
          <cell r="R1030" t="e">
            <v>#N/A</v>
          </cell>
          <cell r="S1030">
            <v>0</v>
          </cell>
        </row>
        <row r="1031">
          <cell r="R1031" t="e">
            <v>#N/A</v>
          </cell>
          <cell r="S1031">
            <v>0</v>
          </cell>
        </row>
        <row r="1032">
          <cell r="R1032" t="e">
            <v>#N/A</v>
          </cell>
          <cell r="S1032">
            <v>0</v>
          </cell>
        </row>
        <row r="1033">
          <cell r="R1033" t="e">
            <v>#N/A</v>
          </cell>
          <cell r="S1033">
            <v>0</v>
          </cell>
        </row>
        <row r="1034">
          <cell r="R1034" t="e">
            <v>#N/A</v>
          </cell>
          <cell r="S1034">
            <v>0</v>
          </cell>
        </row>
        <row r="1035">
          <cell r="R1035" t="e">
            <v>#N/A</v>
          </cell>
          <cell r="S1035">
            <v>0</v>
          </cell>
        </row>
        <row r="1036">
          <cell r="R1036" t="e">
            <v>#N/A</v>
          </cell>
          <cell r="S1036">
            <v>0</v>
          </cell>
        </row>
        <row r="1037">
          <cell r="R1037" t="e">
            <v>#N/A</v>
          </cell>
          <cell r="S1037">
            <v>0</v>
          </cell>
        </row>
        <row r="1038">
          <cell r="R1038" t="e">
            <v>#N/A</v>
          </cell>
          <cell r="S1038">
            <v>0</v>
          </cell>
        </row>
        <row r="1039">
          <cell r="R1039" t="e">
            <v>#N/A</v>
          </cell>
          <cell r="S1039">
            <v>0</v>
          </cell>
        </row>
        <row r="1040">
          <cell r="R1040" t="e">
            <v>#N/A</v>
          </cell>
          <cell r="S1040">
            <v>0</v>
          </cell>
        </row>
        <row r="1041">
          <cell r="R1041" t="e">
            <v>#N/A</v>
          </cell>
          <cell r="S1041">
            <v>0</v>
          </cell>
        </row>
        <row r="1042">
          <cell r="R1042" t="e">
            <v>#N/A</v>
          </cell>
          <cell r="S1042">
            <v>0</v>
          </cell>
        </row>
        <row r="1043">
          <cell r="R1043" t="e">
            <v>#N/A</v>
          </cell>
          <cell r="S1043">
            <v>0</v>
          </cell>
        </row>
        <row r="1044">
          <cell r="R1044" t="e">
            <v>#N/A</v>
          </cell>
          <cell r="S1044">
            <v>0</v>
          </cell>
        </row>
        <row r="1045">
          <cell r="R1045" t="e">
            <v>#N/A</v>
          </cell>
          <cell r="S1045">
            <v>0</v>
          </cell>
        </row>
        <row r="1046">
          <cell r="R1046" t="e">
            <v>#N/A</v>
          </cell>
          <cell r="S1046">
            <v>0</v>
          </cell>
        </row>
        <row r="1047">
          <cell r="R1047" t="e">
            <v>#N/A</v>
          </cell>
          <cell r="S1047">
            <v>0</v>
          </cell>
        </row>
        <row r="1048">
          <cell r="R1048" t="e">
            <v>#N/A</v>
          </cell>
          <cell r="S1048">
            <v>0</v>
          </cell>
        </row>
        <row r="1049">
          <cell r="R1049" t="e">
            <v>#N/A</v>
          </cell>
          <cell r="S1049">
            <v>0</v>
          </cell>
        </row>
        <row r="1050">
          <cell r="R1050" t="e">
            <v>#N/A</v>
          </cell>
          <cell r="S1050">
            <v>0</v>
          </cell>
        </row>
        <row r="1051">
          <cell r="R1051" t="e">
            <v>#N/A</v>
          </cell>
          <cell r="S1051">
            <v>0</v>
          </cell>
        </row>
        <row r="1052">
          <cell r="R1052" t="e">
            <v>#N/A</v>
          </cell>
          <cell r="S1052">
            <v>0</v>
          </cell>
        </row>
        <row r="1053">
          <cell r="R1053" t="e">
            <v>#N/A</v>
          </cell>
          <cell r="S1053">
            <v>0</v>
          </cell>
        </row>
        <row r="1054">
          <cell r="R1054" t="e">
            <v>#N/A</v>
          </cell>
          <cell r="S1054">
            <v>0</v>
          </cell>
        </row>
        <row r="1055">
          <cell r="R1055" t="e">
            <v>#N/A</v>
          </cell>
          <cell r="S1055">
            <v>0</v>
          </cell>
        </row>
        <row r="1056">
          <cell r="R1056" t="e">
            <v>#N/A</v>
          </cell>
          <cell r="S1056">
            <v>0</v>
          </cell>
        </row>
        <row r="1057">
          <cell r="R1057" t="e">
            <v>#N/A</v>
          </cell>
          <cell r="S1057">
            <v>0</v>
          </cell>
        </row>
        <row r="1058">
          <cell r="R1058" t="e">
            <v>#N/A</v>
          </cell>
          <cell r="S1058">
            <v>0</v>
          </cell>
        </row>
        <row r="1059">
          <cell r="R1059" t="e">
            <v>#N/A</v>
          </cell>
          <cell r="S1059">
            <v>0</v>
          </cell>
        </row>
        <row r="1060">
          <cell r="R1060" t="e">
            <v>#N/A</v>
          </cell>
          <cell r="S1060">
            <v>0</v>
          </cell>
        </row>
        <row r="1061">
          <cell r="R1061" t="e">
            <v>#N/A</v>
          </cell>
          <cell r="S1061">
            <v>0</v>
          </cell>
        </row>
        <row r="1062">
          <cell r="R1062" t="e">
            <v>#N/A</v>
          </cell>
          <cell r="S1062">
            <v>0</v>
          </cell>
        </row>
        <row r="1063">
          <cell r="R1063" t="e">
            <v>#N/A</v>
          </cell>
          <cell r="S1063">
            <v>0</v>
          </cell>
        </row>
        <row r="1064">
          <cell r="R1064" t="e">
            <v>#N/A</v>
          </cell>
          <cell r="S1064">
            <v>0</v>
          </cell>
        </row>
        <row r="1065">
          <cell r="R1065" t="e">
            <v>#N/A</v>
          </cell>
          <cell r="S1065">
            <v>0</v>
          </cell>
        </row>
        <row r="1066">
          <cell r="R1066" t="e">
            <v>#N/A</v>
          </cell>
          <cell r="S1066">
            <v>0</v>
          </cell>
        </row>
        <row r="1067">
          <cell r="R1067" t="e">
            <v>#N/A</v>
          </cell>
          <cell r="S1067">
            <v>0</v>
          </cell>
        </row>
        <row r="1068">
          <cell r="R1068" t="e">
            <v>#N/A</v>
          </cell>
          <cell r="S1068">
            <v>0</v>
          </cell>
        </row>
        <row r="1069">
          <cell r="R1069" t="e">
            <v>#N/A</v>
          </cell>
          <cell r="S1069">
            <v>0</v>
          </cell>
        </row>
        <row r="1070">
          <cell r="R1070" t="e">
            <v>#N/A</v>
          </cell>
          <cell r="S1070">
            <v>0</v>
          </cell>
        </row>
        <row r="1071">
          <cell r="R1071" t="e">
            <v>#N/A</v>
          </cell>
          <cell r="S1071">
            <v>0</v>
          </cell>
        </row>
        <row r="1072">
          <cell r="R1072" t="e">
            <v>#N/A</v>
          </cell>
          <cell r="S1072">
            <v>0</v>
          </cell>
        </row>
        <row r="1073">
          <cell r="R1073" t="e">
            <v>#N/A</v>
          </cell>
          <cell r="S1073">
            <v>0</v>
          </cell>
        </row>
        <row r="1074">
          <cell r="R1074" t="e">
            <v>#N/A</v>
          </cell>
          <cell r="S1074">
            <v>0</v>
          </cell>
        </row>
        <row r="1075">
          <cell r="R1075" t="e">
            <v>#N/A</v>
          </cell>
          <cell r="S1075">
            <v>0</v>
          </cell>
        </row>
        <row r="1076">
          <cell r="R1076" t="e">
            <v>#N/A</v>
          </cell>
          <cell r="S1076">
            <v>0</v>
          </cell>
        </row>
        <row r="1077">
          <cell r="R1077" t="e">
            <v>#N/A</v>
          </cell>
          <cell r="S1077">
            <v>0</v>
          </cell>
        </row>
        <row r="1078">
          <cell r="R1078" t="e">
            <v>#N/A</v>
          </cell>
          <cell r="S1078">
            <v>0</v>
          </cell>
        </row>
        <row r="1079">
          <cell r="R1079" t="e">
            <v>#N/A</v>
          </cell>
          <cell r="S1079">
            <v>0</v>
          </cell>
        </row>
        <row r="1080">
          <cell r="R1080" t="e">
            <v>#N/A</v>
          </cell>
          <cell r="S1080">
            <v>0</v>
          </cell>
        </row>
        <row r="1081">
          <cell r="R1081" t="e">
            <v>#N/A</v>
          </cell>
          <cell r="S1081">
            <v>0</v>
          </cell>
        </row>
        <row r="1082">
          <cell r="R1082" t="e">
            <v>#N/A</v>
          </cell>
          <cell r="S1082">
            <v>0</v>
          </cell>
        </row>
        <row r="1083">
          <cell r="R1083" t="e">
            <v>#N/A</v>
          </cell>
          <cell r="S1083">
            <v>0</v>
          </cell>
        </row>
        <row r="1084">
          <cell r="R1084" t="e">
            <v>#N/A</v>
          </cell>
          <cell r="S1084">
            <v>0</v>
          </cell>
        </row>
        <row r="1085">
          <cell r="R1085" t="e">
            <v>#N/A</v>
          </cell>
          <cell r="S1085">
            <v>0</v>
          </cell>
        </row>
        <row r="1086">
          <cell r="R1086" t="e">
            <v>#N/A</v>
          </cell>
          <cell r="S1086">
            <v>0</v>
          </cell>
        </row>
        <row r="1087">
          <cell r="R1087" t="e">
            <v>#N/A</v>
          </cell>
          <cell r="S1087">
            <v>0</v>
          </cell>
        </row>
        <row r="1088">
          <cell r="R1088" t="e">
            <v>#N/A</v>
          </cell>
          <cell r="S1088">
            <v>0</v>
          </cell>
        </row>
        <row r="1089">
          <cell r="R1089" t="e">
            <v>#N/A</v>
          </cell>
          <cell r="S1089">
            <v>0</v>
          </cell>
        </row>
        <row r="1090">
          <cell r="R1090" t="e">
            <v>#N/A</v>
          </cell>
          <cell r="S1090">
            <v>0</v>
          </cell>
        </row>
        <row r="1091">
          <cell r="R1091" t="e">
            <v>#N/A</v>
          </cell>
          <cell r="S1091">
            <v>0</v>
          </cell>
        </row>
        <row r="1092">
          <cell r="R1092" t="e">
            <v>#N/A</v>
          </cell>
          <cell r="S1092">
            <v>0</v>
          </cell>
        </row>
        <row r="1093">
          <cell r="R1093" t="e">
            <v>#N/A</v>
          </cell>
          <cell r="S1093">
            <v>0</v>
          </cell>
        </row>
        <row r="1094">
          <cell r="R1094" t="e">
            <v>#N/A</v>
          </cell>
          <cell r="S1094">
            <v>0</v>
          </cell>
        </row>
        <row r="1095">
          <cell r="R1095" t="e">
            <v>#N/A</v>
          </cell>
          <cell r="S1095">
            <v>0</v>
          </cell>
        </row>
        <row r="1096">
          <cell r="R1096" t="e">
            <v>#N/A</v>
          </cell>
          <cell r="S1096">
            <v>0</v>
          </cell>
        </row>
        <row r="1097">
          <cell r="R1097" t="e">
            <v>#N/A</v>
          </cell>
          <cell r="S1097">
            <v>0</v>
          </cell>
        </row>
        <row r="1098">
          <cell r="R1098" t="e">
            <v>#N/A</v>
          </cell>
          <cell r="S1098">
            <v>0</v>
          </cell>
        </row>
        <row r="1099">
          <cell r="R1099" t="e">
            <v>#N/A</v>
          </cell>
          <cell r="S1099">
            <v>0</v>
          </cell>
        </row>
        <row r="1100">
          <cell r="R1100" t="e">
            <v>#N/A</v>
          </cell>
          <cell r="S1100">
            <v>0</v>
          </cell>
        </row>
        <row r="1101">
          <cell r="R1101" t="e">
            <v>#N/A</v>
          </cell>
          <cell r="S1101">
            <v>0</v>
          </cell>
        </row>
        <row r="1102">
          <cell r="R1102" t="e">
            <v>#N/A</v>
          </cell>
          <cell r="S1102">
            <v>0</v>
          </cell>
        </row>
        <row r="1103">
          <cell r="R1103" t="e">
            <v>#N/A</v>
          </cell>
          <cell r="S1103">
            <v>0</v>
          </cell>
        </row>
        <row r="1104">
          <cell r="R1104" t="e">
            <v>#N/A</v>
          </cell>
          <cell r="S1104">
            <v>0</v>
          </cell>
        </row>
        <row r="1105">
          <cell r="R1105" t="e">
            <v>#N/A</v>
          </cell>
          <cell r="S1105">
            <v>0</v>
          </cell>
        </row>
        <row r="1106">
          <cell r="R1106" t="e">
            <v>#N/A</v>
          </cell>
          <cell r="S1106">
            <v>0</v>
          </cell>
        </row>
        <row r="1107">
          <cell r="R1107" t="e">
            <v>#N/A</v>
          </cell>
          <cell r="S1107">
            <v>0</v>
          </cell>
        </row>
        <row r="1108">
          <cell r="R1108" t="e">
            <v>#N/A</v>
          </cell>
          <cell r="S1108">
            <v>0</v>
          </cell>
        </row>
        <row r="1109">
          <cell r="R1109" t="e">
            <v>#N/A</v>
          </cell>
          <cell r="S1109">
            <v>0</v>
          </cell>
        </row>
        <row r="1110">
          <cell r="R1110" t="e">
            <v>#N/A</v>
          </cell>
          <cell r="S1110">
            <v>0</v>
          </cell>
        </row>
        <row r="1111">
          <cell r="R1111" t="e">
            <v>#N/A</v>
          </cell>
          <cell r="S1111">
            <v>0</v>
          </cell>
        </row>
        <row r="1112">
          <cell r="R1112" t="e">
            <v>#N/A</v>
          </cell>
          <cell r="S1112">
            <v>0</v>
          </cell>
        </row>
        <row r="1113">
          <cell r="R1113" t="e">
            <v>#N/A</v>
          </cell>
          <cell r="S1113">
            <v>0</v>
          </cell>
        </row>
        <row r="1114">
          <cell r="R1114" t="e">
            <v>#N/A</v>
          </cell>
          <cell r="S1114">
            <v>0</v>
          </cell>
        </row>
        <row r="1115">
          <cell r="R1115" t="e">
            <v>#N/A</v>
          </cell>
          <cell r="S1115">
            <v>0</v>
          </cell>
        </row>
        <row r="1116">
          <cell r="R1116" t="e">
            <v>#N/A</v>
          </cell>
          <cell r="S1116">
            <v>0</v>
          </cell>
        </row>
        <row r="1117">
          <cell r="R1117" t="e">
            <v>#N/A</v>
          </cell>
          <cell r="S1117">
            <v>0</v>
          </cell>
        </row>
        <row r="1118">
          <cell r="R1118" t="e">
            <v>#N/A</v>
          </cell>
          <cell r="S1118">
            <v>0</v>
          </cell>
        </row>
        <row r="1119">
          <cell r="R1119" t="e">
            <v>#N/A</v>
          </cell>
          <cell r="S1119">
            <v>0</v>
          </cell>
        </row>
        <row r="1120">
          <cell r="R1120" t="e">
            <v>#N/A</v>
          </cell>
          <cell r="S1120">
            <v>0</v>
          </cell>
        </row>
        <row r="1121">
          <cell r="R1121" t="e">
            <v>#N/A</v>
          </cell>
          <cell r="S1121">
            <v>0</v>
          </cell>
        </row>
        <row r="1122">
          <cell r="R1122" t="e">
            <v>#N/A</v>
          </cell>
          <cell r="S1122">
            <v>0</v>
          </cell>
        </row>
        <row r="1123">
          <cell r="R1123" t="e">
            <v>#N/A</v>
          </cell>
          <cell r="S1123">
            <v>0</v>
          </cell>
        </row>
        <row r="1124">
          <cell r="R1124" t="e">
            <v>#N/A</v>
          </cell>
          <cell r="S1124">
            <v>0</v>
          </cell>
        </row>
        <row r="1125">
          <cell r="R1125" t="e">
            <v>#N/A</v>
          </cell>
          <cell r="S1125">
            <v>0</v>
          </cell>
        </row>
        <row r="1126">
          <cell r="R1126" t="e">
            <v>#N/A</v>
          </cell>
          <cell r="S1126">
            <v>0</v>
          </cell>
        </row>
        <row r="1127">
          <cell r="R1127" t="e">
            <v>#N/A</v>
          </cell>
          <cell r="S1127">
            <v>0</v>
          </cell>
        </row>
        <row r="1128">
          <cell r="R1128" t="e">
            <v>#N/A</v>
          </cell>
          <cell r="S1128">
            <v>0</v>
          </cell>
        </row>
        <row r="1129">
          <cell r="R1129" t="e">
            <v>#N/A</v>
          </cell>
          <cell r="S1129">
            <v>0</v>
          </cell>
        </row>
        <row r="1130">
          <cell r="R1130" t="e">
            <v>#N/A</v>
          </cell>
          <cell r="S1130">
            <v>0</v>
          </cell>
        </row>
        <row r="1131">
          <cell r="R1131" t="e">
            <v>#N/A</v>
          </cell>
          <cell r="S1131">
            <v>0</v>
          </cell>
        </row>
        <row r="1132">
          <cell r="R1132" t="e">
            <v>#N/A</v>
          </cell>
          <cell r="S1132">
            <v>0</v>
          </cell>
        </row>
        <row r="1133">
          <cell r="R1133" t="e">
            <v>#N/A</v>
          </cell>
          <cell r="S1133">
            <v>0</v>
          </cell>
        </row>
        <row r="1134">
          <cell r="R1134" t="e">
            <v>#N/A</v>
          </cell>
          <cell r="S1134">
            <v>0</v>
          </cell>
        </row>
        <row r="1135">
          <cell r="R1135" t="e">
            <v>#N/A</v>
          </cell>
          <cell r="S1135">
            <v>0</v>
          </cell>
        </row>
        <row r="1136">
          <cell r="R1136" t="e">
            <v>#N/A</v>
          </cell>
          <cell r="S1136">
            <v>0</v>
          </cell>
        </row>
        <row r="1137">
          <cell r="R1137" t="e">
            <v>#N/A</v>
          </cell>
          <cell r="S1137">
            <v>0</v>
          </cell>
        </row>
        <row r="1138">
          <cell r="R1138" t="e">
            <v>#N/A</v>
          </cell>
          <cell r="S1138">
            <v>0</v>
          </cell>
        </row>
        <row r="1139">
          <cell r="R1139" t="e">
            <v>#N/A</v>
          </cell>
          <cell r="S1139">
            <v>0</v>
          </cell>
        </row>
        <row r="1140">
          <cell r="R1140" t="e">
            <v>#N/A</v>
          </cell>
          <cell r="S1140">
            <v>0</v>
          </cell>
        </row>
        <row r="1141">
          <cell r="R1141" t="e">
            <v>#N/A</v>
          </cell>
          <cell r="S1141">
            <v>0</v>
          </cell>
        </row>
        <row r="1142">
          <cell r="R1142" t="e">
            <v>#N/A</v>
          </cell>
          <cell r="S1142">
            <v>0</v>
          </cell>
        </row>
        <row r="1143">
          <cell r="R1143" t="e">
            <v>#N/A</v>
          </cell>
          <cell r="S1143">
            <v>0</v>
          </cell>
        </row>
        <row r="1144">
          <cell r="R1144" t="e">
            <v>#N/A</v>
          </cell>
          <cell r="S1144">
            <v>0</v>
          </cell>
        </row>
        <row r="1145">
          <cell r="R1145" t="e">
            <v>#N/A</v>
          </cell>
          <cell r="S1145">
            <v>0</v>
          </cell>
        </row>
        <row r="1146">
          <cell r="R1146" t="e">
            <v>#N/A</v>
          </cell>
          <cell r="S1146">
            <v>0</v>
          </cell>
        </row>
        <row r="1147">
          <cell r="R1147" t="e">
            <v>#N/A</v>
          </cell>
          <cell r="S1147">
            <v>0</v>
          </cell>
        </row>
        <row r="1148">
          <cell r="R1148" t="e">
            <v>#N/A</v>
          </cell>
          <cell r="S1148">
            <v>0</v>
          </cell>
        </row>
        <row r="1149">
          <cell r="R1149" t="e">
            <v>#N/A</v>
          </cell>
          <cell r="S1149">
            <v>0</v>
          </cell>
        </row>
        <row r="1150">
          <cell r="R1150" t="e">
            <v>#N/A</v>
          </cell>
          <cell r="S1150">
            <v>0</v>
          </cell>
        </row>
        <row r="1151">
          <cell r="R1151" t="e">
            <v>#N/A</v>
          </cell>
          <cell r="S1151">
            <v>0</v>
          </cell>
        </row>
        <row r="1152">
          <cell r="R1152" t="e">
            <v>#N/A</v>
          </cell>
          <cell r="S1152">
            <v>0</v>
          </cell>
        </row>
        <row r="1153">
          <cell r="R1153" t="e">
            <v>#N/A</v>
          </cell>
          <cell r="S1153">
            <v>0</v>
          </cell>
        </row>
        <row r="1154">
          <cell r="R1154" t="e">
            <v>#N/A</v>
          </cell>
          <cell r="S1154">
            <v>0</v>
          </cell>
        </row>
        <row r="1155">
          <cell r="R1155" t="e">
            <v>#N/A</v>
          </cell>
          <cell r="S1155">
            <v>0</v>
          </cell>
        </row>
        <row r="1156">
          <cell r="R1156" t="e">
            <v>#N/A</v>
          </cell>
          <cell r="S1156">
            <v>0</v>
          </cell>
        </row>
        <row r="1157">
          <cell r="R1157" t="e">
            <v>#N/A</v>
          </cell>
          <cell r="S1157">
            <v>0</v>
          </cell>
        </row>
        <row r="1158">
          <cell r="R1158" t="e">
            <v>#N/A</v>
          </cell>
          <cell r="S1158">
            <v>0</v>
          </cell>
        </row>
        <row r="1159">
          <cell r="R1159" t="e">
            <v>#N/A</v>
          </cell>
          <cell r="S1159">
            <v>0</v>
          </cell>
        </row>
        <row r="1160">
          <cell r="R1160" t="e">
            <v>#N/A</v>
          </cell>
          <cell r="S1160">
            <v>0</v>
          </cell>
        </row>
        <row r="1161">
          <cell r="R1161" t="e">
            <v>#N/A</v>
          </cell>
          <cell r="S1161">
            <v>0</v>
          </cell>
        </row>
        <row r="1162">
          <cell r="R1162" t="e">
            <v>#N/A</v>
          </cell>
          <cell r="S1162">
            <v>0</v>
          </cell>
        </row>
        <row r="1163">
          <cell r="R1163" t="e">
            <v>#N/A</v>
          </cell>
          <cell r="S1163">
            <v>0</v>
          </cell>
        </row>
        <row r="1164">
          <cell r="R1164" t="e">
            <v>#N/A</v>
          </cell>
          <cell r="S1164">
            <v>0</v>
          </cell>
        </row>
        <row r="1165">
          <cell r="R1165" t="e">
            <v>#N/A</v>
          </cell>
          <cell r="S1165">
            <v>0</v>
          </cell>
        </row>
        <row r="1166">
          <cell r="R1166" t="e">
            <v>#N/A</v>
          </cell>
          <cell r="S1166">
            <v>0</v>
          </cell>
        </row>
        <row r="1167">
          <cell r="R1167" t="e">
            <v>#N/A</v>
          </cell>
          <cell r="S1167">
            <v>0</v>
          </cell>
        </row>
        <row r="1168">
          <cell r="R1168" t="e">
            <v>#N/A</v>
          </cell>
          <cell r="S1168">
            <v>0</v>
          </cell>
        </row>
        <row r="1169">
          <cell r="R1169" t="e">
            <v>#N/A</v>
          </cell>
          <cell r="S1169">
            <v>0</v>
          </cell>
        </row>
        <row r="1170">
          <cell r="R1170" t="e">
            <v>#N/A</v>
          </cell>
          <cell r="S1170">
            <v>0</v>
          </cell>
        </row>
        <row r="1171">
          <cell r="R1171" t="e">
            <v>#N/A</v>
          </cell>
          <cell r="S1171">
            <v>0</v>
          </cell>
        </row>
        <row r="1172">
          <cell r="R1172" t="e">
            <v>#N/A</v>
          </cell>
          <cell r="S1172">
            <v>0</v>
          </cell>
        </row>
        <row r="1173">
          <cell r="R1173" t="e">
            <v>#N/A</v>
          </cell>
          <cell r="S1173">
            <v>0</v>
          </cell>
        </row>
        <row r="1174">
          <cell r="R1174" t="e">
            <v>#N/A</v>
          </cell>
          <cell r="S1174">
            <v>0</v>
          </cell>
        </row>
        <row r="1175">
          <cell r="R1175" t="e">
            <v>#N/A</v>
          </cell>
          <cell r="S1175">
            <v>0</v>
          </cell>
        </row>
        <row r="1176">
          <cell r="R1176" t="e">
            <v>#N/A</v>
          </cell>
          <cell r="S1176">
            <v>0</v>
          </cell>
        </row>
        <row r="1177">
          <cell r="R1177" t="e">
            <v>#N/A</v>
          </cell>
          <cell r="S1177">
            <v>0</v>
          </cell>
        </row>
        <row r="1178">
          <cell r="R1178" t="e">
            <v>#N/A</v>
          </cell>
          <cell r="S1178">
            <v>0</v>
          </cell>
        </row>
        <row r="1179">
          <cell r="R1179" t="e">
            <v>#N/A</v>
          </cell>
          <cell r="S1179">
            <v>0</v>
          </cell>
        </row>
        <row r="1180">
          <cell r="R1180" t="e">
            <v>#N/A</v>
          </cell>
          <cell r="S1180">
            <v>0</v>
          </cell>
        </row>
        <row r="1181">
          <cell r="R1181" t="e">
            <v>#N/A</v>
          </cell>
          <cell r="S1181">
            <v>0</v>
          </cell>
        </row>
        <row r="1182">
          <cell r="R1182" t="e">
            <v>#N/A</v>
          </cell>
          <cell r="S1182">
            <v>0</v>
          </cell>
        </row>
        <row r="1183">
          <cell r="R1183" t="e">
            <v>#N/A</v>
          </cell>
          <cell r="S1183">
            <v>0</v>
          </cell>
        </row>
        <row r="1184">
          <cell r="R1184" t="e">
            <v>#N/A</v>
          </cell>
          <cell r="S1184">
            <v>0</v>
          </cell>
        </row>
        <row r="1185">
          <cell r="R1185" t="e">
            <v>#N/A</v>
          </cell>
          <cell r="S1185">
            <v>0</v>
          </cell>
        </row>
        <row r="1186">
          <cell r="R1186" t="e">
            <v>#N/A</v>
          </cell>
          <cell r="S1186">
            <v>0</v>
          </cell>
        </row>
        <row r="1187">
          <cell r="R1187" t="e">
            <v>#N/A</v>
          </cell>
          <cell r="S1187">
            <v>0</v>
          </cell>
        </row>
        <row r="1188">
          <cell r="R1188" t="e">
            <v>#N/A</v>
          </cell>
          <cell r="S1188">
            <v>0</v>
          </cell>
        </row>
        <row r="1189">
          <cell r="R1189" t="e">
            <v>#N/A</v>
          </cell>
          <cell r="S1189">
            <v>0</v>
          </cell>
        </row>
        <row r="1190">
          <cell r="R1190" t="e">
            <v>#N/A</v>
          </cell>
          <cell r="S1190">
            <v>0</v>
          </cell>
        </row>
        <row r="1191">
          <cell r="R1191" t="e">
            <v>#N/A</v>
          </cell>
          <cell r="S1191">
            <v>0</v>
          </cell>
        </row>
        <row r="1192">
          <cell r="R1192" t="e">
            <v>#N/A</v>
          </cell>
          <cell r="S1192">
            <v>0</v>
          </cell>
        </row>
        <row r="1193">
          <cell r="R1193" t="e">
            <v>#N/A</v>
          </cell>
          <cell r="S1193">
            <v>0</v>
          </cell>
        </row>
        <row r="1194">
          <cell r="R1194" t="e">
            <v>#N/A</v>
          </cell>
          <cell r="S1194">
            <v>0</v>
          </cell>
        </row>
        <row r="1195">
          <cell r="R1195" t="e">
            <v>#N/A</v>
          </cell>
          <cell r="S1195">
            <v>0</v>
          </cell>
        </row>
        <row r="1196">
          <cell r="R1196" t="e">
            <v>#N/A</v>
          </cell>
          <cell r="S1196">
            <v>0</v>
          </cell>
        </row>
        <row r="1197">
          <cell r="R1197" t="e">
            <v>#N/A</v>
          </cell>
          <cell r="S1197">
            <v>0</v>
          </cell>
        </row>
        <row r="1198">
          <cell r="R1198" t="e">
            <v>#N/A</v>
          </cell>
          <cell r="S1198">
            <v>0</v>
          </cell>
        </row>
        <row r="1199">
          <cell r="R1199" t="e">
            <v>#N/A</v>
          </cell>
          <cell r="S1199">
            <v>0</v>
          </cell>
        </row>
        <row r="1200">
          <cell r="R1200" t="e">
            <v>#N/A</v>
          </cell>
          <cell r="S1200">
            <v>0</v>
          </cell>
        </row>
        <row r="1201">
          <cell r="R1201" t="e">
            <v>#N/A</v>
          </cell>
          <cell r="S1201">
            <v>0</v>
          </cell>
        </row>
        <row r="1202">
          <cell r="R1202" t="e">
            <v>#N/A</v>
          </cell>
          <cell r="S1202">
            <v>0</v>
          </cell>
        </row>
        <row r="1203">
          <cell r="R1203" t="e">
            <v>#N/A</v>
          </cell>
          <cell r="S1203">
            <v>0</v>
          </cell>
        </row>
        <row r="1204">
          <cell r="R1204" t="e">
            <v>#N/A</v>
          </cell>
          <cell r="S1204">
            <v>0</v>
          </cell>
        </row>
        <row r="1205">
          <cell r="R1205" t="e">
            <v>#N/A</v>
          </cell>
          <cell r="S1205">
            <v>0</v>
          </cell>
        </row>
        <row r="1206">
          <cell r="R1206" t="e">
            <v>#N/A</v>
          </cell>
          <cell r="S1206">
            <v>0</v>
          </cell>
        </row>
        <row r="1207">
          <cell r="R1207" t="e">
            <v>#N/A</v>
          </cell>
          <cell r="S1207">
            <v>0</v>
          </cell>
        </row>
        <row r="1208">
          <cell r="R1208" t="e">
            <v>#N/A</v>
          </cell>
          <cell r="S1208">
            <v>0</v>
          </cell>
        </row>
        <row r="1209">
          <cell r="R1209" t="e">
            <v>#N/A</v>
          </cell>
          <cell r="S1209">
            <v>0</v>
          </cell>
        </row>
        <row r="1210">
          <cell r="R1210" t="e">
            <v>#N/A</v>
          </cell>
          <cell r="S1210">
            <v>0</v>
          </cell>
        </row>
        <row r="1211">
          <cell r="R1211" t="e">
            <v>#N/A</v>
          </cell>
          <cell r="S1211">
            <v>0</v>
          </cell>
        </row>
        <row r="1212">
          <cell r="R1212" t="e">
            <v>#N/A</v>
          </cell>
          <cell r="S1212">
            <v>0</v>
          </cell>
        </row>
        <row r="1213">
          <cell r="R1213" t="e">
            <v>#N/A</v>
          </cell>
          <cell r="S1213">
            <v>0</v>
          </cell>
        </row>
        <row r="1214">
          <cell r="R1214" t="e">
            <v>#N/A</v>
          </cell>
          <cell r="S1214">
            <v>0</v>
          </cell>
        </row>
        <row r="1215">
          <cell r="R1215" t="e">
            <v>#N/A</v>
          </cell>
          <cell r="S1215">
            <v>0</v>
          </cell>
        </row>
        <row r="1216">
          <cell r="R1216" t="e">
            <v>#N/A</v>
          </cell>
          <cell r="S1216">
            <v>0</v>
          </cell>
        </row>
        <row r="1217">
          <cell r="R1217" t="e">
            <v>#N/A</v>
          </cell>
          <cell r="S1217">
            <v>0</v>
          </cell>
        </row>
        <row r="1218">
          <cell r="R1218" t="e">
            <v>#N/A</v>
          </cell>
          <cell r="S1218">
            <v>0</v>
          </cell>
        </row>
        <row r="1219">
          <cell r="R1219" t="e">
            <v>#N/A</v>
          </cell>
          <cell r="S1219">
            <v>0</v>
          </cell>
        </row>
        <row r="1220">
          <cell r="R1220" t="e">
            <v>#N/A</v>
          </cell>
          <cell r="S1220">
            <v>0</v>
          </cell>
        </row>
        <row r="1221">
          <cell r="R1221" t="e">
            <v>#N/A</v>
          </cell>
          <cell r="S1221">
            <v>0</v>
          </cell>
        </row>
        <row r="1222">
          <cell r="R1222" t="e">
            <v>#N/A</v>
          </cell>
          <cell r="S1222">
            <v>0</v>
          </cell>
        </row>
        <row r="1223">
          <cell r="R1223" t="e">
            <v>#N/A</v>
          </cell>
          <cell r="S1223">
            <v>0</v>
          </cell>
        </row>
        <row r="1224">
          <cell r="R1224" t="e">
            <v>#N/A</v>
          </cell>
          <cell r="S1224">
            <v>0</v>
          </cell>
        </row>
        <row r="1225">
          <cell r="R1225" t="e">
            <v>#N/A</v>
          </cell>
          <cell r="S1225">
            <v>0</v>
          </cell>
        </row>
        <row r="1226">
          <cell r="R1226" t="e">
            <v>#N/A</v>
          </cell>
          <cell r="S1226">
            <v>0</v>
          </cell>
        </row>
        <row r="1227">
          <cell r="R1227" t="e">
            <v>#N/A</v>
          </cell>
          <cell r="S1227">
            <v>0</v>
          </cell>
        </row>
        <row r="1228">
          <cell r="R1228" t="e">
            <v>#N/A</v>
          </cell>
          <cell r="S1228">
            <v>0</v>
          </cell>
        </row>
        <row r="1229">
          <cell r="R1229" t="e">
            <v>#N/A</v>
          </cell>
          <cell r="S1229">
            <v>0</v>
          </cell>
        </row>
        <row r="1230">
          <cell r="R1230" t="e">
            <v>#N/A</v>
          </cell>
          <cell r="S1230">
            <v>0</v>
          </cell>
        </row>
        <row r="1231">
          <cell r="R1231" t="e">
            <v>#N/A</v>
          </cell>
          <cell r="S1231">
            <v>0</v>
          </cell>
        </row>
        <row r="1232">
          <cell r="R1232" t="e">
            <v>#N/A</v>
          </cell>
          <cell r="S1232">
            <v>0</v>
          </cell>
        </row>
        <row r="1233">
          <cell r="R1233" t="e">
            <v>#N/A</v>
          </cell>
          <cell r="S1233">
            <v>0</v>
          </cell>
        </row>
        <row r="1234">
          <cell r="R1234" t="e">
            <v>#N/A</v>
          </cell>
          <cell r="S1234">
            <v>0</v>
          </cell>
        </row>
        <row r="1235">
          <cell r="R1235" t="e">
            <v>#N/A</v>
          </cell>
          <cell r="S1235">
            <v>0</v>
          </cell>
        </row>
        <row r="1236">
          <cell r="R1236" t="e">
            <v>#N/A</v>
          </cell>
          <cell r="S1236">
            <v>0</v>
          </cell>
        </row>
        <row r="1237">
          <cell r="R1237" t="e">
            <v>#N/A</v>
          </cell>
          <cell r="S1237">
            <v>0</v>
          </cell>
        </row>
        <row r="1238">
          <cell r="R1238" t="e">
            <v>#N/A</v>
          </cell>
          <cell r="S1238">
            <v>0</v>
          </cell>
        </row>
        <row r="1239">
          <cell r="R1239" t="e">
            <v>#N/A</v>
          </cell>
          <cell r="S1239">
            <v>0</v>
          </cell>
        </row>
        <row r="1240">
          <cell r="R1240" t="e">
            <v>#N/A</v>
          </cell>
          <cell r="S1240">
            <v>0</v>
          </cell>
        </row>
        <row r="1241">
          <cell r="R1241" t="e">
            <v>#N/A</v>
          </cell>
          <cell r="S1241">
            <v>0</v>
          </cell>
        </row>
        <row r="1242">
          <cell r="R1242" t="e">
            <v>#N/A</v>
          </cell>
          <cell r="S1242">
            <v>0</v>
          </cell>
        </row>
        <row r="1243">
          <cell r="R1243" t="e">
            <v>#N/A</v>
          </cell>
          <cell r="S1243">
            <v>0</v>
          </cell>
        </row>
        <row r="1244">
          <cell r="R1244" t="e">
            <v>#N/A</v>
          </cell>
          <cell r="S1244">
            <v>0</v>
          </cell>
        </row>
        <row r="1245">
          <cell r="R1245" t="e">
            <v>#N/A</v>
          </cell>
          <cell r="S1245">
            <v>0</v>
          </cell>
        </row>
        <row r="1246">
          <cell r="R1246" t="e">
            <v>#N/A</v>
          </cell>
          <cell r="S1246">
            <v>0</v>
          </cell>
        </row>
        <row r="1247">
          <cell r="R1247" t="e">
            <v>#N/A</v>
          </cell>
          <cell r="S1247">
            <v>0</v>
          </cell>
        </row>
        <row r="1248">
          <cell r="R1248" t="e">
            <v>#N/A</v>
          </cell>
          <cell r="S1248">
            <v>0</v>
          </cell>
        </row>
        <row r="1249">
          <cell r="R1249" t="e">
            <v>#N/A</v>
          </cell>
          <cell r="S1249">
            <v>0</v>
          </cell>
        </row>
        <row r="1250">
          <cell r="R1250" t="e">
            <v>#N/A</v>
          </cell>
          <cell r="S1250">
            <v>0</v>
          </cell>
        </row>
        <row r="1251">
          <cell r="R1251" t="e">
            <v>#N/A</v>
          </cell>
          <cell r="S1251">
            <v>0</v>
          </cell>
        </row>
        <row r="1252">
          <cell r="R1252" t="e">
            <v>#N/A</v>
          </cell>
          <cell r="S1252">
            <v>0</v>
          </cell>
        </row>
        <row r="1253">
          <cell r="R1253" t="e">
            <v>#N/A</v>
          </cell>
          <cell r="S1253">
            <v>0</v>
          </cell>
        </row>
        <row r="1254">
          <cell r="R1254" t="e">
            <v>#N/A</v>
          </cell>
          <cell r="S1254">
            <v>0</v>
          </cell>
        </row>
        <row r="1255">
          <cell r="R1255" t="e">
            <v>#N/A</v>
          </cell>
          <cell r="S1255">
            <v>0</v>
          </cell>
        </row>
        <row r="1256">
          <cell r="R1256" t="e">
            <v>#N/A</v>
          </cell>
          <cell r="S1256">
            <v>0</v>
          </cell>
        </row>
        <row r="1257">
          <cell r="R1257" t="e">
            <v>#N/A</v>
          </cell>
          <cell r="S1257">
            <v>0</v>
          </cell>
        </row>
        <row r="1258">
          <cell r="R1258" t="e">
            <v>#N/A</v>
          </cell>
          <cell r="S1258">
            <v>0</v>
          </cell>
        </row>
        <row r="1259">
          <cell r="R1259" t="e">
            <v>#N/A</v>
          </cell>
          <cell r="S1259">
            <v>0</v>
          </cell>
        </row>
        <row r="1260">
          <cell r="R1260" t="e">
            <v>#N/A</v>
          </cell>
          <cell r="S1260">
            <v>0</v>
          </cell>
        </row>
        <row r="1261">
          <cell r="R1261" t="e">
            <v>#N/A</v>
          </cell>
          <cell r="S1261">
            <v>0</v>
          </cell>
        </row>
        <row r="1262">
          <cell r="R1262" t="e">
            <v>#N/A</v>
          </cell>
          <cell r="S1262">
            <v>0</v>
          </cell>
        </row>
        <row r="1263">
          <cell r="R1263" t="e">
            <v>#N/A</v>
          </cell>
          <cell r="S1263">
            <v>0</v>
          </cell>
        </row>
        <row r="1264">
          <cell r="R1264" t="e">
            <v>#N/A</v>
          </cell>
          <cell r="S1264">
            <v>0</v>
          </cell>
        </row>
        <row r="1265">
          <cell r="R1265" t="e">
            <v>#N/A</v>
          </cell>
          <cell r="S1265">
            <v>0</v>
          </cell>
        </row>
        <row r="1266">
          <cell r="R1266" t="e">
            <v>#N/A</v>
          </cell>
          <cell r="S1266">
            <v>0</v>
          </cell>
        </row>
        <row r="1267">
          <cell r="R1267" t="e">
            <v>#N/A</v>
          </cell>
          <cell r="S1267">
            <v>0</v>
          </cell>
        </row>
        <row r="1268">
          <cell r="R1268" t="e">
            <v>#N/A</v>
          </cell>
          <cell r="S1268">
            <v>0</v>
          </cell>
        </row>
        <row r="1269">
          <cell r="R1269" t="e">
            <v>#N/A</v>
          </cell>
          <cell r="S1269">
            <v>0</v>
          </cell>
        </row>
        <row r="1270">
          <cell r="R1270" t="e">
            <v>#N/A</v>
          </cell>
          <cell r="S1270">
            <v>0</v>
          </cell>
        </row>
        <row r="1271">
          <cell r="R1271" t="e">
            <v>#N/A</v>
          </cell>
          <cell r="S1271">
            <v>0</v>
          </cell>
        </row>
        <row r="1272">
          <cell r="R1272" t="e">
            <v>#N/A</v>
          </cell>
          <cell r="S1272">
            <v>0</v>
          </cell>
        </row>
        <row r="1273">
          <cell r="R1273" t="e">
            <v>#N/A</v>
          </cell>
          <cell r="S1273">
            <v>0</v>
          </cell>
        </row>
        <row r="1274">
          <cell r="R1274" t="e">
            <v>#N/A</v>
          </cell>
          <cell r="S1274">
            <v>0</v>
          </cell>
        </row>
        <row r="1275">
          <cell r="R1275" t="e">
            <v>#N/A</v>
          </cell>
          <cell r="S1275">
            <v>0</v>
          </cell>
        </row>
        <row r="1276">
          <cell r="R1276" t="e">
            <v>#N/A</v>
          </cell>
          <cell r="S1276">
            <v>0</v>
          </cell>
        </row>
        <row r="1277">
          <cell r="R1277" t="e">
            <v>#N/A</v>
          </cell>
          <cell r="S1277">
            <v>0</v>
          </cell>
        </row>
        <row r="1278">
          <cell r="R1278" t="e">
            <v>#N/A</v>
          </cell>
          <cell r="S1278">
            <v>0</v>
          </cell>
        </row>
        <row r="1279">
          <cell r="R1279" t="e">
            <v>#N/A</v>
          </cell>
          <cell r="S1279">
            <v>0</v>
          </cell>
        </row>
        <row r="1280">
          <cell r="R1280" t="e">
            <v>#N/A</v>
          </cell>
          <cell r="S1280">
            <v>0</v>
          </cell>
        </row>
        <row r="1281">
          <cell r="R1281" t="e">
            <v>#N/A</v>
          </cell>
          <cell r="S1281">
            <v>0</v>
          </cell>
        </row>
        <row r="1282">
          <cell r="R1282" t="e">
            <v>#N/A</v>
          </cell>
          <cell r="S1282">
            <v>0</v>
          </cell>
        </row>
        <row r="1283">
          <cell r="R1283" t="e">
            <v>#N/A</v>
          </cell>
          <cell r="S1283">
            <v>0</v>
          </cell>
        </row>
        <row r="1284">
          <cell r="R1284" t="e">
            <v>#N/A</v>
          </cell>
          <cell r="S1284">
            <v>0</v>
          </cell>
        </row>
        <row r="1285">
          <cell r="R1285" t="e">
            <v>#N/A</v>
          </cell>
          <cell r="S1285">
            <v>0</v>
          </cell>
        </row>
        <row r="1286">
          <cell r="R1286" t="e">
            <v>#N/A</v>
          </cell>
          <cell r="S1286">
            <v>0</v>
          </cell>
        </row>
        <row r="1287">
          <cell r="R1287" t="e">
            <v>#N/A</v>
          </cell>
          <cell r="S1287">
            <v>0</v>
          </cell>
        </row>
        <row r="1288">
          <cell r="R1288" t="e">
            <v>#N/A</v>
          </cell>
          <cell r="S1288">
            <v>0</v>
          </cell>
        </row>
        <row r="1289">
          <cell r="R1289" t="e">
            <v>#N/A</v>
          </cell>
          <cell r="S1289">
            <v>0</v>
          </cell>
        </row>
        <row r="1290">
          <cell r="R1290" t="e">
            <v>#N/A</v>
          </cell>
          <cell r="S1290">
            <v>0</v>
          </cell>
        </row>
        <row r="1291">
          <cell r="R1291" t="e">
            <v>#N/A</v>
          </cell>
          <cell r="S1291">
            <v>0</v>
          </cell>
        </row>
        <row r="1292">
          <cell r="R1292" t="e">
            <v>#N/A</v>
          </cell>
          <cell r="S1292">
            <v>0</v>
          </cell>
        </row>
        <row r="1293">
          <cell r="R1293" t="e">
            <v>#N/A</v>
          </cell>
          <cell r="S1293">
            <v>0</v>
          </cell>
        </row>
        <row r="1294">
          <cell r="R1294" t="e">
            <v>#N/A</v>
          </cell>
          <cell r="S1294">
            <v>0</v>
          </cell>
        </row>
        <row r="1295">
          <cell r="R1295" t="e">
            <v>#N/A</v>
          </cell>
          <cell r="S1295">
            <v>0</v>
          </cell>
        </row>
        <row r="1296">
          <cell r="R1296" t="e">
            <v>#N/A</v>
          </cell>
          <cell r="S1296">
            <v>0</v>
          </cell>
        </row>
        <row r="1297">
          <cell r="R1297" t="e">
            <v>#N/A</v>
          </cell>
          <cell r="S1297">
            <v>0</v>
          </cell>
        </row>
        <row r="1298">
          <cell r="R1298" t="e">
            <v>#N/A</v>
          </cell>
          <cell r="S1298">
            <v>0</v>
          </cell>
        </row>
        <row r="1299">
          <cell r="R1299" t="e">
            <v>#N/A</v>
          </cell>
          <cell r="S1299">
            <v>0</v>
          </cell>
        </row>
        <row r="1300">
          <cell r="R1300" t="e">
            <v>#N/A</v>
          </cell>
          <cell r="S1300">
            <v>0</v>
          </cell>
        </row>
        <row r="1301">
          <cell r="R1301" t="e">
            <v>#N/A</v>
          </cell>
          <cell r="S1301">
            <v>0</v>
          </cell>
        </row>
        <row r="1302">
          <cell r="R1302" t="e">
            <v>#N/A</v>
          </cell>
          <cell r="S1302">
            <v>0</v>
          </cell>
        </row>
        <row r="1303">
          <cell r="R1303" t="e">
            <v>#N/A</v>
          </cell>
          <cell r="S1303">
            <v>0</v>
          </cell>
        </row>
        <row r="1304">
          <cell r="R1304" t="e">
            <v>#N/A</v>
          </cell>
          <cell r="S1304">
            <v>0</v>
          </cell>
        </row>
        <row r="1305">
          <cell r="R1305" t="e">
            <v>#N/A</v>
          </cell>
          <cell r="S1305">
            <v>0</v>
          </cell>
        </row>
        <row r="1306">
          <cell r="R1306" t="e">
            <v>#N/A</v>
          </cell>
          <cell r="S1306">
            <v>0</v>
          </cell>
        </row>
        <row r="1307">
          <cell r="R1307" t="e">
            <v>#N/A</v>
          </cell>
          <cell r="S1307">
            <v>0</v>
          </cell>
        </row>
        <row r="1308">
          <cell r="R1308" t="e">
            <v>#N/A</v>
          </cell>
          <cell r="S1308">
            <v>0</v>
          </cell>
        </row>
        <row r="1309">
          <cell r="R1309" t="e">
            <v>#N/A</v>
          </cell>
          <cell r="S1309">
            <v>0</v>
          </cell>
        </row>
        <row r="1310">
          <cell r="R1310" t="e">
            <v>#N/A</v>
          </cell>
          <cell r="S1310">
            <v>0</v>
          </cell>
        </row>
        <row r="1311">
          <cell r="R1311" t="e">
            <v>#N/A</v>
          </cell>
          <cell r="S1311">
            <v>0</v>
          </cell>
        </row>
        <row r="1312">
          <cell r="R1312" t="e">
            <v>#N/A</v>
          </cell>
          <cell r="S1312">
            <v>0</v>
          </cell>
        </row>
        <row r="1313">
          <cell r="R1313" t="e">
            <v>#N/A</v>
          </cell>
          <cell r="S1313">
            <v>0</v>
          </cell>
        </row>
        <row r="1314">
          <cell r="R1314" t="e">
            <v>#N/A</v>
          </cell>
          <cell r="S1314">
            <v>0</v>
          </cell>
        </row>
        <row r="1315">
          <cell r="R1315" t="e">
            <v>#N/A</v>
          </cell>
          <cell r="S1315">
            <v>0</v>
          </cell>
        </row>
        <row r="1316">
          <cell r="R1316" t="e">
            <v>#N/A</v>
          </cell>
          <cell r="S1316">
            <v>0</v>
          </cell>
        </row>
        <row r="1317">
          <cell r="R1317" t="e">
            <v>#N/A</v>
          </cell>
          <cell r="S1317">
            <v>0</v>
          </cell>
        </row>
        <row r="1318">
          <cell r="R1318" t="e">
            <v>#N/A</v>
          </cell>
          <cell r="S1318">
            <v>0</v>
          </cell>
        </row>
        <row r="1319">
          <cell r="R1319" t="e">
            <v>#N/A</v>
          </cell>
          <cell r="S1319">
            <v>0</v>
          </cell>
        </row>
        <row r="1320">
          <cell r="R1320" t="e">
            <v>#N/A</v>
          </cell>
          <cell r="S1320">
            <v>0</v>
          </cell>
        </row>
        <row r="1321">
          <cell r="R1321" t="e">
            <v>#N/A</v>
          </cell>
          <cell r="S1321">
            <v>0</v>
          </cell>
        </row>
        <row r="1322">
          <cell r="R1322" t="e">
            <v>#N/A</v>
          </cell>
          <cell r="S1322">
            <v>0</v>
          </cell>
        </row>
        <row r="1323">
          <cell r="R1323" t="e">
            <v>#N/A</v>
          </cell>
          <cell r="S1323">
            <v>0</v>
          </cell>
        </row>
        <row r="1324">
          <cell r="R1324" t="e">
            <v>#N/A</v>
          </cell>
          <cell r="S1324">
            <v>0</v>
          </cell>
        </row>
        <row r="1325">
          <cell r="R1325" t="e">
            <v>#N/A</v>
          </cell>
          <cell r="S1325">
            <v>0</v>
          </cell>
        </row>
        <row r="1326">
          <cell r="R1326" t="e">
            <v>#N/A</v>
          </cell>
          <cell r="S1326">
            <v>0</v>
          </cell>
        </row>
        <row r="1327">
          <cell r="R1327" t="e">
            <v>#N/A</v>
          </cell>
          <cell r="S1327">
            <v>0</v>
          </cell>
        </row>
        <row r="1328">
          <cell r="R1328" t="e">
            <v>#N/A</v>
          </cell>
          <cell r="S1328">
            <v>0</v>
          </cell>
        </row>
        <row r="1329">
          <cell r="R1329" t="e">
            <v>#N/A</v>
          </cell>
          <cell r="S1329">
            <v>0</v>
          </cell>
        </row>
        <row r="1330">
          <cell r="R1330" t="e">
            <v>#N/A</v>
          </cell>
          <cell r="S1330">
            <v>0</v>
          </cell>
        </row>
        <row r="1331">
          <cell r="R1331" t="e">
            <v>#N/A</v>
          </cell>
          <cell r="S1331">
            <v>0</v>
          </cell>
        </row>
        <row r="1332">
          <cell r="R1332" t="e">
            <v>#N/A</v>
          </cell>
          <cell r="S1332">
            <v>0</v>
          </cell>
        </row>
        <row r="1333">
          <cell r="R1333" t="e">
            <v>#N/A</v>
          </cell>
          <cell r="S1333">
            <v>0</v>
          </cell>
        </row>
        <row r="1334">
          <cell r="R1334" t="e">
            <v>#N/A</v>
          </cell>
          <cell r="S1334">
            <v>0</v>
          </cell>
        </row>
        <row r="1335">
          <cell r="R1335" t="e">
            <v>#N/A</v>
          </cell>
          <cell r="S1335">
            <v>0</v>
          </cell>
        </row>
        <row r="1336">
          <cell r="R1336" t="e">
            <v>#N/A</v>
          </cell>
          <cell r="S1336">
            <v>0</v>
          </cell>
        </row>
        <row r="1337">
          <cell r="R1337" t="e">
            <v>#N/A</v>
          </cell>
          <cell r="S1337">
            <v>0</v>
          </cell>
        </row>
        <row r="1338">
          <cell r="R1338" t="e">
            <v>#N/A</v>
          </cell>
          <cell r="S1338">
            <v>0</v>
          </cell>
        </row>
        <row r="1339">
          <cell r="R1339" t="e">
            <v>#N/A</v>
          </cell>
          <cell r="S1339">
            <v>0</v>
          </cell>
        </row>
        <row r="1340">
          <cell r="R1340" t="e">
            <v>#N/A</v>
          </cell>
          <cell r="S1340">
            <v>0</v>
          </cell>
        </row>
        <row r="1341">
          <cell r="R1341" t="e">
            <v>#N/A</v>
          </cell>
          <cell r="S1341">
            <v>0</v>
          </cell>
        </row>
        <row r="1342">
          <cell r="R1342" t="e">
            <v>#N/A</v>
          </cell>
          <cell r="S1342">
            <v>0</v>
          </cell>
        </row>
        <row r="1343">
          <cell r="R1343" t="e">
            <v>#N/A</v>
          </cell>
          <cell r="S1343">
            <v>0</v>
          </cell>
        </row>
        <row r="1344">
          <cell r="R1344" t="e">
            <v>#N/A</v>
          </cell>
          <cell r="S1344">
            <v>0</v>
          </cell>
        </row>
        <row r="1345">
          <cell r="R1345" t="e">
            <v>#N/A</v>
          </cell>
          <cell r="S1345">
            <v>0</v>
          </cell>
        </row>
        <row r="1346">
          <cell r="R1346" t="e">
            <v>#N/A</v>
          </cell>
          <cell r="S1346">
            <v>0</v>
          </cell>
        </row>
        <row r="1347">
          <cell r="R1347" t="e">
            <v>#N/A</v>
          </cell>
          <cell r="S1347">
            <v>0</v>
          </cell>
        </row>
        <row r="1348">
          <cell r="R1348" t="e">
            <v>#N/A</v>
          </cell>
          <cell r="S1348">
            <v>0</v>
          </cell>
        </row>
        <row r="1349">
          <cell r="R1349" t="e">
            <v>#N/A</v>
          </cell>
          <cell r="S1349">
            <v>0</v>
          </cell>
        </row>
        <row r="1350">
          <cell r="R1350" t="e">
            <v>#N/A</v>
          </cell>
          <cell r="S1350">
            <v>0</v>
          </cell>
        </row>
        <row r="1351">
          <cell r="R1351" t="e">
            <v>#N/A</v>
          </cell>
          <cell r="S1351">
            <v>0</v>
          </cell>
        </row>
        <row r="1352">
          <cell r="R1352" t="e">
            <v>#N/A</v>
          </cell>
          <cell r="S1352">
            <v>0</v>
          </cell>
        </row>
        <row r="1353">
          <cell r="R1353" t="e">
            <v>#N/A</v>
          </cell>
          <cell r="S1353">
            <v>0</v>
          </cell>
        </row>
        <row r="1354">
          <cell r="R1354" t="e">
            <v>#N/A</v>
          </cell>
          <cell r="S1354">
            <v>0</v>
          </cell>
        </row>
        <row r="1355">
          <cell r="R1355" t="e">
            <v>#N/A</v>
          </cell>
          <cell r="S1355">
            <v>0</v>
          </cell>
        </row>
        <row r="1356">
          <cell r="R1356" t="e">
            <v>#N/A</v>
          </cell>
          <cell r="S1356">
            <v>0</v>
          </cell>
        </row>
        <row r="1357">
          <cell r="R1357" t="e">
            <v>#N/A</v>
          </cell>
          <cell r="S1357">
            <v>0</v>
          </cell>
        </row>
        <row r="1358">
          <cell r="R1358" t="e">
            <v>#N/A</v>
          </cell>
          <cell r="S1358">
            <v>0</v>
          </cell>
        </row>
        <row r="1359">
          <cell r="R1359" t="e">
            <v>#N/A</v>
          </cell>
          <cell r="S1359">
            <v>0</v>
          </cell>
        </row>
        <row r="1360">
          <cell r="R1360" t="e">
            <v>#N/A</v>
          </cell>
          <cell r="S1360">
            <v>0</v>
          </cell>
        </row>
        <row r="1361">
          <cell r="R1361" t="e">
            <v>#N/A</v>
          </cell>
          <cell r="S1361">
            <v>0</v>
          </cell>
        </row>
        <row r="1362">
          <cell r="R1362" t="e">
            <v>#N/A</v>
          </cell>
          <cell r="S1362">
            <v>0</v>
          </cell>
        </row>
        <row r="1363">
          <cell r="R1363" t="e">
            <v>#N/A</v>
          </cell>
          <cell r="S1363">
            <v>0</v>
          </cell>
        </row>
        <row r="1364">
          <cell r="R1364" t="e">
            <v>#N/A</v>
          </cell>
          <cell r="S1364">
            <v>0</v>
          </cell>
        </row>
        <row r="1365">
          <cell r="R1365" t="e">
            <v>#N/A</v>
          </cell>
          <cell r="S1365">
            <v>0</v>
          </cell>
        </row>
        <row r="1366">
          <cell r="R1366" t="e">
            <v>#N/A</v>
          </cell>
          <cell r="S1366">
            <v>0</v>
          </cell>
        </row>
        <row r="1367">
          <cell r="R1367" t="e">
            <v>#N/A</v>
          </cell>
          <cell r="S1367">
            <v>0</v>
          </cell>
        </row>
        <row r="1368">
          <cell r="R1368" t="e">
            <v>#N/A</v>
          </cell>
          <cell r="S1368">
            <v>0</v>
          </cell>
        </row>
        <row r="1369">
          <cell r="R1369" t="e">
            <v>#N/A</v>
          </cell>
          <cell r="S1369">
            <v>0</v>
          </cell>
        </row>
        <row r="1370">
          <cell r="R1370" t="e">
            <v>#N/A</v>
          </cell>
          <cell r="S1370">
            <v>0</v>
          </cell>
        </row>
        <row r="1371">
          <cell r="R1371" t="e">
            <v>#N/A</v>
          </cell>
          <cell r="S1371">
            <v>0</v>
          </cell>
        </row>
        <row r="1372">
          <cell r="R1372" t="e">
            <v>#N/A</v>
          </cell>
          <cell r="S1372">
            <v>0</v>
          </cell>
        </row>
        <row r="1373">
          <cell r="R1373" t="e">
            <v>#N/A</v>
          </cell>
          <cell r="S1373">
            <v>0</v>
          </cell>
        </row>
        <row r="1374">
          <cell r="R1374" t="e">
            <v>#N/A</v>
          </cell>
          <cell r="S1374">
            <v>0</v>
          </cell>
        </row>
        <row r="1375">
          <cell r="R1375" t="e">
            <v>#N/A</v>
          </cell>
          <cell r="S1375">
            <v>0</v>
          </cell>
        </row>
        <row r="1376">
          <cell r="R1376" t="e">
            <v>#N/A</v>
          </cell>
          <cell r="S1376">
            <v>0</v>
          </cell>
        </row>
        <row r="1377">
          <cell r="R1377" t="e">
            <v>#N/A</v>
          </cell>
          <cell r="S1377">
            <v>0</v>
          </cell>
        </row>
        <row r="1378">
          <cell r="R1378" t="e">
            <v>#N/A</v>
          </cell>
          <cell r="S1378">
            <v>0</v>
          </cell>
        </row>
        <row r="1379">
          <cell r="R1379" t="e">
            <v>#N/A</v>
          </cell>
          <cell r="S1379">
            <v>0</v>
          </cell>
        </row>
        <row r="1380">
          <cell r="R1380" t="e">
            <v>#N/A</v>
          </cell>
          <cell r="S1380">
            <v>0</v>
          </cell>
        </row>
        <row r="1381">
          <cell r="R1381" t="e">
            <v>#N/A</v>
          </cell>
          <cell r="S1381">
            <v>0</v>
          </cell>
        </row>
        <row r="1382">
          <cell r="R1382" t="e">
            <v>#N/A</v>
          </cell>
          <cell r="S1382">
            <v>0</v>
          </cell>
        </row>
        <row r="1383">
          <cell r="R1383" t="e">
            <v>#N/A</v>
          </cell>
          <cell r="S1383">
            <v>0</v>
          </cell>
        </row>
        <row r="1384">
          <cell r="R1384" t="e">
            <v>#N/A</v>
          </cell>
          <cell r="S1384">
            <v>0</v>
          </cell>
        </row>
        <row r="1385">
          <cell r="R1385" t="e">
            <v>#N/A</v>
          </cell>
          <cell r="S1385">
            <v>0</v>
          </cell>
        </row>
        <row r="1386">
          <cell r="R1386" t="e">
            <v>#N/A</v>
          </cell>
          <cell r="S1386">
            <v>0</v>
          </cell>
        </row>
        <row r="1387">
          <cell r="R1387" t="e">
            <v>#N/A</v>
          </cell>
          <cell r="S1387">
            <v>0</v>
          </cell>
        </row>
        <row r="1388">
          <cell r="R1388" t="e">
            <v>#N/A</v>
          </cell>
          <cell r="S1388">
            <v>0</v>
          </cell>
        </row>
        <row r="1389">
          <cell r="R1389" t="e">
            <v>#N/A</v>
          </cell>
          <cell r="S1389">
            <v>0</v>
          </cell>
        </row>
        <row r="1390">
          <cell r="R1390" t="e">
            <v>#N/A</v>
          </cell>
          <cell r="S1390">
            <v>0</v>
          </cell>
        </row>
        <row r="1391">
          <cell r="R1391" t="e">
            <v>#N/A</v>
          </cell>
          <cell r="S1391">
            <v>0</v>
          </cell>
        </row>
        <row r="1392">
          <cell r="R1392" t="e">
            <v>#N/A</v>
          </cell>
          <cell r="S1392">
            <v>0</v>
          </cell>
        </row>
        <row r="1393">
          <cell r="R1393" t="e">
            <v>#N/A</v>
          </cell>
          <cell r="S1393">
            <v>0</v>
          </cell>
        </row>
        <row r="1394">
          <cell r="R1394" t="e">
            <v>#N/A</v>
          </cell>
          <cell r="S1394">
            <v>0</v>
          </cell>
        </row>
        <row r="1395">
          <cell r="R1395" t="e">
            <v>#N/A</v>
          </cell>
          <cell r="S1395">
            <v>0</v>
          </cell>
        </row>
        <row r="1396">
          <cell r="R1396" t="e">
            <v>#N/A</v>
          </cell>
          <cell r="S1396">
            <v>0</v>
          </cell>
        </row>
        <row r="1397">
          <cell r="R1397" t="e">
            <v>#N/A</v>
          </cell>
          <cell r="S1397">
            <v>0</v>
          </cell>
        </row>
        <row r="1398">
          <cell r="R1398" t="e">
            <v>#N/A</v>
          </cell>
          <cell r="S1398">
            <v>0</v>
          </cell>
        </row>
        <row r="1399">
          <cell r="R1399" t="e">
            <v>#N/A</v>
          </cell>
          <cell r="S1399">
            <v>0</v>
          </cell>
        </row>
        <row r="1400">
          <cell r="R1400" t="e">
            <v>#N/A</v>
          </cell>
          <cell r="S1400">
            <v>0</v>
          </cell>
        </row>
        <row r="1401">
          <cell r="R1401" t="e">
            <v>#N/A</v>
          </cell>
          <cell r="S1401">
            <v>0</v>
          </cell>
        </row>
        <row r="1402">
          <cell r="R1402" t="e">
            <v>#N/A</v>
          </cell>
          <cell r="S1402">
            <v>0</v>
          </cell>
        </row>
        <row r="1403">
          <cell r="R1403" t="e">
            <v>#N/A</v>
          </cell>
          <cell r="S1403">
            <v>0</v>
          </cell>
        </row>
        <row r="1404">
          <cell r="R1404" t="e">
            <v>#N/A</v>
          </cell>
          <cell r="S1404">
            <v>0</v>
          </cell>
        </row>
        <row r="1405">
          <cell r="R1405" t="e">
            <v>#N/A</v>
          </cell>
          <cell r="S1405">
            <v>0</v>
          </cell>
        </row>
        <row r="1406">
          <cell r="R1406" t="e">
            <v>#N/A</v>
          </cell>
          <cell r="S1406">
            <v>0</v>
          </cell>
        </row>
        <row r="1407">
          <cell r="R1407" t="e">
            <v>#N/A</v>
          </cell>
          <cell r="S1407">
            <v>0</v>
          </cell>
        </row>
        <row r="1408">
          <cell r="R1408" t="e">
            <v>#N/A</v>
          </cell>
          <cell r="S1408">
            <v>0</v>
          </cell>
        </row>
        <row r="1409">
          <cell r="R1409" t="e">
            <v>#N/A</v>
          </cell>
          <cell r="S1409">
            <v>0</v>
          </cell>
        </row>
        <row r="1410">
          <cell r="R1410" t="e">
            <v>#N/A</v>
          </cell>
          <cell r="S1410">
            <v>0</v>
          </cell>
        </row>
        <row r="1411">
          <cell r="R1411" t="e">
            <v>#N/A</v>
          </cell>
          <cell r="S1411">
            <v>0</v>
          </cell>
        </row>
        <row r="1412">
          <cell r="R1412" t="e">
            <v>#N/A</v>
          </cell>
          <cell r="S1412">
            <v>0</v>
          </cell>
        </row>
        <row r="1413">
          <cell r="R1413" t="e">
            <v>#N/A</v>
          </cell>
          <cell r="S1413">
            <v>0</v>
          </cell>
        </row>
        <row r="1414">
          <cell r="R1414" t="e">
            <v>#N/A</v>
          </cell>
          <cell r="S1414">
            <v>0</v>
          </cell>
        </row>
        <row r="1415">
          <cell r="R1415" t="e">
            <v>#N/A</v>
          </cell>
          <cell r="S1415">
            <v>0</v>
          </cell>
        </row>
        <row r="1416">
          <cell r="R1416" t="e">
            <v>#N/A</v>
          </cell>
          <cell r="S1416">
            <v>0</v>
          </cell>
        </row>
        <row r="1417">
          <cell r="R1417" t="e">
            <v>#N/A</v>
          </cell>
          <cell r="S1417">
            <v>0</v>
          </cell>
        </row>
        <row r="1418">
          <cell r="R1418" t="e">
            <v>#N/A</v>
          </cell>
          <cell r="S1418">
            <v>0</v>
          </cell>
        </row>
        <row r="1419">
          <cell r="R1419" t="e">
            <v>#N/A</v>
          </cell>
          <cell r="S1419">
            <v>0</v>
          </cell>
        </row>
        <row r="1420">
          <cell r="R1420" t="e">
            <v>#N/A</v>
          </cell>
          <cell r="S1420">
            <v>0</v>
          </cell>
        </row>
        <row r="1421">
          <cell r="R1421" t="e">
            <v>#N/A</v>
          </cell>
          <cell r="S1421">
            <v>0</v>
          </cell>
        </row>
        <row r="1422">
          <cell r="R1422" t="e">
            <v>#N/A</v>
          </cell>
          <cell r="S1422">
            <v>0</v>
          </cell>
        </row>
        <row r="1423">
          <cell r="R1423" t="e">
            <v>#N/A</v>
          </cell>
          <cell r="S1423">
            <v>0</v>
          </cell>
        </row>
        <row r="1424">
          <cell r="R1424" t="e">
            <v>#N/A</v>
          </cell>
          <cell r="S1424">
            <v>0</v>
          </cell>
        </row>
        <row r="1425">
          <cell r="R1425" t="e">
            <v>#N/A</v>
          </cell>
          <cell r="S1425">
            <v>0</v>
          </cell>
        </row>
        <row r="1426">
          <cell r="R1426" t="e">
            <v>#N/A</v>
          </cell>
          <cell r="S1426">
            <v>0</v>
          </cell>
        </row>
        <row r="1427">
          <cell r="R1427" t="e">
            <v>#N/A</v>
          </cell>
          <cell r="S1427">
            <v>0</v>
          </cell>
        </row>
        <row r="1428">
          <cell r="R1428" t="e">
            <v>#N/A</v>
          </cell>
          <cell r="S1428">
            <v>0</v>
          </cell>
        </row>
        <row r="1429">
          <cell r="R1429" t="e">
            <v>#N/A</v>
          </cell>
          <cell r="S1429">
            <v>0</v>
          </cell>
        </row>
        <row r="1430">
          <cell r="R1430" t="e">
            <v>#N/A</v>
          </cell>
          <cell r="S1430">
            <v>0</v>
          </cell>
        </row>
        <row r="1431">
          <cell r="R1431" t="e">
            <v>#N/A</v>
          </cell>
          <cell r="S1431">
            <v>0</v>
          </cell>
        </row>
        <row r="1432">
          <cell r="R1432" t="e">
            <v>#N/A</v>
          </cell>
          <cell r="S1432">
            <v>0</v>
          </cell>
        </row>
        <row r="1433">
          <cell r="R1433" t="e">
            <v>#N/A</v>
          </cell>
          <cell r="S1433">
            <v>0</v>
          </cell>
        </row>
        <row r="1434">
          <cell r="R1434" t="e">
            <v>#N/A</v>
          </cell>
          <cell r="S1434">
            <v>0</v>
          </cell>
        </row>
        <row r="1435">
          <cell r="R1435" t="e">
            <v>#N/A</v>
          </cell>
          <cell r="S1435">
            <v>0</v>
          </cell>
        </row>
        <row r="1436">
          <cell r="R1436" t="e">
            <v>#N/A</v>
          </cell>
          <cell r="S1436">
            <v>0</v>
          </cell>
        </row>
        <row r="1437">
          <cell r="R1437" t="e">
            <v>#N/A</v>
          </cell>
          <cell r="S1437">
            <v>0</v>
          </cell>
        </row>
        <row r="1438">
          <cell r="R1438" t="e">
            <v>#N/A</v>
          </cell>
          <cell r="S1438">
            <v>0</v>
          </cell>
        </row>
        <row r="1439">
          <cell r="R1439" t="e">
            <v>#N/A</v>
          </cell>
          <cell r="S1439">
            <v>0</v>
          </cell>
        </row>
        <row r="1440">
          <cell r="R1440" t="e">
            <v>#N/A</v>
          </cell>
          <cell r="S1440">
            <v>0</v>
          </cell>
        </row>
        <row r="1441">
          <cell r="R1441" t="e">
            <v>#N/A</v>
          </cell>
          <cell r="S1441">
            <v>0</v>
          </cell>
        </row>
        <row r="1442">
          <cell r="R1442" t="e">
            <v>#N/A</v>
          </cell>
          <cell r="S1442">
            <v>0</v>
          </cell>
        </row>
        <row r="1443">
          <cell r="R1443" t="e">
            <v>#N/A</v>
          </cell>
          <cell r="S1443">
            <v>0</v>
          </cell>
        </row>
        <row r="1444">
          <cell r="R1444" t="e">
            <v>#N/A</v>
          </cell>
          <cell r="S1444">
            <v>0</v>
          </cell>
        </row>
        <row r="1445">
          <cell r="R1445" t="e">
            <v>#N/A</v>
          </cell>
          <cell r="S1445">
            <v>0</v>
          </cell>
        </row>
        <row r="1446">
          <cell r="R1446" t="e">
            <v>#N/A</v>
          </cell>
          <cell r="S1446">
            <v>0</v>
          </cell>
        </row>
        <row r="1447">
          <cell r="R1447" t="e">
            <v>#N/A</v>
          </cell>
          <cell r="S1447">
            <v>0</v>
          </cell>
        </row>
        <row r="1448">
          <cell r="R1448" t="e">
            <v>#N/A</v>
          </cell>
          <cell r="S1448">
            <v>0</v>
          </cell>
        </row>
        <row r="1449">
          <cell r="R1449" t="e">
            <v>#N/A</v>
          </cell>
          <cell r="S1449">
            <v>0</v>
          </cell>
        </row>
        <row r="1450">
          <cell r="R1450" t="e">
            <v>#N/A</v>
          </cell>
          <cell r="S1450">
            <v>0</v>
          </cell>
        </row>
        <row r="1451">
          <cell r="R1451" t="e">
            <v>#N/A</v>
          </cell>
          <cell r="S1451">
            <v>0</v>
          </cell>
        </row>
        <row r="1452">
          <cell r="R1452" t="e">
            <v>#N/A</v>
          </cell>
          <cell r="S1452">
            <v>0</v>
          </cell>
        </row>
        <row r="1453">
          <cell r="R1453" t="e">
            <v>#N/A</v>
          </cell>
          <cell r="S1453">
            <v>0</v>
          </cell>
        </row>
        <row r="1454">
          <cell r="R1454" t="e">
            <v>#N/A</v>
          </cell>
          <cell r="S1454">
            <v>0</v>
          </cell>
        </row>
        <row r="1455">
          <cell r="R1455" t="e">
            <v>#N/A</v>
          </cell>
          <cell r="S1455">
            <v>0</v>
          </cell>
        </row>
        <row r="1456">
          <cell r="R1456" t="e">
            <v>#N/A</v>
          </cell>
          <cell r="S1456">
            <v>0</v>
          </cell>
        </row>
        <row r="1457">
          <cell r="R1457" t="e">
            <v>#N/A</v>
          </cell>
          <cell r="S1457">
            <v>0</v>
          </cell>
        </row>
        <row r="1458">
          <cell r="R1458" t="e">
            <v>#N/A</v>
          </cell>
          <cell r="S1458">
            <v>0</v>
          </cell>
        </row>
        <row r="1459">
          <cell r="R1459" t="e">
            <v>#N/A</v>
          </cell>
          <cell r="S1459">
            <v>0</v>
          </cell>
        </row>
        <row r="1460">
          <cell r="R1460" t="e">
            <v>#N/A</v>
          </cell>
          <cell r="S1460">
            <v>0</v>
          </cell>
        </row>
        <row r="1461">
          <cell r="R1461" t="e">
            <v>#N/A</v>
          </cell>
          <cell r="S1461">
            <v>0</v>
          </cell>
        </row>
        <row r="1462">
          <cell r="R1462" t="e">
            <v>#N/A</v>
          </cell>
          <cell r="S1462">
            <v>0</v>
          </cell>
        </row>
        <row r="1463">
          <cell r="R1463" t="e">
            <v>#N/A</v>
          </cell>
          <cell r="S1463">
            <v>0</v>
          </cell>
        </row>
        <row r="1464">
          <cell r="R1464" t="e">
            <v>#N/A</v>
          </cell>
          <cell r="S1464">
            <v>0</v>
          </cell>
        </row>
        <row r="1465">
          <cell r="R1465" t="e">
            <v>#N/A</v>
          </cell>
          <cell r="S1465">
            <v>0</v>
          </cell>
        </row>
        <row r="1466">
          <cell r="R1466" t="e">
            <v>#N/A</v>
          </cell>
          <cell r="S1466">
            <v>0</v>
          </cell>
        </row>
        <row r="1467">
          <cell r="R1467" t="e">
            <v>#N/A</v>
          </cell>
          <cell r="S1467">
            <v>0</v>
          </cell>
        </row>
        <row r="1468">
          <cell r="R1468" t="e">
            <v>#N/A</v>
          </cell>
          <cell r="S1468">
            <v>0</v>
          </cell>
        </row>
        <row r="1469">
          <cell r="R1469" t="e">
            <v>#N/A</v>
          </cell>
          <cell r="S1469">
            <v>0</v>
          </cell>
        </row>
        <row r="1470">
          <cell r="R1470" t="e">
            <v>#N/A</v>
          </cell>
          <cell r="S1470">
            <v>0</v>
          </cell>
        </row>
        <row r="1471">
          <cell r="R1471" t="e">
            <v>#N/A</v>
          </cell>
          <cell r="S1471">
            <v>0</v>
          </cell>
        </row>
        <row r="1472">
          <cell r="R1472" t="e">
            <v>#N/A</v>
          </cell>
          <cell r="S1472">
            <v>0</v>
          </cell>
        </row>
        <row r="1473">
          <cell r="R1473" t="e">
            <v>#N/A</v>
          </cell>
          <cell r="S1473">
            <v>0</v>
          </cell>
        </row>
        <row r="1474">
          <cell r="R1474" t="e">
            <v>#N/A</v>
          </cell>
          <cell r="S1474">
            <v>0</v>
          </cell>
        </row>
        <row r="1475">
          <cell r="R1475" t="e">
            <v>#N/A</v>
          </cell>
          <cell r="S1475">
            <v>0</v>
          </cell>
        </row>
        <row r="1476">
          <cell r="R1476" t="e">
            <v>#N/A</v>
          </cell>
          <cell r="S1476">
            <v>0</v>
          </cell>
        </row>
        <row r="1477">
          <cell r="R1477" t="e">
            <v>#N/A</v>
          </cell>
          <cell r="S1477">
            <v>0</v>
          </cell>
        </row>
        <row r="1478">
          <cell r="R1478" t="e">
            <v>#N/A</v>
          </cell>
          <cell r="S1478">
            <v>0</v>
          </cell>
        </row>
        <row r="1479">
          <cell r="R1479" t="e">
            <v>#N/A</v>
          </cell>
          <cell r="S1479">
            <v>0</v>
          </cell>
        </row>
        <row r="1480">
          <cell r="R1480" t="e">
            <v>#N/A</v>
          </cell>
          <cell r="S1480">
            <v>0</v>
          </cell>
        </row>
        <row r="1481">
          <cell r="R1481" t="e">
            <v>#N/A</v>
          </cell>
          <cell r="S1481">
            <v>0</v>
          </cell>
        </row>
        <row r="1482">
          <cell r="R1482" t="e">
            <v>#N/A</v>
          </cell>
          <cell r="S1482">
            <v>0</v>
          </cell>
        </row>
        <row r="1483">
          <cell r="R1483" t="e">
            <v>#N/A</v>
          </cell>
          <cell r="S1483">
            <v>0</v>
          </cell>
        </row>
        <row r="1484">
          <cell r="R1484" t="e">
            <v>#N/A</v>
          </cell>
          <cell r="S1484">
            <v>0</v>
          </cell>
        </row>
        <row r="1485">
          <cell r="R1485" t="e">
            <v>#N/A</v>
          </cell>
          <cell r="S1485">
            <v>0</v>
          </cell>
        </row>
        <row r="1486">
          <cell r="R1486" t="e">
            <v>#N/A</v>
          </cell>
          <cell r="S1486">
            <v>0</v>
          </cell>
        </row>
        <row r="1487">
          <cell r="R1487" t="e">
            <v>#N/A</v>
          </cell>
          <cell r="S1487">
            <v>0</v>
          </cell>
        </row>
        <row r="1488">
          <cell r="R1488" t="e">
            <v>#N/A</v>
          </cell>
          <cell r="S1488">
            <v>0</v>
          </cell>
        </row>
        <row r="1489">
          <cell r="R1489" t="e">
            <v>#N/A</v>
          </cell>
          <cell r="S1489">
            <v>0</v>
          </cell>
        </row>
        <row r="1490">
          <cell r="R1490" t="e">
            <v>#N/A</v>
          </cell>
          <cell r="S1490">
            <v>0</v>
          </cell>
        </row>
        <row r="1491">
          <cell r="R1491" t="e">
            <v>#N/A</v>
          </cell>
          <cell r="S1491">
            <v>0</v>
          </cell>
        </row>
        <row r="1492">
          <cell r="R1492" t="e">
            <v>#N/A</v>
          </cell>
          <cell r="S1492">
            <v>0</v>
          </cell>
        </row>
        <row r="1493">
          <cell r="R1493" t="e">
            <v>#N/A</v>
          </cell>
          <cell r="S1493">
            <v>0</v>
          </cell>
        </row>
        <row r="1494">
          <cell r="R1494" t="e">
            <v>#N/A</v>
          </cell>
          <cell r="S1494">
            <v>0</v>
          </cell>
        </row>
        <row r="1495">
          <cell r="R1495" t="e">
            <v>#N/A</v>
          </cell>
          <cell r="S1495">
            <v>0</v>
          </cell>
        </row>
        <row r="1496">
          <cell r="R1496" t="e">
            <v>#N/A</v>
          </cell>
          <cell r="S1496">
            <v>0</v>
          </cell>
        </row>
        <row r="1497">
          <cell r="R1497" t="e">
            <v>#N/A</v>
          </cell>
          <cell r="S1497">
            <v>0</v>
          </cell>
        </row>
        <row r="1498">
          <cell r="R1498" t="e">
            <v>#N/A</v>
          </cell>
          <cell r="S1498">
            <v>0</v>
          </cell>
        </row>
        <row r="1499">
          <cell r="R1499" t="e">
            <v>#N/A</v>
          </cell>
          <cell r="S1499">
            <v>0</v>
          </cell>
        </row>
        <row r="1500">
          <cell r="R1500" t="e">
            <v>#N/A</v>
          </cell>
          <cell r="S1500">
            <v>0</v>
          </cell>
        </row>
        <row r="1501">
          <cell r="R1501" t="e">
            <v>#N/A</v>
          </cell>
          <cell r="S1501">
            <v>0</v>
          </cell>
        </row>
        <row r="1502">
          <cell r="R1502" t="e">
            <v>#N/A</v>
          </cell>
          <cell r="S1502">
            <v>0</v>
          </cell>
        </row>
        <row r="1503">
          <cell r="R1503" t="e">
            <v>#N/A</v>
          </cell>
          <cell r="S1503">
            <v>0</v>
          </cell>
        </row>
        <row r="1504">
          <cell r="R1504" t="e">
            <v>#N/A</v>
          </cell>
          <cell r="S1504">
            <v>0</v>
          </cell>
        </row>
        <row r="1505">
          <cell r="R1505" t="e">
            <v>#N/A</v>
          </cell>
          <cell r="S1505">
            <v>0</v>
          </cell>
        </row>
        <row r="1506">
          <cell r="R1506" t="e">
            <v>#N/A</v>
          </cell>
          <cell r="S1506">
            <v>0</v>
          </cell>
        </row>
        <row r="1507">
          <cell r="R1507" t="e">
            <v>#N/A</v>
          </cell>
          <cell r="S1507">
            <v>0</v>
          </cell>
        </row>
        <row r="1508">
          <cell r="R1508" t="e">
            <v>#N/A</v>
          </cell>
          <cell r="S1508">
            <v>0</v>
          </cell>
        </row>
        <row r="1509">
          <cell r="R1509" t="e">
            <v>#N/A</v>
          </cell>
          <cell r="S1509">
            <v>0</v>
          </cell>
        </row>
        <row r="1510">
          <cell r="R1510" t="e">
            <v>#N/A</v>
          </cell>
          <cell r="S1510">
            <v>0</v>
          </cell>
        </row>
        <row r="1511">
          <cell r="R1511" t="e">
            <v>#N/A</v>
          </cell>
          <cell r="S1511">
            <v>0</v>
          </cell>
        </row>
        <row r="1512">
          <cell r="R1512" t="e">
            <v>#N/A</v>
          </cell>
          <cell r="S1512">
            <v>0</v>
          </cell>
        </row>
        <row r="1513">
          <cell r="R1513" t="e">
            <v>#N/A</v>
          </cell>
          <cell r="S1513">
            <v>0</v>
          </cell>
        </row>
        <row r="1514">
          <cell r="R1514" t="e">
            <v>#N/A</v>
          </cell>
          <cell r="S1514">
            <v>0</v>
          </cell>
        </row>
        <row r="1515">
          <cell r="R1515" t="e">
            <v>#N/A</v>
          </cell>
          <cell r="S1515">
            <v>0</v>
          </cell>
        </row>
        <row r="1516">
          <cell r="R1516" t="e">
            <v>#N/A</v>
          </cell>
          <cell r="S1516">
            <v>0</v>
          </cell>
        </row>
        <row r="1517">
          <cell r="R1517" t="e">
            <v>#N/A</v>
          </cell>
          <cell r="S1517">
            <v>0</v>
          </cell>
        </row>
        <row r="1518">
          <cell r="R1518" t="e">
            <v>#N/A</v>
          </cell>
          <cell r="S1518">
            <v>0</v>
          </cell>
        </row>
        <row r="1519">
          <cell r="R1519" t="e">
            <v>#N/A</v>
          </cell>
          <cell r="S1519">
            <v>0</v>
          </cell>
        </row>
        <row r="1520">
          <cell r="R1520" t="e">
            <v>#N/A</v>
          </cell>
          <cell r="S1520">
            <v>0</v>
          </cell>
        </row>
        <row r="1521">
          <cell r="R1521" t="e">
            <v>#N/A</v>
          </cell>
          <cell r="S1521">
            <v>0</v>
          </cell>
        </row>
        <row r="1522">
          <cell r="R1522" t="e">
            <v>#N/A</v>
          </cell>
          <cell r="S1522">
            <v>0</v>
          </cell>
        </row>
        <row r="1523">
          <cell r="R1523" t="e">
            <v>#N/A</v>
          </cell>
          <cell r="S1523">
            <v>0</v>
          </cell>
        </row>
        <row r="1524">
          <cell r="R1524" t="e">
            <v>#N/A</v>
          </cell>
          <cell r="S1524">
            <v>0</v>
          </cell>
        </row>
        <row r="1525">
          <cell r="R1525" t="e">
            <v>#N/A</v>
          </cell>
          <cell r="S1525">
            <v>0</v>
          </cell>
        </row>
        <row r="1526">
          <cell r="R1526" t="e">
            <v>#N/A</v>
          </cell>
          <cell r="S1526">
            <v>0</v>
          </cell>
        </row>
        <row r="1527">
          <cell r="R1527" t="e">
            <v>#N/A</v>
          </cell>
          <cell r="S1527">
            <v>0</v>
          </cell>
        </row>
        <row r="1528">
          <cell r="R1528" t="e">
            <v>#N/A</v>
          </cell>
          <cell r="S1528">
            <v>0</v>
          </cell>
        </row>
        <row r="1529">
          <cell r="R1529" t="e">
            <v>#N/A</v>
          </cell>
          <cell r="S1529">
            <v>0</v>
          </cell>
        </row>
        <row r="1530">
          <cell r="R1530" t="e">
            <v>#N/A</v>
          </cell>
          <cell r="S1530">
            <v>0</v>
          </cell>
        </row>
        <row r="1531">
          <cell r="R1531" t="e">
            <v>#N/A</v>
          </cell>
          <cell r="S1531">
            <v>0</v>
          </cell>
        </row>
        <row r="1532">
          <cell r="R1532" t="e">
            <v>#N/A</v>
          </cell>
          <cell r="S1532">
            <v>0</v>
          </cell>
        </row>
        <row r="1533">
          <cell r="R1533" t="e">
            <v>#N/A</v>
          </cell>
          <cell r="S1533">
            <v>0</v>
          </cell>
        </row>
        <row r="1534">
          <cell r="R1534" t="e">
            <v>#N/A</v>
          </cell>
          <cell r="S1534">
            <v>0</v>
          </cell>
        </row>
        <row r="1535">
          <cell r="R1535" t="e">
            <v>#N/A</v>
          </cell>
          <cell r="S1535">
            <v>0</v>
          </cell>
        </row>
        <row r="1536">
          <cell r="R1536" t="e">
            <v>#N/A</v>
          </cell>
          <cell r="S1536">
            <v>0</v>
          </cell>
        </row>
        <row r="1537">
          <cell r="R1537" t="e">
            <v>#N/A</v>
          </cell>
          <cell r="S1537">
            <v>0</v>
          </cell>
        </row>
        <row r="1538">
          <cell r="R1538" t="e">
            <v>#N/A</v>
          </cell>
          <cell r="S1538">
            <v>0</v>
          </cell>
        </row>
        <row r="1539">
          <cell r="R1539" t="e">
            <v>#N/A</v>
          </cell>
          <cell r="S1539">
            <v>0</v>
          </cell>
        </row>
        <row r="1540">
          <cell r="R1540" t="e">
            <v>#N/A</v>
          </cell>
          <cell r="S1540">
            <v>0</v>
          </cell>
        </row>
        <row r="1541">
          <cell r="R1541" t="e">
            <v>#N/A</v>
          </cell>
          <cell r="S1541">
            <v>0</v>
          </cell>
        </row>
        <row r="1542">
          <cell r="R1542" t="e">
            <v>#N/A</v>
          </cell>
          <cell r="S1542">
            <v>0</v>
          </cell>
        </row>
        <row r="1543">
          <cell r="R1543" t="e">
            <v>#N/A</v>
          </cell>
          <cell r="S1543">
            <v>0</v>
          </cell>
        </row>
        <row r="1544">
          <cell r="R1544" t="e">
            <v>#N/A</v>
          </cell>
          <cell r="S1544">
            <v>0</v>
          </cell>
        </row>
        <row r="1545">
          <cell r="R1545" t="e">
            <v>#N/A</v>
          </cell>
          <cell r="S1545">
            <v>0</v>
          </cell>
        </row>
        <row r="1546">
          <cell r="R1546" t="e">
            <v>#N/A</v>
          </cell>
          <cell r="S1546">
            <v>0</v>
          </cell>
        </row>
        <row r="1547">
          <cell r="R1547" t="e">
            <v>#N/A</v>
          </cell>
          <cell r="S1547">
            <v>0</v>
          </cell>
        </row>
        <row r="1548">
          <cell r="R1548" t="e">
            <v>#N/A</v>
          </cell>
          <cell r="S1548">
            <v>0</v>
          </cell>
        </row>
        <row r="1549">
          <cell r="R1549" t="e">
            <v>#N/A</v>
          </cell>
          <cell r="S1549">
            <v>0</v>
          </cell>
        </row>
        <row r="1550">
          <cell r="R1550" t="e">
            <v>#N/A</v>
          </cell>
          <cell r="S1550">
            <v>0</v>
          </cell>
        </row>
        <row r="1551">
          <cell r="R1551" t="e">
            <v>#N/A</v>
          </cell>
          <cell r="S1551">
            <v>0</v>
          </cell>
        </row>
        <row r="1552">
          <cell r="R1552" t="e">
            <v>#N/A</v>
          </cell>
          <cell r="S1552">
            <v>0</v>
          </cell>
        </row>
        <row r="1553">
          <cell r="R1553" t="e">
            <v>#N/A</v>
          </cell>
          <cell r="S1553">
            <v>0</v>
          </cell>
        </row>
        <row r="1554">
          <cell r="R1554" t="e">
            <v>#N/A</v>
          </cell>
          <cell r="S1554">
            <v>0</v>
          </cell>
        </row>
        <row r="1555">
          <cell r="R1555" t="e">
            <v>#N/A</v>
          </cell>
          <cell r="S1555">
            <v>0</v>
          </cell>
        </row>
        <row r="1556">
          <cell r="R1556" t="e">
            <v>#N/A</v>
          </cell>
          <cell r="S1556">
            <v>0</v>
          </cell>
        </row>
        <row r="1557">
          <cell r="R1557" t="e">
            <v>#N/A</v>
          </cell>
          <cell r="S1557">
            <v>0</v>
          </cell>
        </row>
        <row r="1558">
          <cell r="R1558" t="e">
            <v>#N/A</v>
          </cell>
          <cell r="S1558">
            <v>0</v>
          </cell>
        </row>
        <row r="1559">
          <cell r="R1559" t="e">
            <v>#N/A</v>
          </cell>
          <cell r="S1559">
            <v>0</v>
          </cell>
        </row>
        <row r="1560">
          <cell r="R1560" t="e">
            <v>#N/A</v>
          </cell>
          <cell r="S1560">
            <v>0</v>
          </cell>
        </row>
        <row r="1561">
          <cell r="R1561" t="e">
            <v>#N/A</v>
          </cell>
          <cell r="S1561">
            <v>0</v>
          </cell>
        </row>
        <row r="1562">
          <cell r="R1562" t="e">
            <v>#N/A</v>
          </cell>
          <cell r="S1562">
            <v>0</v>
          </cell>
        </row>
        <row r="1563">
          <cell r="R1563" t="e">
            <v>#N/A</v>
          </cell>
          <cell r="S1563">
            <v>0</v>
          </cell>
        </row>
        <row r="1564">
          <cell r="R1564" t="e">
            <v>#N/A</v>
          </cell>
          <cell r="S1564">
            <v>0</v>
          </cell>
        </row>
        <row r="1565">
          <cell r="R1565" t="e">
            <v>#N/A</v>
          </cell>
          <cell r="S1565">
            <v>0</v>
          </cell>
        </row>
        <row r="1566">
          <cell r="R1566" t="e">
            <v>#N/A</v>
          </cell>
          <cell r="S1566">
            <v>0</v>
          </cell>
        </row>
        <row r="1567">
          <cell r="R1567" t="e">
            <v>#N/A</v>
          </cell>
          <cell r="S1567">
            <v>0</v>
          </cell>
        </row>
        <row r="1568">
          <cell r="R1568" t="e">
            <v>#N/A</v>
          </cell>
          <cell r="S1568">
            <v>0</v>
          </cell>
        </row>
        <row r="1569">
          <cell r="R1569" t="e">
            <v>#N/A</v>
          </cell>
          <cell r="S1569">
            <v>0</v>
          </cell>
        </row>
        <row r="1570">
          <cell r="R1570" t="e">
            <v>#N/A</v>
          </cell>
          <cell r="S1570">
            <v>0</v>
          </cell>
        </row>
        <row r="1571">
          <cell r="R1571" t="e">
            <v>#N/A</v>
          </cell>
          <cell r="S1571">
            <v>0</v>
          </cell>
        </row>
        <row r="1572">
          <cell r="R1572" t="e">
            <v>#N/A</v>
          </cell>
          <cell r="S1572">
            <v>0</v>
          </cell>
        </row>
        <row r="1573">
          <cell r="R1573" t="e">
            <v>#N/A</v>
          </cell>
          <cell r="S1573">
            <v>0</v>
          </cell>
        </row>
        <row r="1574">
          <cell r="R1574" t="e">
            <v>#N/A</v>
          </cell>
          <cell r="S1574">
            <v>0</v>
          </cell>
        </row>
        <row r="1575">
          <cell r="R1575" t="e">
            <v>#N/A</v>
          </cell>
          <cell r="S1575">
            <v>0</v>
          </cell>
        </row>
        <row r="1576">
          <cell r="R1576" t="e">
            <v>#N/A</v>
          </cell>
          <cell r="S1576">
            <v>0</v>
          </cell>
        </row>
        <row r="1577">
          <cell r="R1577" t="e">
            <v>#N/A</v>
          </cell>
          <cell r="S1577">
            <v>0</v>
          </cell>
        </row>
        <row r="1578">
          <cell r="R1578" t="e">
            <v>#N/A</v>
          </cell>
          <cell r="S1578">
            <v>0</v>
          </cell>
        </row>
        <row r="1579">
          <cell r="R1579" t="e">
            <v>#N/A</v>
          </cell>
          <cell r="S1579">
            <v>0</v>
          </cell>
        </row>
        <row r="1580">
          <cell r="R1580" t="e">
            <v>#N/A</v>
          </cell>
          <cell r="S1580">
            <v>0</v>
          </cell>
        </row>
        <row r="1581">
          <cell r="R1581" t="e">
            <v>#N/A</v>
          </cell>
          <cell r="S1581">
            <v>0</v>
          </cell>
        </row>
        <row r="1582">
          <cell r="R1582" t="e">
            <v>#N/A</v>
          </cell>
          <cell r="S1582">
            <v>0</v>
          </cell>
        </row>
        <row r="1583">
          <cell r="R1583" t="e">
            <v>#N/A</v>
          </cell>
          <cell r="S1583">
            <v>0</v>
          </cell>
        </row>
        <row r="1584">
          <cell r="R1584" t="e">
            <v>#N/A</v>
          </cell>
          <cell r="S1584">
            <v>0</v>
          </cell>
        </row>
        <row r="1585">
          <cell r="R1585" t="e">
            <v>#N/A</v>
          </cell>
          <cell r="S1585">
            <v>0</v>
          </cell>
        </row>
        <row r="1586">
          <cell r="R1586" t="e">
            <v>#N/A</v>
          </cell>
          <cell r="S1586">
            <v>0</v>
          </cell>
        </row>
        <row r="1587">
          <cell r="R1587" t="e">
            <v>#N/A</v>
          </cell>
          <cell r="S1587">
            <v>0</v>
          </cell>
        </row>
        <row r="1588">
          <cell r="R1588" t="e">
            <v>#N/A</v>
          </cell>
          <cell r="S1588">
            <v>0</v>
          </cell>
        </row>
        <row r="1589">
          <cell r="R1589" t="e">
            <v>#N/A</v>
          </cell>
          <cell r="S1589">
            <v>0</v>
          </cell>
        </row>
        <row r="1590">
          <cell r="R1590" t="e">
            <v>#N/A</v>
          </cell>
          <cell r="S1590">
            <v>0</v>
          </cell>
        </row>
        <row r="1591">
          <cell r="R1591" t="e">
            <v>#N/A</v>
          </cell>
          <cell r="S1591">
            <v>0</v>
          </cell>
        </row>
        <row r="1592">
          <cell r="R1592" t="e">
            <v>#N/A</v>
          </cell>
          <cell r="S1592">
            <v>0</v>
          </cell>
        </row>
        <row r="1593">
          <cell r="R1593" t="e">
            <v>#N/A</v>
          </cell>
          <cell r="S1593">
            <v>0</v>
          </cell>
        </row>
        <row r="1594">
          <cell r="R1594" t="e">
            <v>#N/A</v>
          </cell>
          <cell r="S1594">
            <v>0</v>
          </cell>
        </row>
        <row r="1595">
          <cell r="R1595" t="e">
            <v>#N/A</v>
          </cell>
          <cell r="S1595">
            <v>0</v>
          </cell>
        </row>
        <row r="1596">
          <cell r="R1596" t="e">
            <v>#N/A</v>
          </cell>
          <cell r="S1596">
            <v>0</v>
          </cell>
        </row>
        <row r="1597">
          <cell r="R1597" t="e">
            <v>#N/A</v>
          </cell>
          <cell r="S1597">
            <v>0</v>
          </cell>
        </row>
        <row r="1598">
          <cell r="R1598" t="e">
            <v>#N/A</v>
          </cell>
          <cell r="S1598">
            <v>0</v>
          </cell>
        </row>
        <row r="1599">
          <cell r="R1599" t="e">
            <v>#N/A</v>
          </cell>
          <cell r="S1599">
            <v>0</v>
          </cell>
        </row>
        <row r="1600">
          <cell r="R1600" t="e">
            <v>#N/A</v>
          </cell>
          <cell r="S1600">
            <v>0</v>
          </cell>
        </row>
        <row r="1601">
          <cell r="R1601" t="e">
            <v>#N/A</v>
          </cell>
          <cell r="S1601">
            <v>0</v>
          </cell>
        </row>
        <row r="1602">
          <cell r="R1602" t="e">
            <v>#N/A</v>
          </cell>
          <cell r="S1602">
            <v>0</v>
          </cell>
        </row>
        <row r="1603">
          <cell r="R1603" t="e">
            <v>#N/A</v>
          </cell>
          <cell r="S1603">
            <v>0</v>
          </cell>
        </row>
        <row r="1604">
          <cell r="R1604" t="e">
            <v>#N/A</v>
          </cell>
          <cell r="S1604">
            <v>0</v>
          </cell>
        </row>
        <row r="1605">
          <cell r="R1605" t="e">
            <v>#N/A</v>
          </cell>
          <cell r="S1605">
            <v>0</v>
          </cell>
        </row>
        <row r="1606">
          <cell r="R1606" t="e">
            <v>#N/A</v>
          </cell>
          <cell r="S1606">
            <v>0</v>
          </cell>
        </row>
        <row r="1607">
          <cell r="R1607" t="e">
            <v>#N/A</v>
          </cell>
          <cell r="S1607">
            <v>0</v>
          </cell>
        </row>
        <row r="1608">
          <cell r="R1608" t="e">
            <v>#N/A</v>
          </cell>
          <cell r="S1608">
            <v>0</v>
          </cell>
        </row>
        <row r="1609">
          <cell r="R1609" t="e">
            <v>#N/A</v>
          </cell>
          <cell r="S1609">
            <v>0</v>
          </cell>
        </row>
        <row r="1610">
          <cell r="R1610" t="e">
            <v>#N/A</v>
          </cell>
          <cell r="S1610">
            <v>0</v>
          </cell>
        </row>
        <row r="1611">
          <cell r="R1611" t="e">
            <v>#N/A</v>
          </cell>
          <cell r="S1611">
            <v>0</v>
          </cell>
        </row>
        <row r="1612">
          <cell r="R1612" t="e">
            <v>#N/A</v>
          </cell>
          <cell r="S1612">
            <v>0</v>
          </cell>
        </row>
        <row r="1613">
          <cell r="R1613" t="e">
            <v>#N/A</v>
          </cell>
          <cell r="S1613">
            <v>0</v>
          </cell>
        </row>
        <row r="1614">
          <cell r="R1614" t="e">
            <v>#N/A</v>
          </cell>
          <cell r="S1614">
            <v>0</v>
          </cell>
        </row>
        <row r="1615">
          <cell r="R1615" t="e">
            <v>#N/A</v>
          </cell>
          <cell r="S1615">
            <v>0</v>
          </cell>
        </row>
        <row r="1616">
          <cell r="R1616" t="e">
            <v>#N/A</v>
          </cell>
          <cell r="S1616">
            <v>0</v>
          </cell>
        </row>
        <row r="1617">
          <cell r="R1617" t="e">
            <v>#N/A</v>
          </cell>
          <cell r="S1617">
            <v>0</v>
          </cell>
        </row>
        <row r="1618">
          <cell r="R1618" t="e">
            <v>#N/A</v>
          </cell>
          <cell r="S1618">
            <v>0</v>
          </cell>
        </row>
        <row r="1619">
          <cell r="R1619" t="e">
            <v>#N/A</v>
          </cell>
          <cell r="S1619">
            <v>0</v>
          </cell>
        </row>
        <row r="1620">
          <cell r="R1620" t="e">
            <v>#N/A</v>
          </cell>
          <cell r="S1620">
            <v>0</v>
          </cell>
        </row>
        <row r="1621">
          <cell r="R1621" t="e">
            <v>#N/A</v>
          </cell>
          <cell r="S1621">
            <v>0</v>
          </cell>
        </row>
        <row r="1622">
          <cell r="R1622" t="e">
            <v>#N/A</v>
          </cell>
          <cell r="S1622">
            <v>0</v>
          </cell>
        </row>
        <row r="1623">
          <cell r="R1623" t="e">
            <v>#N/A</v>
          </cell>
          <cell r="S1623">
            <v>0</v>
          </cell>
        </row>
        <row r="1624">
          <cell r="R1624" t="e">
            <v>#N/A</v>
          </cell>
          <cell r="S1624">
            <v>0</v>
          </cell>
        </row>
        <row r="1625">
          <cell r="R1625" t="e">
            <v>#N/A</v>
          </cell>
          <cell r="S1625">
            <v>0</v>
          </cell>
        </row>
        <row r="1626">
          <cell r="R1626" t="e">
            <v>#N/A</v>
          </cell>
          <cell r="S1626">
            <v>0</v>
          </cell>
        </row>
        <row r="1627">
          <cell r="R1627" t="e">
            <v>#N/A</v>
          </cell>
          <cell r="S1627">
            <v>0</v>
          </cell>
        </row>
        <row r="1628">
          <cell r="R1628" t="e">
            <v>#N/A</v>
          </cell>
          <cell r="S1628">
            <v>0</v>
          </cell>
        </row>
        <row r="1629">
          <cell r="R1629" t="e">
            <v>#N/A</v>
          </cell>
          <cell r="S1629">
            <v>0</v>
          </cell>
        </row>
        <row r="1630">
          <cell r="R1630" t="e">
            <v>#N/A</v>
          </cell>
          <cell r="S1630">
            <v>0</v>
          </cell>
        </row>
        <row r="1631">
          <cell r="R1631" t="e">
            <v>#N/A</v>
          </cell>
          <cell r="S1631">
            <v>0</v>
          </cell>
        </row>
        <row r="1632">
          <cell r="R1632" t="e">
            <v>#N/A</v>
          </cell>
          <cell r="S1632">
            <v>0</v>
          </cell>
        </row>
        <row r="1633">
          <cell r="R1633" t="e">
            <v>#N/A</v>
          </cell>
          <cell r="S1633">
            <v>0</v>
          </cell>
        </row>
        <row r="1634">
          <cell r="R1634" t="e">
            <v>#N/A</v>
          </cell>
          <cell r="S1634">
            <v>0</v>
          </cell>
        </row>
        <row r="1635">
          <cell r="R1635" t="e">
            <v>#N/A</v>
          </cell>
          <cell r="S1635">
            <v>0</v>
          </cell>
        </row>
        <row r="1636">
          <cell r="R1636" t="e">
            <v>#N/A</v>
          </cell>
          <cell r="S1636">
            <v>0</v>
          </cell>
        </row>
        <row r="1637">
          <cell r="R1637" t="e">
            <v>#N/A</v>
          </cell>
          <cell r="S1637">
            <v>0</v>
          </cell>
        </row>
        <row r="1638">
          <cell r="R1638" t="e">
            <v>#N/A</v>
          </cell>
          <cell r="S1638">
            <v>0</v>
          </cell>
        </row>
        <row r="1639">
          <cell r="R1639" t="e">
            <v>#N/A</v>
          </cell>
          <cell r="S1639">
            <v>0</v>
          </cell>
        </row>
        <row r="1640">
          <cell r="R1640" t="e">
            <v>#N/A</v>
          </cell>
          <cell r="S1640">
            <v>0</v>
          </cell>
        </row>
        <row r="1641">
          <cell r="R1641" t="e">
            <v>#N/A</v>
          </cell>
          <cell r="S1641">
            <v>0</v>
          </cell>
        </row>
        <row r="1642">
          <cell r="R1642" t="e">
            <v>#N/A</v>
          </cell>
          <cell r="S1642">
            <v>0</v>
          </cell>
        </row>
        <row r="1643">
          <cell r="R1643" t="e">
            <v>#N/A</v>
          </cell>
          <cell r="S1643">
            <v>0</v>
          </cell>
        </row>
        <row r="1644">
          <cell r="R1644" t="e">
            <v>#N/A</v>
          </cell>
          <cell r="S1644">
            <v>0</v>
          </cell>
        </row>
        <row r="1645">
          <cell r="R1645" t="e">
            <v>#N/A</v>
          </cell>
          <cell r="S1645">
            <v>0</v>
          </cell>
        </row>
        <row r="1646">
          <cell r="R1646" t="e">
            <v>#N/A</v>
          </cell>
          <cell r="S1646">
            <v>0</v>
          </cell>
        </row>
        <row r="1647">
          <cell r="R1647" t="e">
            <v>#N/A</v>
          </cell>
          <cell r="S1647">
            <v>0</v>
          </cell>
        </row>
        <row r="1648">
          <cell r="R1648" t="e">
            <v>#N/A</v>
          </cell>
          <cell r="S1648">
            <v>0</v>
          </cell>
        </row>
        <row r="1649">
          <cell r="R1649" t="e">
            <v>#N/A</v>
          </cell>
          <cell r="S1649">
            <v>0</v>
          </cell>
        </row>
        <row r="1650">
          <cell r="R1650" t="e">
            <v>#N/A</v>
          </cell>
          <cell r="S1650">
            <v>0</v>
          </cell>
        </row>
        <row r="1651">
          <cell r="R1651" t="e">
            <v>#N/A</v>
          </cell>
          <cell r="S1651">
            <v>0</v>
          </cell>
        </row>
        <row r="1652">
          <cell r="R1652" t="e">
            <v>#N/A</v>
          </cell>
          <cell r="S1652">
            <v>0</v>
          </cell>
        </row>
        <row r="1653">
          <cell r="R1653" t="e">
            <v>#N/A</v>
          </cell>
          <cell r="S1653">
            <v>0</v>
          </cell>
        </row>
        <row r="1654">
          <cell r="R1654" t="e">
            <v>#N/A</v>
          </cell>
          <cell r="S1654">
            <v>0</v>
          </cell>
        </row>
        <row r="1655">
          <cell r="R1655" t="e">
            <v>#N/A</v>
          </cell>
          <cell r="S1655">
            <v>0</v>
          </cell>
        </row>
        <row r="1656">
          <cell r="R1656" t="e">
            <v>#N/A</v>
          </cell>
          <cell r="S1656">
            <v>0</v>
          </cell>
        </row>
        <row r="1657">
          <cell r="R1657" t="e">
            <v>#N/A</v>
          </cell>
          <cell r="S1657">
            <v>0</v>
          </cell>
        </row>
        <row r="1658">
          <cell r="R1658" t="e">
            <v>#N/A</v>
          </cell>
          <cell r="S1658">
            <v>0</v>
          </cell>
        </row>
        <row r="1659">
          <cell r="R1659" t="e">
            <v>#N/A</v>
          </cell>
          <cell r="S1659">
            <v>0</v>
          </cell>
        </row>
        <row r="1660">
          <cell r="R1660" t="e">
            <v>#N/A</v>
          </cell>
          <cell r="S1660">
            <v>0</v>
          </cell>
        </row>
        <row r="1661">
          <cell r="R1661" t="e">
            <v>#N/A</v>
          </cell>
          <cell r="S1661">
            <v>0</v>
          </cell>
        </row>
        <row r="1662">
          <cell r="R1662" t="e">
            <v>#N/A</v>
          </cell>
          <cell r="S1662">
            <v>0</v>
          </cell>
        </row>
        <row r="1663">
          <cell r="R1663" t="e">
            <v>#N/A</v>
          </cell>
          <cell r="S1663">
            <v>0</v>
          </cell>
        </row>
        <row r="1664">
          <cell r="R1664" t="e">
            <v>#N/A</v>
          </cell>
          <cell r="S1664">
            <v>0</v>
          </cell>
        </row>
        <row r="1665">
          <cell r="R1665" t="e">
            <v>#N/A</v>
          </cell>
          <cell r="S1665">
            <v>0</v>
          </cell>
        </row>
        <row r="1666">
          <cell r="R1666" t="e">
            <v>#N/A</v>
          </cell>
          <cell r="S1666">
            <v>0</v>
          </cell>
        </row>
        <row r="1667">
          <cell r="R1667" t="e">
            <v>#N/A</v>
          </cell>
          <cell r="S1667">
            <v>0</v>
          </cell>
        </row>
        <row r="1668">
          <cell r="R1668" t="e">
            <v>#N/A</v>
          </cell>
          <cell r="S1668">
            <v>0</v>
          </cell>
        </row>
        <row r="1669">
          <cell r="R1669" t="e">
            <v>#N/A</v>
          </cell>
          <cell r="S1669">
            <v>0</v>
          </cell>
        </row>
        <row r="1670">
          <cell r="R1670" t="e">
            <v>#N/A</v>
          </cell>
          <cell r="S1670">
            <v>0</v>
          </cell>
        </row>
        <row r="1671">
          <cell r="R1671" t="e">
            <v>#N/A</v>
          </cell>
          <cell r="S1671">
            <v>0</v>
          </cell>
        </row>
        <row r="1672">
          <cell r="R1672" t="e">
            <v>#N/A</v>
          </cell>
          <cell r="S1672">
            <v>0</v>
          </cell>
        </row>
        <row r="1673">
          <cell r="R1673" t="e">
            <v>#N/A</v>
          </cell>
          <cell r="S1673">
            <v>0</v>
          </cell>
        </row>
        <row r="1674">
          <cell r="R1674" t="e">
            <v>#N/A</v>
          </cell>
          <cell r="S1674">
            <v>0</v>
          </cell>
        </row>
        <row r="1675">
          <cell r="R1675" t="e">
            <v>#N/A</v>
          </cell>
          <cell r="S1675">
            <v>0</v>
          </cell>
        </row>
        <row r="1676">
          <cell r="R1676" t="e">
            <v>#N/A</v>
          </cell>
          <cell r="S1676">
            <v>0</v>
          </cell>
        </row>
        <row r="1677">
          <cell r="R1677" t="e">
            <v>#N/A</v>
          </cell>
          <cell r="S1677">
            <v>0</v>
          </cell>
        </row>
        <row r="1678">
          <cell r="R1678" t="e">
            <v>#N/A</v>
          </cell>
          <cell r="S1678">
            <v>0</v>
          </cell>
        </row>
        <row r="1679">
          <cell r="R1679" t="e">
            <v>#N/A</v>
          </cell>
          <cell r="S1679">
            <v>0</v>
          </cell>
        </row>
        <row r="1680">
          <cell r="R1680" t="e">
            <v>#N/A</v>
          </cell>
          <cell r="S1680">
            <v>0</v>
          </cell>
        </row>
        <row r="1681">
          <cell r="R1681" t="e">
            <v>#N/A</v>
          </cell>
          <cell r="S1681">
            <v>0</v>
          </cell>
        </row>
        <row r="1682">
          <cell r="R1682" t="e">
            <v>#N/A</v>
          </cell>
          <cell r="S1682">
            <v>0</v>
          </cell>
        </row>
        <row r="1683">
          <cell r="R1683" t="e">
            <v>#N/A</v>
          </cell>
          <cell r="S1683">
            <v>0</v>
          </cell>
        </row>
        <row r="1684">
          <cell r="R1684" t="e">
            <v>#N/A</v>
          </cell>
          <cell r="S1684">
            <v>0</v>
          </cell>
        </row>
        <row r="1685">
          <cell r="R1685" t="e">
            <v>#N/A</v>
          </cell>
          <cell r="S1685">
            <v>0</v>
          </cell>
        </row>
        <row r="1686">
          <cell r="R1686" t="e">
            <v>#N/A</v>
          </cell>
          <cell r="S1686">
            <v>0</v>
          </cell>
        </row>
        <row r="1687">
          <cell r="R1687" t="e">
            <v>#N/A</v>
          </cell>
          <cell r="S1687">
            <v>0</v>
          </cell>
        </row>
        <row r="1688">
          <cell r="R1688" t="e">
            <v>#N/A</v>
          </cell>
          <cell r="S1688">
            <v>0</v>
          </cell>
        </row>
        <row r="1689">
          <cell r="R1689" t="e">
            <v>#N/A</v>
          </cell>
          <cell r="S1689">
            <v>0</v>
          </cell>
        </row>
        <row r="1690">
          <cell r="R1690" t="e">
            <v>#N/A</v>
          </cell>
          <cell r="S1690">
            <v>0</v>
          </cell>
        </row>
        <row r="1691">
          <cell r="R1691" t="e">
            <v>#N/A</v>
          </cell>
          <cell r="S1691">
            <v>0</v>
          </cell>
        </row>
        <row r="1692">
          <cell r="R1692" t="e">
            <v>#N/A</v>
          </cell>
          <cell r="S1692">
            <v>0</v>
          </cell>
        </row>
        <row r="1693">
          <cell r="R1693" t="e">
            <v>#N/A</v>
          </cell>
          <cell r="S1693">
            <v>0</v>
          </cell>
        </row>
        <row r="1694">
          <cell r="R1694" t="e">
            <v>#N/A</v>
          </cell>
          <cell r="S1694">
            <v>0</v>
          </cell>
        </row>
        <row r="1695">
          <cell r="R1695" t="e">
            <v>#N/A</v>
          </cell>
          <cell r="S1695">
            <v>0</v>
          </cell>
        </row>
        <row r="1696">
          <cell r="R1696" t="e">
            <v>#N/A</v>
          </cell>
          <cell r="S1696">
            <v>0</v>
          </cell>
        </row>
        <row r="1697">
          <cell r="R1697" t="e">
            <v>#N/A</v>
          </cell>
          <cell r="S1697">
            <v>0</v>
          </cell>
        </row>
        <row r="1698">
          <cell r="R1698" t="e">
            <v>#N/A</v>
          </cell>
          <cell r="S1698">
            <v>0</v>
          </cell>
        </row>
        <row r="1699">
          <cell r="R1699" t="e">
            <v>#N/A</v>
          </cell>
          <cell r="S1699">
            <v>0</v>
          </cell>
        </row>
        <row r="1700">
          <cell r="R1700" t="e">
            <v>#N/A</v>
          </cell>
          <cell r="S1700">
            <v>0</v>
          </cell>
        </row>
        <row r="1701">
          <cell r="R1701" t="e">
            <v>#N/A</v>
          </cell>
          <cell r="S1701">
            <v>0</v>
          </cell>
        </row>
        <row r="1702">
          <cell r="R1702" t="e">
            <v>#N/A</v>
          </cell>
          <cell r="S1702">
            <v>0</v>
          </cell>
        </row>
        <row r="1703">
          <cell r="R1703" t="e">
            <v>#N/A</v>
          </cell>
          <cell r="S1703">
            <v>0</v>
          </cell>
        </row>
        <row r="1704">
          <cell r="R1704" t="e">
            <v>#N/A</v>
          </cell>
          <cell r="S1704">
            <v>0</v>
          </cell>
        </row>
        <row r="1705">
          <cell r="R1705" t="e">
            <v>#N/A</v>
          </cell>
          <cell r="S1705">
            <v>0</v>
          </cell>
        </row>
        <row r="1706">
          <cell r="R1706" t="e">
            <v>#N/A</v>
          </cell>
          <cell r="S1706">
            <v>0</v>
          </cell>
        </row>
        <row r="1707">
          <cell r="R1707" t="e">
            <v>#N/A</v>
          </cell>
          <cell r="S1707">
            <v>0</v>
          </cell>
        </row>
        <row r="1708">
          <cell r="R1708" t="e">
            <v>#N/A</v>
          </cell>
          <cell r="S1708">
            <v>0</v>
          </cell>
        </row>
        <row r="1709">
          <cell r="R1709" t="e">
            <v>#N/A</v>
          </cell>
          <cell r="S1709">
            <v>0</v>
          </cell>
        </row>
        <row r="1710">
          <cell r="R1710" t="e">
            <v>#N/A</v>
          </cell>
          <cell r="S1710">
            <v>0</v>
          </cell>
        </row>
        <row r="1711">
          <cell r="R1711" t="e">
            <v>#N/A</v>
          </cell>
          <cell r="S1711">
            <v>0</v>
          </cell>
        </row>
        <row r="1712">
          <cell r="R1712" t="e">
            <v>#N/A</v>
          </cell>
          <cell r="S1712">
            <v>0</v>
          </cell>
        </row>
        <row r="1713">
          <cell r="R1713" t="e">
            <v>#N/A</v>
          </cell>
          <cell r="S1713">
            <v>0</v>
          </cell>
        </row>
        <row r="1714">
          <cell r="R1714" t="e">
            <v>#N/A</v>
          </cell>
          <cell r="S1714">
            <v>0</v>
          </cell>
        </row>
        <row r="1715">
          <cell r="R1715" t="e">
            <v>#N/A</v>
          </cell>
          <cell r="S1715">
            <v>0</v>
          </cell>
        </row>
        <row r="1716">
          <cell r="R1716" t="e">
            <v>#N/A</v>
          </cell>
          <cell r="S1716">
            <v>0</v>
          </cell>
        </row>
        <row r="1717">
          <cell r="R1717" t="e">
            <v>#N/A</v>
          </cell>
          <cell r="S1717">
            <v>0</v>
          </cell>
        </row>
        <row r="1718">
          <cell r="R1718" t="e">
            <v>#N/A</v>
          </cell>
          <cell r="S1718">
            <v>0</v>
          </cell>
        </row>
        <row r="1719">
          <cell r="R1719" t="e">
            <v>#N/A</v>
          </cell>
          <cell r="S1719">
            <v>0</v>
          </cell>
        </row>
        <row r="1720">
          <cell r="R1720" t="e">
            <v>#N/A</v>
          </cell>
          <cell r="S1720">
            <v>0</v>
          </cell>
        </row>
        <row r="1721">
          <cell r="R1721" t="e">
            <v>#N/A</v>
          </cell>
          <cell r="S1721">
            <v>0</v>
          </cell>
        </row>
        <row r="1722">
          <cell r="R1722" t="e">
            <v>#N/A</v>
          </cell>
          <cell r="S1722">
            <v>0</v>
          </cell>
        </row>
        <row r="1723">
          <cell r="R1723" t="e">
            <v>#N/A</v>
          </cell>
          <cell r="S1723">
            <v>0</v>
          </cell>
        </row>
        <row r="1724">
          <cell r="R1724" t="e">
            <v>#N/A</v>
          </cell>
          <cell r="S1724">
            <v>0</v>
          </cell>
        </row>
        <row r="1725">
          <cell r="R1725" t="e">
            <v>#N/A</v>
          </cell>
          <cell r="S1725">
            <v>0</v>
          </cell>
        </row>
        <row r="1726">
          <cell r="R1726" t="e">
            <v>#N/A</v>
          </cell>
          <cell r="S1726">
            <v>0</v>
          </cell>
        </row>
        <row r="1727">
          <cell r="R1727" t="e">
            <v>#N/A</v>
          </cell>
          <cell r="S1727">
            <v>0</v>
          </cell>
        </row>
        <row r="1728">
          <cell r="R1728" t="e">
            <v>#N/A</v>
          </cell>
          <cell r="S1728">
            <v>0</v>
          </cell>
        </row>
        <row r="1729">
          <cell r="R1729" t="e">
            <v>#N/A</v>
          </cell>
          <cell r="S1729">
            <v>0</v>
          </cell>
        </row>
        <row r="1730">
          <cell r="R1730" t="e">
            <v>#N/A</v>
          </cell>
          <cell r="S1730">
            <v>0</v>
          </cell>
        </row>
        <row r="1731">
          <cell r="R1731" t="e">
            <v>#N/A</v>
          </cell>
          <cell r="S1731">
            <v>0</v>
          </cell>
        </row>
        <row r="1732">
          <cell r="R1732" t="e">
            <v>#N/A</v>
          </cell>
          <cell r="S1732">
            <v>0</v>
          </cell>
        </row>
        <row r="1733">
          <cell r="R1733" t="e">
            <v>#N/A</v>
          </cell>
          <cell r="S1733">
            <v>0</v>
          </cell>
        </row>
        <row r="1734">
          <cell r="R1734" t="e">
            <v>#N/A</v>
          </cell>
          <cell r="S1734">
            <v>0</v>
          </cell>
        </row>
        <row r="1735">
          <cell r="R1735" t="e">
            <v>#N/A</v>
          </cell>
          <cell r="S1735">
            <v>0</v>
          </cell>
        </row>
        <row r="1736">
          <cell r="R1736" t="e">
            <v>#N/A</v>
          </cell>
          <cell r="S1736">
            <v>0</v>
          </cell>
        </row>
        <row r="1737">
          <cell r="R1737" t="e">
            <v>#N/A</v>
          </cell>
          <cell r="S1737">
            <v>0</v>
          </cell>
        </row>
        <row r="1738">
          <cell r="R1738" t="e">
            <v>#N/A</v>
          </cell>
          <cell r="S1738">
            <v>0</v>
          </cell>
        </row>
        <row r="1739">
          <cell r="R1739" t="e">
            <v>#N/A</v>
          </cell>
          <cell r="S1739">
            <v>0</v>
          </cell>
        </row>
        <row r="1740">
          <cell r="R1740" t="e">
            <v>#N/A</v>
          </cell>
          <cell r="S1740">
            <v>0</v>
          </cell>
        </row>
        <row r="1741">
          <cell r="R1741" t="e">
            <v>#N/A</v>
          </cell>
          <cell r="S1741">
            <v>0</v>
          </cell>
        </row>
        <row r="1742">
          <cell r="R1742" t="e">
            <v>#N/A</v>
          </cell>
          <cell r="S1742">
            <v>0</v>
          </cell>
        </row>
        <row r="1743">
          <cell r="R1743" t="e">
            <v>#N/A</v>
          </cell>
          <cell r="S1743">
            <v>0</v>
          </cell>
        </row>
        <row r="1744">
          <cell r="R1744" t="e">
            <v>#N/A</v>
          </cell>
          <cell r="S1744">
            <v>0</v>
          </cell>
        </row>
        <row r="1745">
          <cell r="R1745" t="e">
            <v>#N/A</v>
          </cell>
          <cell r="S1745">
            <v>0</v>
          </cell>
        </row>
        <row r="1746">
          <cell r="R1746" t="e">
            <v>#N/A</v>
          </cell>
          <cell r="S1746">
            <v>0</v>
          </cell>
        </row>
        <row r="1747">
          <cell r="R1747" t="e">
            <v>#N/A</v>
          </cell>
          <cell r="S1747">
            <v>0</v>
          </cell>
        </row>
        <row r="1748">
          <cell r="R1748" t="e">
            <v>#N/A</v>
          </cell>
          <cell r="S1748">
            <v>0</v>
          </cell>
        </row>
        <row r="1749">
          <cell r="R1749" t="e">
            <v>#N/A</v>
          </cell>
          <cell r="S1749">
            <v>0</v>
          </cell>
        </row>
        <row r="1750">
          <cell r="R1750" t="e">
            <v>#N/A</v>
          </cell>
          <cell r="S1750">
            <v>0</v>
          </cell>
        </row>
        <row r="1751">
          <cell r="R1751" t="e">
            <v>#N/A</v>
          </cell>
          <cell r="S1751">
            <v>0</v>
          </cell>
        </row>
        <row r="1752">
          <cell r="R1752" t="e">
            <v>#N/A</v>
          </cell>
          <cell r="S1752">
            <v>0</v>
          </cell>
        </row>
        <row r="1753">
          <cell r="R1753" t="e">
            <v>#N/A</v>
          </cell>
          <cell r="S1753">
            <v>0</v>
          </cell>
        </row>
        <row r="1754">
          <cell r="R1754" t="e">
            <v>#N/A</v>
          </cell>
          <cell r="S1754">
            <v>0</v>
          </cell>
        </row>
        <row r="1755">
          <cell r="R1755" t="e">
            <v>#N/A</v>
          </cell>
          <cell r="S1755">
            <v>0</v>
          </cell>
        </row>
        <row r="1756">
          <cell r="R1756" t="e">
            <v>#N/A</v>
          </cell>
          <cell r="S1756">
            <v>0</v>
          </cell>
        </row>
        <row r="1757">
          <cell r="R1757" t="e">
            <v>#N/A</v>
          </cell>
          <cell r="S1757">
            <v>0</v>
          </cell>
        </row>
        <row r="1758">
          <cell r="R1758" t="e">
            <v>#N/A</v>
          </cell>
          <cell r="S1758">
            <v>0</v>
          </cell>
        </row>
        <row r="1759">
          <cell r="R1759" t="e">
            <v>#N/A</v>
          </cell>
          <cell r="S1759">
            <v>0</v>
          </cell>
        </row>
        <row r="1760">
          <cell r="R1760" t="e">
            <v>#N/A</v>
          </cell>
          <cell r="S1760">
            <v>0</v>
          </cell>
        </row>
        <row r="1761">
          <cell r="R1761" t="e">
            <v>#N/A</v>
          </cell>
          <cell r="S1761">
            <v>0</v>
          </cell>
        </row>
        <row r="1762">
          <cell r="R1762" t="e">
            <v>#N/A</v>
          </cell>
          <cell r="S1762">
            <v>0</v>
          </cell>
        </row>
        <row r="1763">
          <cell r="R1763" t="e">
            <v>#N/A</v>
          </cell>
          <cell r="S1763">
            <v>0</v>
          </cell>
        </row>
        <row r="1764">
          <cell r="R1764" t="e">
            <v>#N/A</v>
          </cell>
          <cell r="S1764">
            <v>0</v>
          </cell>
        </row>
        <row r="1765">
          <cell r="R1765" t="e">
            <v>#N/A</v>
          </cell>
          <cell r="S1765">
            <v>0</v>
          </cell>
        </row>
        <row r="1766">
          <cell r="R1766" t="e">
            <v>#N/A</v>
          </cell>
          <cell r="S1766">
            <v>0</v>
          </cell>
        </row>
        <row r="1767">
          <cell r="R1767" t="e">
            <v>#N/A</v>
          </cell>
          <cell r="S1767">
            <v>0</v>
          </cell>
        </row>
        <row r="1768">
          <cell r="R1768" t="e">
            <v>#N/A</v>
          </cell>
          <cell r="S1768">
            <v>0</v>
          </cell>
        </row>
        <row r="1769">
          <cell r="R1769" t="e">
            <v>#N/A</v>
          </cell>
          <cell r="S1769">
            <v>0</v>
          </cell>
        </row>
        <row r="1770">
          <cell r="R1770" t="e">
            <v>#N/A</v>
          </cell>
          <cell r="S1770">
            <v>0</v>
          </cell>
        </row>
        <row r="1771">
          <cell r="R1771" t="e">
            <v>#N/A</v>
          </cell>
          <cell r="S1771">
            <v>0</v>
          </cell>
        </row>
        <row r="1772">
          <cell r="R1772" t="e">
            <v>#N/A</v>
          </cell>
          <cell r="S1772">
            <v>0</v>
          </cell>
        </row>
        <row r="1773">
          <cell r="R1773" t="e">
            <v>#N/A</v>
          </cell>
          <cell r="S1773">
            <v>0</v>
          </cell>
        </row>
        <row r="1774">
          <cell r="R1774" t="e">
            <v>#N/A</v>
          </cell>
          <cell r="S1774">
            <v>0</v>
          </cell>
        </row>
        <row r="1775">
          <cell r="R1775" t="e">
            <v>#N/A</v>
          </cell>
          <cell r="S1775">
            <v>0</v>
          </cell>
        </row>
        <row r="1776">
          <cell r="R1776" t="e">
            <v>#N/A</v>
          </cell>
          <cell r="S1776">
            <v>0</v>
          </cell>
        </row>
        <row r="1777">
          <cell r="R1777" t="e">
            <v>#N/A</v>
          </cell>
          <cell r="S1777">
            <v>0</v>
          </cell>
        </row>
        <row r="1778">
          <cell r="R1778" t="e">
            <v>#N/A</v>
          </cell>
          <cell r="S1778">
            <v>0</v>
          </cell>
        </row>
        <row r="1779">
          <cell r="R1779" t="e">
            <v>#N/A</v>
          </cell>
          <cell r="S1779">
            <v>0</v>
          </cell>
        </row>
        <row r="1780">
          <cell r="R1780" t="e">
            <v>#N/A</v>
          </cell>
          <cell r="S1780">
            <v>0</v>
          </cell>
        </row>
        <row r="1781">
          <cell r="R1781" t="e">
            <v>#N/A</v>
          </cell>
          <cell r="S1781">
            <v>0</v>
          </cell>
        </row>
        <row r="1782">
          <cell r="R1782" t="e">
            <v>#N/A</v>
          </cell>
          <cell r="S1782">
            <v>0</v>
          </cell>
        </row>
        <row r="1783">
          <cell r="R1783" t="e">
            <v>#N/A</v>
          </cell>
          <cell r="S1783">
            <v>0</v>
          </cell>
        </row>
        <row r="1784">
          <cell r="R1784" t="e">
            <v>#N/A</v>
          </cell>
          <cell r="S1784">
            <v>0</v>
          </cell>
        </row>
        <row r="1785">
          <cell r="R1785" t="e">
            <v>#N/A</v>
          </cell>
          <cell r="S1785">
            <v>0</v>
          </cell>
        </row>
        <row r="1786">
          <cell r="R1786" t="e">
            <v>#N/A</v>
          </cell>
          <cell r="S1786">
            <v>0</v>
          </cell>
        </row>
        <row r="1787">
          <cell r="R1787" t="e">
            <v>#N/A</v>
          </cell>
          <cell r="S1787">
            <v>0</v>
          </cell>
        </row>
        <row r="1788">
          <cell r="R1788" t="e">
            <v>#N/A</v>
          </cell>
          <cell r="S1788">
            <v>0</v>
          </cell>
        </row>
        <row r="1789">
          <cell r="R1789" t="e">
            <v>#N/A</v>
          </cell>
          <cell r="S1789">
            <v>0</v>
          </cell>
        </row>
        <row r="1790">
          <cell r="R1790" t="e">
            <v>#N/A</v>
          </cell>
          <cell r="S1790">
            <v>0</v>
          </cell>
        </row>
        <row r="1791">
          <cell r="R1791" t="e">
            <v>#N/A</v>
          </cell>
          <cell r="S1791">
            <v>0</v>
          </cell>
        </row>
        <row r="1792">
          <cell r="R1792" t="e">
            <v>#N/A</v>
          </cell>
          <cell r="S1792">
            <v>0</v>
          </cell>
        </row>
        <row r="1793">
          <cell r="R1793" t="e">
            <v>#N/A</v>
          </cell>
          <cell r="S1793">
            <v>0</v>
          </cell>
        </row>
        <row r="1794">
          <cell r="R1794" t="e">
            <v>#N/A</v>
          </cell>
          <cell r="S1794">
            <v>0</v>
          </cell>
        </row>
        <row r="1795">
          <cell r="R1795" t="e">
            <v>#N/A</v>
          </cell>
          <cell r="S1795">
            <v>0</v>
          </cell>
        </row>
        <row r="1796">
          <cell r="R1796" t="e">
            <v>#N/A</v>
          </cell>
          <cell r="S1796">
            <v>0</v>
          </cell>
        </row>
        <row r="1797">
          <cell r="R1797" t="e">
            <v>#N/A</v>
          </cell>
          <cell r="S1797">
            <v>0</v>
          </cell>
        </row>
        <row r="1798">
          <cell r="R1798" t="e">
            <v>#N/A</v>
          </cell>
          <cell r="S1798">
            <v>0</v>
          </cell>
        </row>
        <row r="1799">
          <cell r="R1799" t="e">
            <v>#N/A</v>
          </cell>
          <cell r="S1799">
            <v>0</v>
          </cell>
        </row>
        <row r="1800">
          <cell r="R1800" t="e">
            <v>#N/A</v>
          </cell>
          <cell r="S1800">
            <v>0</v>
          </cell>
        </row>
        <row r="1801">
          <cell r="R1801" t="e">
            <v>#N/A</v>
          </cell>
          <cell r="S1801">
            <v>0</v>
          </cell>
        </row>
        <row r="1802">
          <cell r="R1802" t="e">
            <v>#N/A</v>
          </cell>
          <cell r="S1802">
            <v>0</v>
          </cell>
        </row>
        <row r="1803">
          <cell r="R1803" t="e">
            <v>#N/A</v>
          </cell>
          <cell r="S1803">
            <v>0</v>
          </cell>
        </row>
        <row r="1804">
          <cell r="R1804" t="e">
            <v>#N/A</v>
          </cell>
          <cell r="S1804">
            <v>0</v>
          </cell>
        </row>
        <row r="1805">
          <cell r="R1805" t="e">
            <v>#N/A</v>
          </cell>
          <cell r="S1805">
            <v>0</v>
          </cell>
        </row>
        <row r="1806">
          <cell r="R1806" t="e">
            <v>#N/A</v>
          </cell>
          <cell r="S1806">
            <v>0</v>
          </cell>
        </row>
        <row r="1807">
          <cell r="R1807" t="e">
            <v>#N/A</v>
          </cell>
          <cell r="S1807">
            <v>0</v>
          </cell>
        </row>
        <row r="1808">
          <cell r="R1808" t="e">
            <v>#N/A</v>
          </cell>
          <cell r="S1808">
            <v>0</v>
          </cell>
        </row>
        <row r="1809">
          <cell r="R1809" t="e">
            <v>#N/A</v>
          </cell>
          <cell r="S1809">
            <v>0</v>
          </cell>
        </row>
        <row r="1810">
          <cell r="R1810" t="e">
            <v>#N/A</v>
          </cell>
          <cell r="S1810">
            <v>0</v>
          </cell>
        </row>
        <row r="1811">
          <cell r="R1811" t="e">
            <v>#N/A</v>
          </cell>
          <cell r="S1811">
            <v>0</v>
          </cell>
        </row>
        <row r="1812">
          <cell r="R1812" t="e">
            <v>#N/A</v>
          </cell>
          <cell r="S1812">
            <v>0</v>
          </cell>
        </row>
        <row r="1813">
          <cell r="R1813" t="e">
            <v>#N/A</v>
          </cell>
          <cell r="S1813">
            <v>0</v>
          </cell>
        </row>
        <row r="1814">
          <cell r="R1814" t="e">
            <v>#N/A</v>
          </cell>
          <cell r="S1814">
            <v>0</v>
          </cell>
        </row>
        <row r="1815">
          <cell r="R1815" t="e">
            <v>#N/A</v>
          </cell>
          <cell r="S1815">
            <v>0</v>
          </cell>
        </row>
        <row r="1816">
          <cell r="R1816" t="e">
            <v>#N/A</v>
          </cell>
          <cell r="S1816">
            <v>0</v>
          </cell>
        </row>
        <row r="1817">
          <cell r="R1817" t="e">
            <v>#N/A</v>
          </cell>
          <cell r="S1817">
            <v>0</v>
          </cell>
        </row>
        <row r="1818">
          <cell r="R1818" t="e">
            <v>#N/A</v>
          </cell>
          <cell r="S1818">
            <v>0</v>
          </cell>
        </row>
        <row r="1819">
          <cell r="R1819" t="e">
            <v>#N/A</v>
          </cell>
          <cell r="S1819">
            <v>0</v>
          </cell>
        </row>
        <row r="1820">
          <cell r="R1820" t="e">
            <v>#N/A</v>
          </cell>
          <cell r="S1820">
            <v>0</v>
          </cell>
        </row>
        <row r="1821">
          <cell r="R1821" t="e">
            <v>#N/A</v>
          </cell>
          <cell r="S1821">
            <v>0</v>
          </cell>
        </row>
        <row r="1822">
          <cell r="R1822" t="e">
            <v>#N/A</v>
          </cell>
          <cell r="S1822">
            <v>0</v>
          </cell>
        </row>
        <row r="1823">
          <cell r="R1823" t="e">
            <v>#N/A</v>
          </cell>
          <cell r="S1823">
            <v>0</v>
          </cell>
        </row>
        <row r="1824">
          <cell r="R1824" t="e">
            <v>#N/A</v>
          </cell>
          <cell r="S1824">
            <v>0</v>
          </cell>
        </row>
        <row r="1825">
          <cell r="R1825" t="e">
            <v>#N/A</v>
          </cell>
          <cell r="S1825">
            <v>0</v>
          </cell>
        </row>
        <row r="1826">
          <cell r="R1826" t="e">
            <v>#N/A</v>
          </cell>
          <cell r="S1826">
            <v>0</v>
          </cell>
        </row>
        <row r="1827">
          <cell r="R1827" t="e">
            <v>#N/A</v>
          </cell>
          <cell r="S1827">
            <v>0</v>
          </cell>
        </row>
        <row r="1828">
          <cell r="R1828" t="e">
            <v>#N/A</v>
          </cell>
          <cell r="S1828">
            <v>0</v>
          </cell>
        </row>
        <row r="1829">
          <cell r="R1829" t="e">
            <v>#N/A</v>
          </cell>
          <cell r="S1829">
            <v>0</v>
          </cell>
        </row>
        <row r="1830">
          <cell r="R1830" t="e">
            <v>#N/A</v>
          </cell>
          <cell r="S1830">
            <v>0</v>
          </cell>
        </row>
        <row r="1831">
          <cell r="R1831" t="e">
            <v>#N/A</v>
          </cell>
          <cell r="S1831">
            <v>0</v>
          </cell>
        </row>
        <row r="1832">
          <cell r="R1832" t="e">
            <v>#N/A</v>
          </cell>
          <cell r="S1832">
            <v>0</v>
          </cell>
        </row>
        <row r="1833">
          <cell r="R1833" t="e">
            <v>#N/A</v>
          </cell>
          <cell r="S1833">
            <v>0</v>
          </cell>
        </row>
        <row r="1834">
          <cell r="R1834" t="e">
            <v>#N/A</v>
          </cell>
          <cell r="S1834">
            <v>0</v>
          </cell>
        </row>
        <row r="1835">
          <cell r="R1835" t="e">
            <v>#N/A</v>
          </cell>
          <cell r="S1835">
            <v>0</v>
          </cell>
        </row>
        <row r="1836">
          <cell r="R1836" t="e">
            <v>#N/A</v>
          </cell>
          <cell r="S1836">
            <v>0</v>
          </cell>
        </row>
        <row r="1837">
          <cell r="R1837" t="e">
            <v>#N/A</v>
          </cell>
          <cell r="S1837">
            <v>0</v>
          </cell>
        </row>
        <row r="1838">
          <cell r="R1838" t="e">
            <v>#N/A</v>
          </cell>
          <cell r="S1838">
            <v>0</v>
          </cell>
        </row>
        <row r="1839">
          <cell r="R1839" t="e">
            <v>#N/A</v>
          </cell>
          <cell r="S1839">
            <v>0</v>
          </cell>
        </row>
        <row r="1840">
          <cell r="R1840" t="e">
            <v>#N/A</v>
          </cell>
          <cell r="S1840">
            <v>0</v>
          </cell>
        </row>
        <row r="1841">
          <cell r="R1841" t="e">
            <v>#N/A</v>
          </cell>
          <cell r="S1841">
            <v>0</v>
          </cell>
        </row>
        <row r="1842">
          <cell r="R1842" t="e">
            <v>#N/A</v>
          </cell>
          <cell r="S1842">
            <v>0</v>
          </cell>
        </row>
        <row r="1843">
          <cell r="R1843" t="e">
            <v>#N/A</v>
          </cell>
          <cell r="S1843">
            <v>0</v>
          </cell>
        </row>
        <row r="1844">
          <cell r="R1844" t="e">
            <v>#N/A</v>
          </cell>
          <cell r="S1844">
            <v>0</v>
          </cell>
        </row>
        <row r="1845">
          <cell r="R1845" t="e">
            <v>#N/A</v>
          </cell>
          <cell r="S1845">
            <v>0</v>
          </cell>
        </row>
        <row r="1846">
          <cell r="R1846" t="e">
            <v>#N/A</v>
          </cell>
          <cell r="S1846">
            <v>0</v>
          </cell>
        </row>
        <row r="1847">
          <cell r="R1847" t="e">
            <v>#N/A</v>
          </cell>
          <cell r="S1847">
            <v>0</v>
          </cell>
        </row>
        <row r="1848">
          <cell r="R1848" t="e">
            <v>#N/A</v>
          </cell>
          <cell r="S1848">
            <v>0</v>
          </cell>
        </row>
        <row r="1849">
          <cell r="R1849" t="e">
            <v>#N/A</v>
          </cell>
          <cell r="S1849">
            <v>0</v>
          </cell>
        </row>
        <row r="1850">
          <cell r="R1850" t="e">
            <v>#N/A</v>
          </cell>
          <cell r="S1850">
            <v>0</v>
          </cell>
        </row>
        <row r="1851">
          <cell r="R1851" t="e">
            <v>#N/A</v>
          </cell>
          <cell r="S1851">
            <v>0</v>
          </cell>
        </row>
        <row r="1852">
          <cell r="R1852" t="e">
            <v>#N/A</v>
          </cell>
          <cell r="S1852">
            <v>0</v>
          </cell>
        </row>
        <row r="1853">
          <cell r="R1853" t="e">
            <v>#N/A</v>
          </cell>
          <cell r="S1853">
            <v>0</v>
          </cell>
        </row>
        <row r="1854">
          <cell r="R1854" t="e">
            <v>#N/A</v>
          </cell>
          <cell r="S1854">
            <v>0</v>
          </cell>
        </row>
        <row r="1855">
          <cell r="R1855" t="e">
            <v>#N/A</v>
          </cell>
          <cell r="S1855">
            <v>0</v>
          </cell>
        </row>
        <row r="1856">
          <cell r="R1856" t="e">
            <v>#N/A</v>
          </cell>
          <cell r="S1856">
            <v>0</v>
          </cell>
        </row>
        <row r="1857">
          <cell r="R1857" t="e">
            <v>#N/A</v>
          </cell>
          <cell r="S1857">
            <v>0</v>
          </cell>
        </row>
        <row r="1858">
          <cell r="R1858" t="e">
            <v>#N/A</v>
          </cell>
          <cell r="S1858">
            <v>0</v>
          </cell>
        </row>
        <row r="1859">
          <cell r="R1859" t="e">
            <v>#N/A</v>
          </cell>
          <cell r="S1859">
            <v>0</v>
          </cell>
        </row>
        <row r="1860">
          <cell r="R1860" t="e">
            <v>#N/A</v>
          </cell>
          <cell r="S1860">
            <v>0</v>
          </cell>
        </row>
        <row r="1861">
          <cell r="R1861" t="e">
            <v>#N/A</v>
          </cell>
          <cell r="S1861">
            <v>0</v>
          </cell>
        </row>
        <row r="1862">
          <cell r="R1862" t="e">
            <v>#N/A</v>
          </cell>
          <cell r="S1862">
            <v>0</v>
          </cell>
        </row>
        <row r="1863">
          <cell r="R1863" t="e">
            <v>#N/A</v>
          </cell>
          <cell r="S1863">
            <v>0</v>
          </cell>
        </row>
        <row r="1864">
          <cell r="R1864" t="e">
            <v>#N/A</v>
          </cell>
          <cell r="S1864">
            <v>0</v>
          </cell>
        </row>
        <row r="1865">
          <cell r="R1865" t="e">
            <v>#N/A</v>
          </cell>
          <cell r="S1865">
            <v>0</v>
          </cell>
        </row>
        <row r="1866">
          <cell r="R1866" t="e">
            <v>#N/A</v>
          </cell>
          <cell r="S1866">
            <v>0</v>
          </cell>
        </row>
        <row r="1867">
          <cell r="R1867" t="e">
            <v>#N/A</v>
          </cell>
          <cell r="S1867">
            <v>0</v>
          </cell>
        </row>
        <row r="1868">
          <cell r="R1868" t="e">
            <v>#N/A</v>
          </cell>
          <cell r="S1868">
            <v>0</v>
          </cell>
        </row>
        <row r="1869">
          <cell r="R1869" t="e">
            <v>#N/A</v>
          </cell>
          <cell r="S1869">
            <v>0</v>
          </cell>
        </row>
        <row r="1870">
          <cell r="R1870" t="e">
            <v>#N/A</v>
          </cell>
          <cell r="S1870">
            <v>0</v>
          </cell>
        </row>
        <row r="1871">
          <cell r="R1871" t="e">
            <v>#N/A</v>
          </cell>
          <cell r="S1871">
            <v>0</v>
          </cell>
        </row>
        <row r="1872">
          <cell r="R1872" t="e">
            <v>#N/A</v>
          </cell>
          <cell r="S1872">
            <v>0</v>
          </cell>
        </row>
        <row r="1873">
          <cell r="R1873" t="e">
            <v>#N/A</v>
          </cell>
          <cell r="S1873">
            <v>0</v>
          </cell>
        </row>
        <row r="1874">
          <cell r="R1874" t="e">
            <v>#N/A</v>
          </cell>
          <cell r="S1874">
            <v>0</v>
          </cell>
        </row>
        <row r="1875">
          <cell r="R1875" t="e">
            <v>#N/A</v>
          </cell>
          <cell r="S1875">
            <v>0</v>
          </cell>
        </row>
        <row r="1876">
          <cell r="R1876" t="e">
            <v>#N/A</v>
          </cell>
          <cell r="S1876">
            <v>0</v>
          </cell>
        </row>
        <row r="1877">
          <cell r="R1877" t="e">
            <v>#N/A</v>
          </cell>
          <cell r="S1877">
            <v>0</v>
          </cell>
        </row>
        <row r="1878">
          <cell r="R1878" t="e">
            <v>#N/A</v>
          </cell>
          <cell r="S1878">
            <v>0</v>
          </cell>
        </row>
        <row r="1879">
          <cell r="R1879" t="e">
            <v>#N/A</v>
          </cell>
          <cell r="S1879">
            <v>0</v>
          </cell>
        </row>
        <row r="1880">
          <cell r="R1880" t="e">
            <v>#N/A</v>
          </cell>
          <cell r="S1880">
            <v>0</v>
          </cell>
        </row>
        <row r="1881">
          <cell r="R1881" t="e">
            <v>#N/A</v>
          </cell>
          <cell r="S1881">
            <v>0</v>
          </cell>
        </row>
        <row r="1882">
          <cell r="R1882" t="e">
            <v>#N/A</v>
          </cell>
          <cell r="S1882">
            <v>0</v>
          </cell>
        </row>
        <row r="1883">
          <cell r="R1883" t="e">
            <v>#N/A</v>
          </cell>
          <cell r="S1883">
            <v>0</v>
          </cell>
        </row>
        <row r="1884">
          <cell r="R1884" t="e">
            <v>#N/A</v>
          </cell>
          <cell r="S1884">
            <v>0</v>
          </cell>
        </row>
        <row r="1885">
          <cell r="R1885" t="e">
            <v>#N/A</v>
          </cell>
          <cell r="S1885">
            <v>0</v>
          </cell>
        </row>
        <row r="1886">
          <cell r="R1886" t="e">
            <v>#N/A</v>
          </cell>
          <cell r="S1886">
            <v>0</v>
          </cell>
        </row>
        <row r="1887">
          <cell r="R1887" t="e">
            <v>#N/A</v>
          </cell>
          <cell r="S1887">
            <v>0</v>
          </cell>
        </row>
        <row r="1888">
          <cell r="R1888" t="e">
            <v>#N/A</v>
          </cell>
          <cell r="S1888">
            <v>0</v>
          </cell>
        </row>
        <row r="1889">
          <cell r="R1889" t="e">
            <v>#N/A</v>
          </cell>
          <cell r="S1889">
            <v>0</v>
          </cell>
        </row>
        <row r="1890">
          <cell r="R1890" t="e">
            <v>#N/A</v>
          </cell>
          <cell r="S1890">
            <v>0</v>
          </cell>
        </row>
        <row r="1891">
          <cell r="R1891" t="e">
            <v>#N/A</v>
          </cell>
          <cell r="S1891">
            <v>0</v>
          </cell>
        </row>
        <row r="1892">
          <cell r="R1892" t="e">
            <v>#N/A</v>
          </cell>
          <cell r="S1892">
            <v>0</v>
          </cell>
        </row>
        <row r="1893">
          <cell r="R1893" t="e">
            <v>#N/A</v>
          </cell>
          <cell r="S1893">
            <v>0</v>
          </cell>
        </row>
        <row r="1894">
          <cell r="R1894" t="e">
            <v>#N/A</v>
          </cell>
          <cell r="S1894">
            <v>0</v>
          </cell>
        </row>
        <row r="1895">
          <cell r="R1895" t="e">
            <v>#N/A</v>
          </cell>
          <cell r="S1895">
            <v>0</v>
          </cell>
        </row>
        <row r="1896">
          <cell r="R1896" t="e">
            <v>#N/A</v>
          </cell>
          <cell r="S1896">
            <v>0</v>
          </cell>
        </row>
        <row r="1897">
          <cell r="R1897" t="e">
            <v>#N/A</v>
          </cell>
          <cell r="S1897">
            <v>0</v>
          </cell>
        </row>
        <row r="1898">
          <cell r="R1898" t="e">
            <v>#N/A</v>
          </cell>
          <cell r="S1898">
            <v>0</v>
          </cell>
        </row>
        <row r="1899">
          <cell r="R1899" t="e">
            <v>#N/A</v>
          </cell>
          <cell r="S1899">
            <v>0</v>
          </cell>
        </row>
        <row r="1900">
          <cell r="R1900" t="e">
            <v>#N/A</v>
          </cell>
          <cell r="S1900">
            <v>0</v>
          </cell>
        </row>
        <row r="1901">
          <cell r="R1901" t="e">
            <v>#N/A</v>
          </cell>
          <cell r="S1901">
            <v>0</v>
          </cell>
        </row>
        <row r="1902">
          <cell r="R1902" t="e">
            <v>#N/A</v>
          </cell>
          <cell r="S1902">
            <v>0</v>
          </cell>
        </row>
        <row r="1903">
          <cell r="R1903" t="e">
            <v>#N/A</v>
          </cell>
          <cell r="S1903">
            <v>0</v>
          </cell>
        </row>
        <row r="1904">
          <cell r="R1904" t="e">
            <v>#N/A</v>
          </cell>
          <cell r="S1904">
            <v>0</v>
          </cell>
        </row>
        <row r="1905">
          <cell r="R1905" t="e">
            <v>#N/A</v>
          </cell>
          <cell r="S1905">
            <v>0</v>
          </cell>
        </row>
        <row r="1906">
          <cell r="R1906" t="e">
            <v>#N/A</v>
          </cell>
          <cell r="S1906">
            <v>0</v>
          </cell>
        </row>
        <row r="1907">
          <cell r="R1907" t="e">
            <v>#N/A</v>
          </cell>
          <cell r="S1907">
            <v>0</v>
          </cell>
        </row>
        <row r="1908">
          <cell r="R1908" t="e">
            <v>#N/A</v>
          </cell>
          <cell r="S1908">
            <v>0</v>
          </cell>
        </row>
        <row r="1909">
          <cell r="R1909" t="e">
            <v>#N/A</v>
          </cell>
          <cell r="S1909">
            <v>0</v>
          </cell>
        </row>
        <row r="1910">
          <cell r="R1910" t="e">
            <v>#N/A</v>
          </cell>
          <cell r="S1910">
            <v>0</v>
          </cell>
        </row>
        <row r="1911">
          <cell r="R1911" t="e">
            <v>#N/A</v>
          </cell>
          <cell r="S1911">
            <v>0</v>
          </cell>
        </row>
        <row r="1912">
          <cell r="R1912" t="e">
            <v>#N/A</v>
          </cell>
          <cell r="S1912">
            <v>0</v>
          </cell>
        </row>
        <row r="1913">
          <cell r="R1913" t="e">
            <v>#N/A</v>
          </cell>
          <cell r="S1913">
            <v>0</v>
          </cell>
        </row>
        <row r="1914">
          <cell r="R1914" t="e">
            <v>#N/A</v>
          </cell>
          <cell r="S1914">
            <v>0</v>
          </cell>
        </row>
        <row r="1915">
          <cell r="R1915" t="e">
            <v>#N/A</v>
          </cell>
          <cell r="S1915">
            <v>0</v>
          </cell>
        </row>
        <row r="1916">
          <cell r="R1916" t="e">
            <v>#N/A</v>
          </cell>
          <cell r="S1916">
            <v>0</v>
          </cell>
        </row>
        <row r="1917">
          <cell r="R1917" t="e">
            <v>#N/A</v>
          </cell>
          <cell r="S1917">
            <v>0</v>
          </cell>
        </row>
        <row r="1918">
          <cell r="R1918" t="e">
            <v>#N/A</v>
          </cell>
          <cell r="S1918">
            <v>0</v>
          </cell>
        </row>
        <row r="1919">
          <cell r="R1919" t="e">
            <v>#N/A</v>
          </cell>
          <cell r="S1919">
            <v>0</v>
          </cell>
        </row>
        <row r="1920">
          <cell r="R1920" t="e">
            <v>#N/A</v>
          </cell>
          <cell r="S1920">
            <v>0</v>
          </cell>
        </row>
        <row r="1921">
          <cell r="R1921" t="e">
            <v>#N/A</v>
          </cell>
          <cell r="S1921">
            <v>0</v>
          </cell>
        </row>
        <row r="1922">
          <cell r="R1922" t="e">
            <v>#N/A</v>
          </cell>
          <cell r="S1922">
            <v>0</v>
          </cell>
        </row>
        <row r="1923">
          <cell r="R1923" t="e">
            <v>#N/A</v>
          </cell>
          <cell r="S1923">
            <v>0</v>
          </cell>
        </row>
        <row r="1924">
          <cell r="R1924" t="e">
            <v>#N/A</v>
          </cell>
          <cell r="S1924">
            <v>0</v>
          </cell>
        </row>
        <row r="1925">
          <cell r="R1925" t="e">
            <v>#N/A</v>
          </cell>
          <cell r="S1925">
            <v>0</v>
          </cell>
        </row>
        <row r="1926">
          <cell r="R1926" t="e">
            <v>#N/A</v>
          </cell>
          <cell r="S1926">
            <v>0</v>
          </cell>
        </row>
        <row r="1927">
          <cell r="R1927" t="e">
            <v>#N/A</v>
          </cell>
          <cell r="S1927">
            <v>0</v>
          </cell>
        </row>
        <row r="1928">
          <cell r="R1928" t="e">
            <v>#N/A</v>
          </cell>
          <cell r="S1928">
            <v>0</v>
          </cell>
        </row>
        <row r="1929">
          <cell r="R1929" t="e">
            <v>#N/A</v>
          </cell>
          <cell r="S1929">
            <v>0</v>
          </cell>
        </row>
        <row r="1930">
          <cell r="R1930" t="e">
            <v>#N/A</v>
          </cell>
          <cell r="S1930">
            <v>0</v>
          </cell>
        </row>
        <row r="1931">
          <cell r="R1931" t="e">
            <v>#N/A</v>
          </cell>
          <cell r="S1931">
            <v>0</v>
          </cell>
        </row>
        <row r="1932">
          <cell r="R1932" t="e">
            <v>#N/A</v>
          </cell>
          <cell r="S1932">
            <v>0</v>
          </cell>
        </row>
        <row r="1933">
          <cell r="R1933" t="e">
            <v>#N/A</v>
          </cell>
          <cell r="S1933">
            <v>0</v>
          </cell>
        </row>
        <row r="1934">
          <cell r="R1934" t="e">
            <v>#N/A</v>
          </cell>
          <cell r="S1934">
            <v>0</v>
          </cell>
        </row>
        <row r="1935">
          <cell r="R1935" t="e">
            <v>#N/A</v>
          </cell>
          <cell r="S1935">
            <v>0</v>
          </cell>
        </row>
        <row r="1936">
          <cell r="R1936" t="e">
            <v>#N/A</v>
          </cell>
          <cell r="S1936">
            <v>0</v>
          </cell>
        </row>
        <row r="1937">
          <cell r="R1937" t="e">
            <v>#N/A</v>
          </cell>
          <cell r="S1937">
            <v>0</v>
          </cell>
        </row>
        <row r="1938">
          <cell r="R1938" t="e">
            <v>#N/A</v>
          </cell>
          <cell r="S1938">
            <v>0</v>
          </cell>
        </row>
        <row r="1939">
          <cell r="R1939" t="e">
            <v>#N/A</v>
          </cell>
          <cell r="S1939">
            <v>0</v>
          </cell>
        </row>
        <row r="1940">
          <cell r="R1940" t="e">
            <v>#N/A</v>
          </cell>
          <cell r="S1940">
            <v>0</v>
          </cell>
        </row>
        <row r="1941">
          <cell r="R1941" t="e">
            <v>#N/A</v>
          </cell>
          <cell r="S1941">
            <v>0</v>
          </cell>
        </row>
        <row r="1942">
          <cell r="R1942" t="e">
            <v>#N/A</v>
          </cell>
          <cell r="S1942">
            <v>0</v>
          </cell>
        </row>
        <row r="1943">
          <cell r="R1943" t="e">
            <v>#N/A</v>
          </cell>
          <cell r="S1943">
            <v>0</v>
          </cell>
        </row>
        <row r="1944">
          <cell r="R1944" t="e">
            <v>#N/A</v>
          </cell>
          <cell r="S1944">
            <v>0</v>
          </cell>
        </row>
        <row r="1945">
          <cell r="R1945" t="e">
            <v>#N/A</v>
          </cell>
          <cell r="S1945">
            <v>0</v>
          </cell>
        </row>
        <row r="1946">
          <cell r="R1946" t="e">
            <v>#N/A</v>
          </cell>
          <cell r="S1946">
            <v>0</v>
          </cell>
        </row>
        <row r="1947">
          <cell r="R1947" t="e">
            <v>#N/A</v>
          </cell>
          <cell r="S1947">
            <v>0</v>
          </cell>
        </row>
        <row r="1948">
          <cell r="R1948" t="e">
            <v>#N/A</v>
          </cell>
          <cell r="S1948">
            <v>0</v>
          </cell>
        </row>
        <row r="1949">
          <cell r="R1949" t="e">
            <v>#N/A</v>
          </cell>
          <cell r="S1949">
            <v>0</v>
          </cell>
        </row>
        <row r="1950">
          <cell r="R1950" t="e">
            <v>#N/A</v>
          </cell>
          <cell r="S1950">
            <v>0</v>
          </cell>
        </row>
        <row r="1951">
          <cell r="R1951" t="e">
            <v>#N/A</v>
          </cell>
          <cell r="S1951">
            <v>0</v>
          </cell>
        </row>
        <row r="1952">
          <cell r="R1952" t="e">
            <v>#N/A</v>
          </cell>
          <cell r="S1952">
            <v>0</v>
          </cell>
        </row>
        <row r="1953">
          <cell r="R1953" t="e">
            <v>#N/A</v>
          </cell>
          <cell r="S1953">
            <v>0</v>
          </cell>
        </row>
        <row r="1954">
          <cell r="R1954" t="e">
            <v>#N/A</v>
          </cell>
          <cell r="S1954">
            <v>0</v>
          </cell>
        </row>
        <row r="1955">
          <cell r="R1955" t="e">
            <v>#N/A</v>
          </cell>
          <cell r="S1955">
            <v>0</v>
          </cell>
        </row>
        <row r="1956">
          <cell r="R1956" t="e">
            <v>#N/A</v>
          </cell>
          <cell r="S1956">
            <v>0</v>
          </cell>
        </row>
        <row r="1957">
          <cell r="R1957" t="e">
            <v>#N/A</v>
          </cell>
          <cell r="S1957">
            <v>0</v>
          </cell>
        </row>
        <row r="1958">
          <cell r="R1958" t="e">
            <v>#N/A</v>
          </cell>
          <cell r="S1958">
            <v>0</v>
          </cell>
        </row>
        <row r="1959">
          <cell r="R1959" t="e">
            <v>#N/A</v>
          </cell>
          <cell r="S1959">
            <v>0</v>
          </cell>
        </row>
        <row r="1960">
          <cell r="R1960" t="e">
            <v>#N/A</v>
          </cell>
          <cell r="S1960">
            <v>0</v>
          </cell>
        </row>
        <row r="1961">
          <cell r="R1961" t="e">
            <v>#N/A</v>
          </cell>
          <cell r="S1961">
            <v>0</v>
          </cell>
        </row>
        <row r="1962">
          <cell r="R1962" t="e">
            <v>#N/A</v>
          </cell>
          <cell r="S1962">
            <v>0</v>
          </cell>
        </row>
        <row r="1963">
          <cell r="R1963" t="e">
            <v>#N/A</v>
          </cell>
          <cell r="S1963">
            <v>0</v>
          </cell>
        </row>
        <row r="1964">
          <cell r="R1964" t="e">
            <v>#N/A</v>
          </cell>
          <cell r="S1964">
            <v>0</v>
          </cell>
        </row>
        <row r="1965">
          <cell r="R1965" t="e">
            <v>#N/A</v>
          </cell>
          <cell r="S1965">
            <v>0</v>
          </cell>
        </row>
        <row r="1966">
          <cell r="R1966" t="e">
            <v>#N/A</v>
          </cell>
          <cell r="S1966">
            <v>0</v>
          </cell>
        </row>
        <row r="1967">
          <cell r="R1967" t="e">
            <v>#N/A</v>
          </cell>
          <cell r="S1967">
            <v>0</v>
          </cell>
        </row>
        <row r="1968">
          <cell r="R1968" t="e">
            <v>#N/A</v>
          </cell>
          <cell r="S1968">
            <v>0</v>
          </cell>
        </row>
        <row r="1969">
          <cell r="R1969" t="e">
            <v>#N/A</v>
          </cell>
          <cell r="S1969">
            <v>0</v>
          </cell>
        </row>
        <row r="1970">
          <cell r="R1970" t="e">
            <v>#N/A</v>
          </cell>
          <cell r="S1970">
            <v>0</v>
          </cell>
        </row>
        <row r="1971">
          <cell r="R1971" t="e">
            <v>#N/A</v>
          </cell>
          <cell r="S1971">
            <v>0</v>
          </cell>
        </row>
        <row r="1972">
          <cell r="R1972" t="e">
            <v>#N/A</v>
          </cell>
          <cell r="S1972">
            <v>0</v>
          </cell>
        </row>
        <row r="1973">
          <cell r="R1973" t="e">
            <v>#N/A</v>
          </cell>
          <cell r="S1973">
            <v>0</v>
          </cell>
        </row>
        <row r="1974">
          <cell r="R1974" t="e">
            <v>#N/A</v>
          </cell>
          <cell r="S1974">
            <v>0</v>
          </cell>
        </row>
        <row r="1975">
          <cell r="R1975" t="e">
            <v>#N/A</v>
          </cell>
          <cell r="S1975">
            <v>0</v>
          </cell>
        </row>
        <row r="1976">
          <cell r="R1976" t="e">
            <v>#N/A</v>
          </cell>
          <cell r="S1976">
            <v>0</v>
          </cell>
        </row>
        <row r="1977">
          <cell r="R1977" t="e">
            <v>#N/A</v>
          </cell>
          <cell r="S1977">
            <v>0</v>
          </cell>
        </row>
        <row r="1978">
          <cell r="R1978" t="e">
            <v>#N/A</v>
          </cell>
          <cell r="S1978">
            <v>0</v>
          </cell>
        </row>
        <row r="1979">
          <cell r="R1979" t="e">
            <v>#N/A</v>
          </cell>
          <cell r="S1979">
            <v>0</v>
          </cell>
        </row>
        <row r="1980">
          <cell r="R1980" t="e">
            <v>#N/A</v>
          </cell>
          <cell r="S1980">
            <v>0</v>
          </cell>
        </row>
        <row r="1981">
          <cell r="R1981" t="e">
            <v>#N/A</v>
          </cell>
          <cell r="S1981">
            <v>0</v>
          </cell>
        </row>
        <row r="1982">
          <cell r="R1982" t="e">
            <v>#N/A</v>
          </cell>
          <cell r="S1982">
            <v>0</v>
          </cell>
        </row>
        <row r="1983">
          <cell r="R1983" t="e">
            <v>#N/A</v>
          </cell>
          <cell r="S1983">
            <v>0</v>
          </cell>
        </row>
        <row r="1984">
          <cell r="R1984" t="e">
            <v>#N/A</v>
          </cell>
          <cell r="S1984">
            <v>0</v>
          </cell>
        </row>
        <row r="1985">
          <cell r="R1985" t="e">
            <v>#N/A</v>
          </cell>
          <cell r="S1985">
            <v>0</v>
          </cell>
        </row>
        <row r="1986">
          <cell r="R1986" t="e">
            <v>#N/A</v>
          </cell>
          <cell r="S1986">
            <v>0</v>
          </cell>
        </row>
        <row r="1987">
          <cell r="R1987" t="e">
            <v>#N/A</v>
          </cell>
          <cell r="S1987">
            <v>0</v>
          </cell>
        </row>
        <row r="1988">
          <cell r="R1988" t="e">
            <v>#N/A</v>
          </cell>
          <cell r="S1988">
            <v>0</v>
          </cell>
        </row>
        <row r="1989">
          <cell r="R1989" t="e">
            <v>#N/A</v>
          </cell>
          <cell r="S1989">
            <v>0</v>
          </cell>
        </row>
        <row r="1990">
          <cell r="R1990" t="e">
            <v>#N/A</v>
          </cell>
          <cell r="S1990">
            <v>0</v>
          </cell>
        </row>
        <row r="1991">
          <cell r="R1991" t="e">
            <v>#N/A</v>
          </cell>
          <cell r="S1991">
            <v>0</v>
          </cell>
        </row>
        <row r="1992">
          <cell r="R1992" t="e">
            <v>#N/A</v>
          </cell>
          <cell r="S1992">
            <v>0</v>
          </cell>
        </row>
        <row r="1993">
          <cell r="R1993" t="e">
            <v>#N/A</v>
          </cell>
          <cell r="S1993">
            <v>0</v>
          </cell>
        </row>
        <row r="1994">
          <cell r="R1994" t="e">
            <v>#N/A</v>
          </cell>
          <cell r="S1994">
            <v>0</v>
          </cell>
        </row>
        <row r="1995">
          <cell r="R1995" t="e">
            <v>#N/A</v>
          </cell>
          <cell r="S1995">
            <v>0</v>
          </cell>
        </row>
        <row r="1996">
          <cell r="R1996" t="e">
            <v>#N/A</v>
          </cell>
          <cell r="S1996">
            <v>0</v>
          </cell>
        </row>
        <row r="1997">
          <cell r="R1997" t="e">
            <v>#N/A</v>
          </cell>
          <cell r="S1997">
            <v>0</v>
          </cell>
        </row>
        <row r="1998">
          <cell r="R1998" t="e">
            <v>#N/A</v>
          </cell>
          <cell r="S1998">
            <v>0</v>
          </cell>
        </row>
        <row r="1999">
          <cell r="R1999" t="e">
            <v>#N/A</v>
          </cell>
          <cell r="S1999">
            <v>0</v>
          </cell>
        </row>
        <row r="2000">
          <cell r="R2000" t="e">
            <v>#N/A</v>
          </cell>
          <cell r="S2000">
            <v>0</v>
          </cell>
        </row>
        <row r="2001">
          <cell r="R2001" t="e">
            <v>#N/A</v>
          </cell>
          <cell r="S2001">
            <v>0</v>
          </cell>
        </row>
        <row r="2002">
          <cell r="R2002" t="e">
            <v>#N/A</v>
          </cell>
          <cell r="S2002">
            <v>0</v>
          </cell>
        </row>
        <row r="2003">
          <cell r="R2003" t="e">
            <v>#N/A</v>
          </cell>
          <cell r="S2003">
            <v>0</v>
          </cell>
        </row>
        <row r="2004">
          <cell r="R2004" t="e">
            <v>#N/A</v>
          </cell>
          <cell r="S2004">
            <v>0</v>
          </cell>
        </row>
        <row r="2005">
          <cell r="R2005" t="e">
            <v>#N/A</v>
          </cell>
          <cell r="S2005">
            <v>0</v>
          </cell>
        </row>
        <row r="2006">
          <cell r="R2006" t="e">
            <v>#N/A</v>
          </cell>
          <cell r="S2006">
            <v>0</v>
          </cell>
        </row>
        <row r="2007">
          <cell r="R2007" t="e">
            <v>#N/A</v>
          </cell>
          <cell r="S2007">
            <v>0</v>
          </cell>
        </row>
        <row r="2008">
          <cell r="R2008" t="e">
            <v>#N/A</v>
          </cell>
          <cell r="S2008">
            <v>0</v>
          </cell>
        </row>
        <row r="2009">
          <cell r="R2009" t="e">
            <v>#N/A</v>
          </cell>
          <cell r="S2009">
            <v>0</v>
          </cell>
        </row>
        <row r="2010">
          <cell r="R2010" t="e">
            <v>#N/A</v>
          </cell>
          <cell r="S2010">
            <v>0</v>
          </cell>
        </row>
        <row r="2011">
          <cell r="R2011" t="e">
            <v>#N/A</v>
          </cell>
          <cell r="S2011">
            <v>0</v>
          </cell>
        </row>
        <row r="2012">
          <cell r="R2012" t="e">
            <v>#N/A</v>
          </cell>
          <cell r="S2012">
            <v>0</v>
          </cell>
        </row>
        <row r="2013">
          <cell r="R2013" t="e">
            <v>#N/A</v>
          </cell>
          <cell r="S2013">
            <v>0</v>
          </cell>
        </row>
        <row r="2014">
          <cell r="R2014" t="e">
            <v>#N/A</v>
          </cell>
          <cell r="S2014">
            <v>0</v>
          </cell>
        </row>
        <row r="2015">
          <cell r="R2015" t="e">
            <v>#N/A</v>
          </cell>
          <cell r="S2015">
            <v>0</v>
          </cell>
        </row>
        <row r="2016">
          <cell r="R2016" t="e">
            <v>#N/A</v>
          </cell>
          <cell r="S2016">
            <v>0</v>
          </cell>
        </row>
        <row r="2017">
          <cell r="R2017" t="e">
            <v>#N/A</v>
          </cell>
          <cell r="S2017">
            <v>0</v>
          </cell>
        </row>
        <row r="2018">
          <cell r="R2018" t="e">
            <v>#N/A</v>
          </cell>
          <cell r="S2018">
            <v>0</v>
          </cell>
        </row>
        <row r="2019">
          <cell r="R2019" t="e">
            <v>#N/A</v>
          </cell>
          <cell r="S2019">
            <v>0</v>
          </cell>
        </row>
        <row r="2020">
          <cell r="R2020" t="e">
            <v>#N/A</v>
          </cell>
          <cell r="S2020">
            <v>0</v>
          </cell>
        </row>
        <row r="2021">
          <cell r="R2021" t="e">
            <v>#N/A</v>
          </cell>
          <cell r="S2021">
            <v>0</v>
          </cell>
        </row>
        <row r="2022">
          <cell r="R2022" t="e">
            <v>#N/A</v>
          </cell>
          <cell r="S2022">
            <v>0</v>
          </cell>
        </row>
        <row r="2023">
          <cell r="R2023" t="e">
            <v>#N/A</v>
          </cell>
          <cell r="S2023">
            <v>0</v>
          </cell>
        </row>
        <row r="2024">
          <cell r="R2024" t="e">
            <v>#N/A</v>
          </cell>
          <cell r="S2024">
            <v>0</v>
          </cell>
        </row>
        <row r="2025">
          <cell r="R2025" t="e">
            <v>#N/A</v>
          </cell>
          <cell r="S2025">
            <v>0</v>
          </cell>
        </row>
        <row r="2026">
          <cell r="R2026" t="e">
            <v>#N/A</v>
          </cell>
          <cell r="S2026">
            <v>0</v>
          </cell>
        </row>
        <row r="2027">
          <cell r="R2027" t="e">
            <v>#N/A</v>
          </cell>
          <cell r="S2027">
            <v>0</v>
          </cell>
        </row>
        <row r="2028">
          <cell r="R2028" t="e">
            <v>#N/A</v>
          </cell>
          <cell r="S2028">
            <v>0</v>
          </cell>
        </row>
        <row r="2029">
          <cell r="R2029" t="e">
            <v>#N/A</v>
          </cell>
          <cell r="S2029">
            <v>0</v>
          </cell>
        </row>
        <row r="2030">
          <cell r="R2030" t="e">
            <v>#N/A</v>
          </cell>
          <cell r="S2030">
            <v>0</v>
          </cell>
        </row>
        <row r="2031">
          <cell r="R2031" t="e">
            <v>#N/A</v>
          </cell>
          <cell r="S2031">
            <v>0</v>
          </cell>
        </row>
        <row r="2032">
          <cell r="R2032" t="e">
            <v>#N/A</v>
          </cell>
          <cell r="S2032">
            <v>0</v>
          </cell>
        </row>
        <row r="2033">
          <cell r="R2033" t="e">
            <v>#N/A</v>
          </cell>
          <cell r="S2033">
            <v>0</v>
          </cell>
        </row>
        <row r="2034">
          <cell r="R2034" t="e">
            <v>#N/A</v>
          </cell>
          <cell r="S2034">
            <v>0</v>
          </cell>
        </row>
        <row r="2035">
          <cell r="R2035" t="e">
            <v>#N/A</v>
          </cell>
          <cell r="S2035">
            <v>0</v>
          </cell>
        </row>
        <row r="2036">
          <cell r="R2036" t="e">
            <v>#N/A</v>
          </cell>
          <cell r="S2036">
            <v>0</v>
          </cell>
        </row>
        <row r="2037">
          <cell r="R2037" t="e">
            <v>#N/A</v>
          </cell>
          <cell r="S2037">
            <v>0</v>
          </cell>
        </row>
        <row r="2038">
          <cell r="R2038" t="e">
            <v>#N/A</v>
          </cell>
          <cell r="S2038">
            <v>0</v>
          </cell>
        </row>
        <row r="2039">
          <cell r="R2039" t="e">
            <v>#N/A</v>
          </cell>
          <cell r="S2039">
            <v>0</v>
          </cell>
        </row>
        <row r="2040">
          <cell r="R2040" t="e">
            <v>#N/A</v>
          </cell>
          <cell r="S2040">
            <v>0</v>
          </cell>
        </row>
        <row r="2041">
          <cell r="R2041" t="e">
            <v>#N/A</v>
          </cell>
          <cell r="S2041">
            <v>0</v>
          </cell>
        </row>
        <row r="2042">
          <cell r="R2042" t="e">
            <v>#N/A</v>
          </cell>
          <cell r="S2042">
            <v>0</v>
          </cell>
        </row>
        <row r="2043">
          <cell r="R2043" t="e">
            <v>#N/A</v>
          </cell>
          <cell r="S2043">
            <v>0</v>
          </cell>
        </row>
        <row r="2044">
          <cell r="R2044" t="e">
            <v>#N/A</v>
          </cell>
          <cell r="S2044">
            <v>0</v>
          </cell>
        </row>
        <row r="2045">
          <cell r="R2045" t="e">
            <v>#N/A</v>
          </cell>
          <cell r="S2045">
            <v>0</v>
          </cell>
        </row>
        <row r="2046">
          <cell r="R2046" t="e">
            <v>#N/A</v>
          </cell>
          <cell r="S2046">
            <v>0</v>
          </cell>
        </row>
        <row r="2047">
          <cell r="R2047" t="e">
            <v>#N/A</v>
          </cell>
          <cell r="S2047">
            <v>0</v>
          </cell>
        </row>
        <row r="2048">
          <cell r="R2048" t="e">
            <v>#N/A</v>
          </cell>
          <cell r="S2048">
            <v>0</v>
          </cell>
        </row>
        <row r="2049">
          <cell r="R2049" t="e">
            <v>#N/A</v>
          </cell>
          <cell r="S2049">
            <v>0</v>
          </cell>
        </row>
        <row r="2050">
          <cell r="R2050" t="e">
            <v>#N/A</v>
          </cell>
          <cell r="S2050">
            <v>0</v>
          </cell>
        </row>
        <row r="2051">
          <cell r="R2051" t="e">
            <v>#N/A</v>
          </cell>
          <cell r="S2051">
            <v>0</v>
          </cell>
        </row>
        <row r="2052">
          <cell r="R2052" t="e">
            <v>#N/A</v>
          </cell>
          <cell r="S2052">
            <v>0</v>
          </cell>
        </row>
        <row r="2053">
          <cell r="R2053" t="e">
            <v>#N/A</v>
          </cell>
          <cell r="S2053">
            <v>0</v>
          </cell>
        </row>
        <row r="2054">
          <cell r="R2054" t="e">
            <v>#N/A</v>
          </cell>
          <cell r="S2054">
            <v>0</v>
          </cell>
        </row>
        <row r="2055">
          <cell r="R2055" t="e">
            <v>#N/A</v>
          </cell>
          <cell r="S2055">
            <v>0</v>
          </cell>
        </row>
        <row r="2056">
          <cell r="R2056" t="e">
            <v>#N/A</v>
          </cell>
          <cell r="S2056">
            <v>0</v>
          </cell>
        </row>
        <row r="2057">
          <cell r="R2057" t="e">
            <v>#N/A</v>
          </cell>
          <cell r="S2057">
            <v>0</v>
          </cell>
        </row>
        <row r="2058">
          <cell r="R2058" t="e">
            <v>#N/A</v>
          </cell>
          <cell r="S2058">
            <v>0</v>
          </cell>
        </row>
        <row r="2059">
          <cell r="R2059" t="e">
            <v>#N/A</v>
          </cell>
          <cell r="S2059">
            <v>0</v>
          </cell>
        </row>
        <row r="2060">
          <cell r="R2060" t="e">
            <v>#N/A</v>
          </cell>
          <cell r="S2060">
            <v>0</v>
          </cell>
        </row>
        <row r="2061">
          <cell r="R2061" t="e">
            <v>#N/A</v>
          </cell>
          <cell r="S2061">
            <v>0</v>
          </cell>
        </row>
        <row r="2062">
          <cell r="R2062" t="e">
            <v>#N/A</v>
          </cell>
          <cell r="S2062">
            <v>0</v>
          </cell>
        </row>
        <row r="2063">
          <cell r="R2063" t="e">
            <v>#N/A</v>
          </cell>
          <cell r="S2063">
            <v>0</v>
          </cell>
        </row>
        <row r="2064">
          <cell r="R2064" t="e">
            <v>#N/A</v>
          </cell>
          <cell r="S2064">
            <v>0</v>
          </cell>
        </row>
        <row r="2065">
          <cell r="R2065" t="e">
            <v>#N/A</v>
          </cell>
          <cell r="S2065">
            <v>0</v>
          </cell>
        </row>
        <row r="2066">
          <cell r="R2066" t="e">
            <v>#N/A</v>
          </cell>
          <cell r="S2066">
            <v>0</v>
          </cell>
        </row>
        <row r="2067">
          <cell r="R2067" t="e">
            <v>#N/A</v>
          </cell>
          <cell r="S2067">
            <v>0</v>
          </cell>
        </row>
        <row r="2068">
          <cell r="R2068" t="e">
            <v>#N/A</v>
          </cell>
          <cell r="S2068">
            <v>0</v>
          </cell>
        </row>
        <row r="2069">
          <cell r="R2069" t="e">
            <v>#N/A</v>
          </cell>
          <cell r="S2069">
            <v>0</v>
          </cell>
        </row>
        <row r="2070">
          <cell r="R2070" t="e">
            <v>#N/A</v>
          </cell>
          <cell r="S2070">
            <v>0</v>
          </cell>
        </row>
        <row r="2071">
          <cell r="R2071" t="e">
            <v>#N/A</v>
          </cell>
          <cell r="S2071">
            <v>0</v>
          </cell>
        </row>
        <row r="2072">
          <cell r="R2072" t="e">
            <v>#N/A</v>
          </cell>
          <cell r="S2072">
            <v>0</v>
          </cell>
        </row>
        <row r="2073">
          <cell r="R2073" t="e">
            <v>#N/A</v>
          </cell>
          <cell r="S2073">
            <v>0</v>
          </cell>
        </row>
        <row r="2074">
          <cell r="R2074" t="e">
            <v>#N/A</v>
          </cell>
          <cell r="S2074">
            <v>0</v>
          </cell>
        </row>
        <row r="2075">
          <cell r="R2075" t="e">
            <v>#N/A</v>
          </cell>
          <cell r="S2075">
            <v>0</v>
          </cell>
        </row>
        <row r="2076">
          <cell r="R2076" t="e">
            <v>#N/A</v>
          </cell>
          <cell r="S2076">
            <v>0</v>
          </cell>
        </row>
        <row r="2077">
          <cell r="R2077" t="e">
            <v>#N/A</v>
          </cell>
          <cell r="S2077">
            <v>0</v>
          </cell>
        </row>
        <row r="2078">
          <cell r="R2078" t="e">
            <v>#N/A</v>
          </cell>
          <cell r="S2078">
            <v>0</v>
          </cell>
        </row>
        <row r="2079">
          <cell r="R2079" t="e">
            <v>#N/A</v>
          </cell>
          <cell r="S2079">
            <v>0</v>
          </cell>
        </row>
        <row r="2080">
          <cell r="R2080" t="e">
            <v>#N/A</v>
          </cell>
          <cell r="S2080">
            <v>0</v>
          </cell>
        </row>
        <row r="2081">
          <cell r="R2081" t="e">
            <v>#N/A</v>
          </cell>
          <cell r="S2081">
            <v>0</v>
          </cell>
        </row>
        <row r="2082">
          <cell r="R2082" t="e">
            <v>#N/A</v>
          </cell>
          <cell r="S2082">
            <v>0</v>
          </cell>
        </row>
        <row r="2083">
          <cell r="R2083" t="e">
            <v>#N/A</v>
          </cell>
          <cell r="S2083">
            <v>0</v>
          </cell>
        </row>
        <row r="2084">
          <cell r="R2084" t="e">
            <v>#N/A</v>
          </cell>
          <cell r="S2084">
            <v>0</v>
          </cell>
        </row>
        <row r="2085">
          <cell r="R2085" t="e">
            <v>#N/A</v>
          </cell>
          <cell r="S2085">
            <v>0</v>
          </cell>
        </row>
        <row r="2086">
          <cell r="R2086" t="e">
            <v>#N/A</v>
          </cell>
          <cell r="S2086">
            <v>0</v>
          </cell>
        </row>
        <row r="2087">
          <cell r="R2087" t="e">
            <v>#N/A</v>
          </cell>
          <cell r="S2087">
            <v>0</v>
          </cell>
        </row>
        <row r="2088">
          <cell r="R2088" t="e">
            <v>#N/A</v>
          </cell>
          <cell r="S2088">
            <v>0</v>
          </cell>
        </row>
        <row r="2089">
          <cell r="R2089" t="e">
            <v>#N/A</v>
          </cell>
          <cell r="S2089">
            <v>0</v>
          </cell>
        </row>
        <row r="2090">
          <cell r="R2090" t="e">
            <v>#N/A</v>
          </cell>
          <cell r="S2090">
            <v>0</v>
          </cell>
        </row>
        <row r="2091">
          <cell r="R2091" t="e">
            <v>#N/A</v>
          </cell>
          <cell r="S2091">
            <v>0</v>
          </cell>
        </row>
        <row r="2092">
          <cell r="R2092" t="e">
            <v>#N/A</v>
          </cell>
          <cell r="S2092">
            <v>0</v>
          </cell>
        </row>
        <row r="2093">
          <cell r="R2093" t="e">
            <v>#N/A</v>
          </cell>
          <cell r="S2093">
            <v>0</v>
          </cell>
        </row>
        <row r="2094">
          <cell r="R2094" t="e">
            <v>#N/A</v>
          </cell>
          <cell r="S2094">
            <v>0</v>
          </cell>
        </row>
        <row r="2095">
          <cell r="R2095" t="e">
            <v>#N/A</v>
          </cell>
          <cell r="S2095">
            <v>0</v>
          </cell>
        </row>
        <row r="2096">
          <cell r="R2096" t="e">
            <v>#N/A</v>
          </cell>
          <cell r="S2096">
            <v>0</v>
          </cell>
        </row>
        <row r="2097">
          <cell r="R2097" t="e">
            <v>#N/A</v>
          </cell>
          <cell r="S2097">
            <v>0</v>
          </cell>
        </row>
        <row r="2098">
          <cell r="R2098" t="e">
            <v>#N/A</v>
          </cell>
          <cell r="S2098">
            <v>0</v>
          </cell>
        </row>
        <row r="2099">
          <cell r="R2099" t="e">
            <v>#N/A</v>
          </cell>
          <cell r="S2099">
            <v>0</v>
          </cell>
        </row>
        <row r="2100">
          <cell r="R2100" t="e">
            <v>#N/A</v>
          </cell>
          <cell r="S2100">
            <v>0</v>
          </cell>
        </row>
        <row r="2101">
          <cell r="R2101" t="e">
            <v>#N/A</v>
          </cell>
          <cell r="S2101">
            <v>0</v>
          </cell>
        </row>
        <row r="2102">
          <cell r="R2102" t="e">
            <v>#N/A</v>
          </cell>
          <cell r="S2102">
            <v>0</v>
          </cell>
        </row>
        <row r="2103">
          <cell r="R2103" t="e">
            <v>#N/A</v>
          </cell>
          <cell r="S2103">
            <v>0</v>
          </cell>
        </row>
        <row r="2104">
          <cell r="R2104" t="e">
            <v>#N/A</v>
          </cell>
          <cell r="S2104">
            <v>0</v>
          </cell>
        </row>
        <row r="2105">
          <cell r="R2105" t="e">
            <v>#N/A</v>
          </cell>
          <cell r="S2105">
            <v>0</v>
          </cell>
        </row>
        <row r="2106">
          <cell r="R2106" t="e">
            <v>#N/A</v>
          </cell>
          <cell r="S2106">
            <v>0</v>
          </cell>
        </row>
        <row r="2107">
          <cell r="R2107" t="e">
            <v>#N/A</v>
          </cell>
          <cell r="S2107">
            <v>0</v>
          </cell>
        </row>
        <row r="2108">
          <cell r="R2108" t="e">
            <v>#N/A</v>
          </cell>
          <cell r="S2108">
            <v>0</v>
          </cell>
        </row>
        <row r="2109">
          <cell r="R2109" t="e">
            <v>#N/A</v>
          </cell>
          <cell r="S2109">
            <v>0</v>
          </cell>
        </row>
        <row r="2110">
          <cell r="R2110" t="e">
            <v>#N/A</v>
          </cell>
          <cell r="S2110">
            <v>0</v>
          </cell>
        </row>
        <row r="2111">
          <cell r="R2111" t="e">
            <v>#N/A</v>
          </cell>
          <cell r="S2111">
            <v>0</v>
          </cell>
        </row>
        <row r="2112">
          <cell r="R2112" t="e">
            <v>#N/A</v>
          </cell>
          <cell r="S2112">
            <v>0</v>
          </cell>
        </row>
        <row r="2113">
          <cell r="R2113" t="e">
            <v>#N/A</v>
          </cell>
          <cell r="S2113">
            <v>0</v>
          </cell>
        </row>
        <row r="2114">
          <cell r="R2114" t="e">
            <v>#N/A</v>
          </cell>
          <cell r="S2114">
            <v>0</v>
          </cell>
        </row>
        <row r="2115">
          <cell r="R2115" t="e">
            <v>#N/A</v>
          </cell>
          <cell r="S2115">
            <v>0</v>
          </cell>
        </row>
        <row r="2116">
          <cell r="R2116" t="e">
            <v>#N/A</v>
          </cell>
          <cell r="S2116">
            <v>0</v>
          </cell>
        </row>
        <row r="2117">
          <cell r="R2117" t="e">
            <v>#N/A</v>
          </cell>
          <cell r="S2117">
            <v>0</v>
          </cell>
        </row>
        <row r="2118">
          <cell r="R2118" t="e">
            <v>#N/A</v>
          </cell>
          <cell r="S2118">
            <v>0</v>
          </cell>
        </row>
        <row r="2119">
          <cell r="R2119" t="e">
            <v>#N/A</v>
          </cell>
          <cell r="S2119">
            <v>0</v>
          </cell>
        </row>
        <row r="2120">
          <cell r="R2120" t="e">
            <v>#N/A</v>
          </cell>
          <cell r="S2120">
            <v>0</v>
          </cell>
        </row>
        <row r="2121">
          <cell r="R2121" t="e">
            <v>#N/A</v>
          </cell>
          <cell r="S2121">
            <v>0</v>
          </cell>
        </row>
        <row r="2122">
          <cell r="R2122" t="e">
            <v>#N/A</v>
          </cell>
          <cell r="S2122">
            <v>0</v>
          </cell>
        </row>
        <row r="2123">
          <cell r="R2123" t="e">
            <v>#N/A</v>
          </cell>
          <cell r="S2123">
            <v>0</v>
          </cell>
        </row>
        <row r="2124">
          <cell r="R2124" t="e">
            <v>#N/A</v>
          </cell>
          <cell r="S2124">
            <v>0</v>
          </cell>
        </row>
        <row r="2125">
          <cell r="R2125" t="e">
            <v>#N/A</v>
          </cell>
          <cell r="S2125">
            <v>0</v>
          </cell>
        </row>
        <row r="2126">
          <cell r="R2126" t="e">
            <v>#N/A</v>
          </cell>
          <cell r="S2126">
            <v>0</v>
          </cell>
        </row>
        <row r="2127">
          <cell r="R2127" t="e">
            <v>#N/A</v>
          </cell>
          <cell r="S2127">
            <v>0</v>
          </cell>
        </row>
        <row r="2128">
          <cell r="R2128" t="e">
            <v>#N/A</v>
          </cell>
          <cell r="S2128">
            <v>0</v>
          </cell>
        </row>
        <row r="2129">
          <cell r="R2129" t="e">
            <v>#N/A</v>
          </cell>
          <cell r="S2129">
            <v>0</v>
          </cell>
        </row>
        <row r="2130">
          <cell r="R2130" t="e">
            <v>#N/A</v>
          </cell>
          <cell r="S2130">
            <v>0</v>
          </cell>
        </row>
        <row r="2131">
          <cell r="R2131" t="e">
            <v>#N/A</v>
          </cell>
          <cell r="S2131">
            <v>0</v>
          </cell>
        </row>
        <row r="2132">
          <cell r="R2132" t="e">
            <v>#N/A</v>
          </cell>
          <cell r="S2132">
            <v>0</v>
          </cell>
        </row>
        <row r="2133">
          <cell r="R2133" t="e">
            <v>#N/A</v>
          </cell>
          <cell r="S2133">
            <v>0</v>
          </cell>
        </row>
        <row r="2134">
          <cell r="R2134" t="e">
            <v>#N/A</v>
          </cell>
          <cell r="S2134">
            <v>0</v>
          </cell>
        </row>
        <row r="2135">
          <cell r="R2135" t="e">
            <v>#N/A</v>
          </cell>
          <cell r="S2135">
            <v>0</v>
          </cell>
        </row>
        <row r="2136">
          <cell r="R2136" t="e">
            <v>#N/A</v>
          </cell>
          <cell r="S2136">
            <v>0</v>
          </cell>
        </row>
        <row r="2137">
          <cell r="R2137" t="e">
            <v>#N/A</v>
          </cell>
          <cell r="S2137">
            <v>0</v>
          </cell>
        </row>
        <row r="2138">
          <cell r="R2138" t="e">
            <v>#N/A</v>
          </cell>
          <cell r="S2138">
            <v>0</v>
          </cell>
        </row>
        <row r="2139">
          <cell r="R2139" t="e">
            <v>#N/A</v>
          </cell>
          <cell r="S2139">
            <v>0</v>
          </cell>
        </row>
        <row r="2140">
          <cell r="R2140" t="e">
            <v>#N/A</v>
          </cell>
          <cell r="S2140">
            <v>0</v>
          </cell>
        </row>
        <row r="2141">
          <cell r="R2141" t="e">
            <v>#N/A</v>
          </cell>
          <cell r="S2141">
            <v>0</v>
          </cell>
        </row>
        <row r="2142">
          <cell r="R2142" t="e">
            <v>#N/A</v>
          </cell>
          <cell r="S2142">
            <v>0</v>
          </cell>
        </row>
        <row r="2143">
          <cell r="R2143" t="e">
            <v>#N/A</v>
          </cell>
          <cell r="S2143">
            <v>0</v>
          </cell>
        </row>
        <row r="2144">
          <cell r="R2144" t="e">
            <v>#N/A</v>
          </cell>
          <cell r="S2144">
            <v>0</v>
          </cell>
        </row>
        <row r="2145">
          <cell r="R2145" t="e">
            <v>#N/A</v>
          </cell>
          <cell r="S2145">
            <v>0</v>
          </cell>
        </row>
        <row r="2146">
          <cell r="R2146" t="e">
            <v>#N/A</v>
          </cell>
          <cell r="S2146">
            <v>0</v>
          </cell>
        </row>
        <row r="2147">
          <cell r="R2147" t="e">
            <v>#N/A</v>
          </cell>
          <cell r="S2147">
            <v>0</v>
          </cell>
        </row>
        <row r="2148">
          <cell r="R2148" t="e">
            <v>#N/A</v>
          </cell>
          <cell r="S2148">
            <v>0</v>
          </cell>
        </row>
        <row r="2149">
          <cell r="R2149" t="e">
            <v>#N/A</v>
          </cell>
          <cell r="S2149">
            <v>0</v>
          </cell>
        </row>
        <row r="2150">
          <cell r="R2150" t="e">
            <v>#N/A</v>
          </cell>
          <cell r="S2150">
            <v>0</v>
          </cell>
        </row>
        <row r="2151">
          <cell r="R2151" t="e">
            <v>#N/A</v>
          </cell>
          <cell r="S2151">
            <v>0</v>
          </cell>
        </row>
        <row r="2152">
          <cell r="R2152" t="e">
            <v>#N/A</v>
          </cell>
          <cell r="S2152">
            <v>0</v>
          </cell>
        </row>
        <row r="2153">
          <cell r="R2153" t="e">
            <v>#N/A</v>
          </cell>
          <cell r="S2153">
            <v>0</v>
          </cell>
        </row>
        <row r="2154">
          <cell r="R2154" t="e">
            <v>#N/A</v>
          </cell>
          <cell r="S2154">
            <v>0</v>
          </cell>
        </row>
        <row r="2155">
          <cell r="R2155" t="e">
            <v>#N/A</v>
          </cell>
          <cell r="S2155">
            <v>0</v>
          </cell>
        </row>
        <row r="2156">
          <cell r="R2156" t="e">
            <v>#N/A</v>
          </cell>
          <cell r="S2156">
            <v>0</v>
          </cell>
        </row>
        <row r="2157">
          <cell r="R2157" t="e">
            <v>#N/A</v>
          </cell>
          <cell r="S2157">
            <v>0</v>
          </cell>
        </row>
        <row r="2158">
          <cell r="R2158" t="e">
            <v>#N/A</v>
          </cell>
          <cell r="S2158">
            <v>0</v>
          </cell>
        </row>
        <row r="2159">
          <cell r="R2159" t="e">
            <v>#N/A</v>
          </cell>
          <cell r="S2159">
            <v>0</v>
          </cell>
        </row>
        <row r="2160">
          <cell r="R2160" t="e">
            <v>#N/A</v>
          </cell>
          <cell r="S2160">
            <v>0</v>
          </cell>
        </row>
        <row r="2161">
          <cell r="R2161" t="e">
            <v>#N/A</v>
          </cell>
          <cell r="S2161">
            <v>0</v>
          </cell>
        </row>
        <row r="2162">
          <cell r="R2162" t="e">
            <v>#N/A</v>
          </cell>
          <cell r="S2162">
            <v>0</v>
          </cell>
        </row>
        <row r="2163">
          <cell r="R2163" t="e">
            <v>#N/A</v>
          </cell>
          <cell r="S2163">
            <v>0</v>
          </cell>
        </row>
        <row r="2164">
          <cell r="R2164" t="e">
            <v>#N/A</v>
          </cell>
          <cell r="S2164">
            <v>0</v>
          </cell>
        </row>
        <row r="2165">
          <cell r="R2165" t="e">
            <v>#N/A</v>
          </cell>
          <cell r="S2165">
            <v>0</v>
          </cell>
        </row>
        <row r="2166">
          <cell r="R2166" t="e">
            <v>#N/A</v>
          </cell>
          <cell r="S2166">
            <v>0</v>
          </cell>
        </row>
        <row r="2167">
          <cell r="R2167" t="e">
            <v>#N/A</v>
          </cell>
          <cell r="S2167">
            <v>0</v>
          </cell>
        </row>
        <row r="2168">
          <cell r="R2168" t="e">
            <v>#N/A</v>
          </cell>
          <cell r="S2168">
            <v>0</v>
          </cell>
        </row>
        <row r="2169">
          <cell r="R2169" t="e">
            <v>#N/A</v>
          </cell>
          <cell r="S2169">
            <v>0</v>
          </cell>
        </row>
        <row r="2170">
          <cell r="R2170" t="e">
            <v>#N/A</v>
          </cell>
          <cell r="S2170">
            <v>0</v>
          </cell>
        </row>
        <row r="2171">
          <cell r="R2171" t="e">
            <v>#N/A</v>
          </cell>
          <cell r="S2171">
            <v>0</v>
          </cell>
        </row>
        <row r="2172">
          <cell r="R2172" t="e">
            <v>#N/A</v>
          </cell>
          <cell r="S2172">
            <v>0</v>
          </cell>
        </row>
        <row r="2173">
          <cell r="R2173" t="e">
            <v>#N/A</v>
          </cell>
          <cell r="S2173">
            <v>0</v>
          </cell>
        </row>
        <row r="2174">
          <cell r="R2174" t="e">
            <v>#N/A</v>
          </cell>
          <cell r="S2174">
            <v>0</v>
          </cell>
        </row>
        <row r="2175">
          <cell r="R2175" t="e">
            <v>#N/A</v>
          </cell>
          <cell r="S2175">
            <v>0</v>
          </cell>
        </row>
        <row r="2176">
          <cell r="R2176" t="e">
            <v>#N/A</v>
          </cell>
          <cell r="S2176">
            <v>0</v>
          </cell>
        </row>
        <row r="2177">
          <cell r="R2177" t="e">
            <v>#N/A</v>
          </cell>
          <cell r="S2177">
            <v>0</v>
          </cell>
        </row>
        <row r="2178">
          <cell r="R2178" t="e">
            <v>#N/A</v>
          </cell>
          <cell r="S2178">
            <v>0</v>
          </cell>
        </row>
        <row r="2179">
          <cell r="R2179" t="e">
            <v>#N/A</v>
          </cell>
          <cell r="S2179">
            <v>0</v>
          </cell>
        </row>
        <row r="2180">
          <cell r="R2180" t="e">
            <v>#N/A</v>
          </cell>
          <cell r="S2180">
            <v>0</v>
          </cell>
        </row>
        <row r="2181">
          <cell r="R2181" t="e">
            <v>#N/A</v>
          </cell>
          <cell r="S2181">
            <v>0</v>
          </cell>
        </row>
        <row r="2182">
          <cell r="R2182" t="e">
            <v>#N/A</v>
          </cell>
          <cell r="S2182">
            <v>0</v>
          </cell>
        </row>
        <row r="2183">
          <cell r="R2183" t="e">
            <v>#N/A</v>
          </cell>
          <cell r="S2183">
            <v>0</v>
          </cell>
        </row>
        <row r="2184">
          <cell r="R2184" t="e">
            <v>#N/A</v>
          </cell>
          <cell r="S2184">
            <v>0</v>
          </cell>
        </row>
        <row r="2185">
          <cell r="R2185" t="e">
            <v>#N/A</v>
          </cell>
          <cell r="S2185">
            <v>0</v>
          </cell>
        </row>
        <row r="2186">
          <cell r="R2186" t="e">
            <v>#N/A</v>
          </cell>
          <cell r="S2186">
            <v>0</v>
          </cell>
        </row>
        <row r="2187">
          <cell r="R2187" t="e">
            <v>#N/A</v>
          </cell>
          <cell r="S2187">
            <v>0</v>
          </cell>
        </row>
        <row r="2188">
          <cell r="R2188" t="e">
            <v>#N/A</v>
          </cell>
          <cell r="S2188">
            <v>0</v>
          </cell>
        </row>
        <row r="2189">
          <cell r="R2189" t="e">
            <v>#N/A</v>
          </cell>
          <cell r="S2189">
            <v>0</v>
          </cell>
        </row>
        <row r="2190">
          <cell r="R2190" t="e">
            <v>#N/A</v>
          </cell>
          <cell r="S2190">
            <v>0</v>
          </cell>
        </row>
        <row r="2191">
          <cell r="R2191" t="e">
            <v>#N/A</v>
          </cell>
          <cell r="S2191">
            <v>0</v>
          </cell>
        </row>
        <row r="2192">
          <cell r="R2192" t="e">
            <v>#N/A</v>
          </cell>
          <cell r="S2192">
            <v>0</v>
          </cell>
        </row>
        <row r="2193">
          <cell r="R2193" t="e">
            <v>#N/A</v>
          </cell>
          <cell r="S2193">
            <v>0</v>
          </cell>
        </row>
        <row r="2194">
          <cell r="R2194" t="e">
            <v>#N/A</v>
          </cell>
          <cell r="S2194">
            <v>0</v>
          </cell>
        </row>
        <row r="2195">
          <cell r="R2195" t="e">
            <v>#N/A</v>
          </cell>
          <cell r="S2195">
            <v>0</v>
          </cell>
        </row>
        <row r="2196">
          <cell r="R2196" t="e">
            <v>#N/A</v>
          </cell>
          <cell r="S2196">
            <v>0</v>
          </cell>
        </row>
        <row r="2197">
          <cell r="R2197" t="e">
            <v>#N/A</v>
          </cell>
          <cell r="S2197">
            <v>0</v>
          </cell>
        </row>
        <row r="2198">
          <cell r="R2198" t="e">
            <v>#N/A</v>
          </cell>
          <cell r="S2198">
            <v>0</v>
          </cell>
        </row>
        <row r="2199">
          <cell r="R2199" t="e">
            <v>#N/A</v>
          </cell>
          <cell r="S2199">
            <v>0</v>
          </cell>
        </row>
        <row r="2200">
          <cell r="R2200" t="e">
            <v>#N/A</v>
          </cell>
          <cell r="S2200">
            <v>0</v>
          </cell>
        </row>
        <row r="2201">
          <cell r="R2201" t="e">
            <v>#N/A</v>
          </cell>
          <cell r="S2201">
            <v>0</v>
          </cell>
        </row>
        <row r="2202">
          <cell r="R2202" t="e">
            <v>#N/A</v>
          </cell>
          <cell r="S2202">
            <v>0</v>
          </cell>
        </row>
        <row r="2203">
          <cell r="R2203" t="e">
            <v>#N/A</v>
          </cell>
          <cell r="S2203">
            <v>0</v>
          </cell>
        </row>
        <row r="2204">
          <cell r="R2204" t="e">
            <v>#N/A</v>
          </cell>
          <cell r="S2204">
            <v>0</v>
          </cell>
        </row>
        <row r="2205">
          <cell r="R2205" t="e">
            <v>#N/A</v>
          </cell>
          <cell r="S2205">
            <v>0</v>
          </cell>
        </row>
        <row r="2206">
          <cell r="R2206" t="e">
            <v>#N/A</v>
          </cell>
          <cell r="S2206">
            <v>0</v>
          </cell>
        </row>
        <row r="2207">
          <cell r="R2207" t="e">
            <v>#N/A</v>
          </cell>
          <cell r="S2207">
            <v>0</v>
          </cell>
        </row>
        <row r="2208">
          <cell r="R2208" t="e">
            <v>#N/A</v>
          </cell>
          <cell r="S2208">
            <v>0</v>
          </cell>
        </row>
        <row r="2209">
          <cell r="R2209" t="e">
            <v>#N/A</v>
          </cell>
          <cell r="S2209">
            <v>0</v>
          </cell>
        </row>
        <row r="2210">
          <cell r="R2210" t="e">
            <v>#N/A</v>
          </cell>
          <cell r="S2210">
            <v>0</v>
          </cell>
        </row>
        <row r="2211">
          <cell r="R2211" t="e">
            <v>#N/A</v>
          </cell>
          <cell r="S2211">
            <v>0</v>
          </cell>
        </row>
        <row r="2212">
          <cell r="R2212" t="e">
            <v>#N/A</v>
          </cell>
          <cell r="S2212">
            <v>0</v>
          </cell>
        </row>
        <row r="2213">
          <cell r="R2213" t="e">
            <v>#N/A</v>
          </cell>
          <cell r="S2213">
            <v>0</v>
          </cell>
        </row>
        <row r="2214">
          <cell r="R2214" t="e">
            <v>#N/A</v>
          </cell>
          <cell r="S2214">
            <v>0</v>
          </cell>
        </row>
        <row r="2215">
          <cell r="R2215" t="e">
            <v>#N/A</v>
          </cell>
          <cell r="S2215">
            <v>0</v>
          </cell>
        </row>
        <row r="2216">
          <cell r="R2216" t="e">
            <v>#N/A</v>
          </cell>
          <cell r="S2216">
            <v>0</v>
          </cell>
        </row>
        <row r="2217">
          <cell r="R2217" t="e">
            <v>#N/A</v>
          </cell>
          <cell r="S2217">
            <v>0</v>
          </cell>
        </row>
        <row r="2218">
          <cell r="R2218" t="e">
            <v>#N/A</v>
          </cell>
          <cell r="S2218">
            <v>0</v>
          </cell>
        </row>
        <row r="2219">
          <cell r="R2219" t="e">
            <v>#N/A</v>
          </cell>
          <cell r="S2219">
            <v>0</v>
          </cell>
        </row>
        <row r="2220">
          <cell r="R2220" t="e">
            <v>#N/A</v>
          </cell>
          <cell r="S2220">
            <v>0</v>
          </cell>
        </row>
        <row r="2221">
          <cell r="R2221" t="e">
            <v>#N/A</v>
          </cell>
          <cell r="S2221">
            <v>0</v>
          </cell>
        </row>
        <row r="2222">
          <cell r="R2222" t="e">
            <v>#N/A</v>
          </cell>
          <cell r="S2222">
            <v>0</v>
          </cell>
        </row>
        <row r="2223">
          <cell r="R2223" t="e">
            <v>#N/A</v>
          </cell>
          <cell r="S2223">
            <v>0</v>
          </cell>
        </row>
        <row r="2224">
          <cell r="R2224" t="e">
            <v>#N/A</v>
          </cell>
          <cell r="S2224">
            <v>0</v>
          </cell>
        </row>
        <row r="2225">
          <cell r="R2225" t="e">
            <v>#N/A</v>
          </cell>
          <cell r="S2225">
            <v>0</v>
          </cell>
        </row>
        <row r="2226">
          <cell r="R2226" t="e">
            <v>#N/A</v>
          </cell>
          <cell r="S2226">
            <v>0</v>
          </cell>
        </row>
        <row r="2227">
          <cell r="R2227" t="e">
            <v>#N/A</v>
          </cell>
          <cell r="S2227">
            <v>0</v>
          </cell>
        </row>
        <row r="2228">
          <cell r="R2228" t="e">
            <v>#N/A</v>
          </cell>
          <cell r="S2228">
            <v>0</v>
          </cell>
        </row>
        <row r="2229">
          <cell r="R2229" t="e">
            <v>#N/A</v>
          </cell>
          <cell r="S2229">
            <v>0</v>
          </cell>
        </row>
        <row r="2230">
          <cell r="R2230" t="e">
            <v>#N/A</v>
          </cell>
          <cell r="S2230">
            <v>0</v>
          </cell>
        </row>
        <row r="2231">
          <cell r="R2231" t="e">
            <v>#N/A</v>
          </cell>
          <cell r="S2231">
            <v>0</v>
          </cell>
        </row>
        <row r="2232">
          <cell r="R2232" t="e">
            <v>#N/A</v>
          </cell>
          <cell r="S2232">
            <v>0</v>
          </cell>
        </row>
        <row r="2233">
          <cell r="R2233" t="e">
            <v>#N/A</v>
          </cell>
          <cell r="S2233">
            <v>0</v>
          </cell>
        </row>
        <row r="2234">
          <cell r="R2234" t="e">
            <v>#N/A</v>
          </cell>
          <cell r="S2234">
            <v>0</v>
          </cell>
        </row>
        <row r="2235">
          <cell r="R2235" t="e">
            <v>#N/A</v>
          </cell>
          <cell r="S2235">
            <v>0</v>
          </cell>
        </row>
        <row r="2236">
          <cell r="R2236" t="e">
            <v>#N/A</v>
          </cell>
          <cell r="S2236">
            <v>0</v>
          </cell>
        </row>
        <row r="2237">
          <cell r="R2237" t="e">
            <v>#N/A</v>
          </cell>
          <cell r="S2237">
            <v>0</v>
          </cell>
        </row>
        <row r="2238">
          <cell r="R2238" t="e">
            <v>#N/A</v>
          </cell>
          <cell r="S2238">
            <v>0</v>
          </cell>
        </row>
        <row r="2239">
          <cell r="R2239" t="e">
            <v>#N/A</v>
          </cell>
          <cell r="S2239">
            <v>0</v>
          </cell>
        </row>
        <row r="2240">
          <cell r="R2240" t="e">
            <v>#N/A</v>
          </cell>
          <cell r="S2240">
            <v>0</v>
          </cell>
        </row>
        <row r="2241">
          <cell r="R2241" t="e">
            <v>#N/A</v>
          </cell>
          <cell r="S2241">
            <v>0</v>
          </cell>
        </row>
        <row r="2242">
          <cell r="R2242" t="e">
            <v>#N/A</v>
          </cell>
          <cell r="S2242">
            <v>0</v>
          </cell>
        </row>
        <row r="2243">
          <cell r="R2243" t="e">
            <v>#N/A</v>
          </cell>
          <cell r="S2243">
            <v>0</v>
          </cell>
        </row>
        <row r="2244">
          <cell r="R2244" t="e">
            <v>#N/A</v>
          </cell>
          <cell r="S2244">
            <v>0</v>
          </cell>
        </row>
        <row r="2245">
          <cell r="R2245" t="e">
            <v>#N/A</v>
          </cell>
          <cell r="S2245">
            <v>0</v>
          </cell>
        </row>
        <row r="2246">
          <cell r="R2246" t="e">
            <v>#N/A</v>
          </cell>
          <cell r="S2246">
            <v>0</v>
          </cell>
        </row>
        <row r="2247">
          <cell r="R2247" t="e">
            <v>#N/A</v>
          </cell>
          <cell r="S2247">
            <v>0</v>
          </cell>
        </row>
        <row r="2248">
          <cell r="R2248" t="e">
            <v>#N/A</v>
          </cell>
          <cell r="S2248">
            <v>0</v>
          </cell>
        </row>
        <row r="2249">
          <cell r="R2249" t="e">
            <v>#N/A</v>
          </cell>
          <cell r="S2249">
            <v>0</v>
          </cell>
        </row>
        <row r="2250">
          <cell r="R2250" t="e">
            <v>#N/A</v>
          </cell>
          <cell r="S2250">
            <v>0</v>
          </cell>
        </row>
        <row r="2251">
          <cell r="R2251" t="e">
            <v>#N/A</v>
          </cell>
          <cell r="S2251">
            <v>0</v>
          </cell>
        </row>
        <row r="2252">
          <cell r="R2252" t="e">
            <v>#N/A</v>
          </cell>
          <cell r="S2252">
            <v>0</v>
          </cell>
        </row>
        <row r="2253">
          <cell r="R2253" t="e">
            <v>#N/A</v>
          </cell>
          <cell r="S2253">
            <v>0</v>
          </cell>
        </row>
        <row r="2254">
          <cell r="R2254" t="e">
            <v>#N/A</v>
          </cell>
          <cell r="S2254">
            <v>0</v>
          </cell>
        </row>
        <row r="2255">
          <cell r="R2255" t="e">
            <v>#N/A</v>
          </cell>
          <cell r="S2255">
            <v>0</v>
          </cell>
        </row>
        <row r="2256">
          <cell r="R2256" t="e">
            <v>#N/A</v>
          </cell>
          <cell r="S2256">
            <v>0</v>
          </cell>
        </row>
        <row r="2257">
          <cell r="R2257" t="e">
            <v>#N/A</v>
          </cell>
          <cell r="S2257">
            <v>0</v>
          </cell>
        </row>
        <row r="2258">
          <cell r="R2258" t="e">
            <v>#N/A</v>
          </cell>
          <cell r="S2258">
            <v>0</v>
          </cell>
        </row>
        <row r="2259">
          <cell r="R2259" t="e">
            <v>#N/A</v>
          </cell>
          <cell r="S2259">
            <v>0</v>
          </cell>
        </row>
        <row r="2260">
          <cell r="R2260" t="e">
            <v>#N/A</v>
          </cell>
          <cell r="S2260">
            <v>0</v>
          </cell>
        </row>
        <row r="2261">
          <cell r="R2261" t="e">
            <v>#N/A</v>
          </cell>
          <cell r="S2261">
            <v>0</v>
          </cell>
        </row>
        <row r="2262">
          <cell r="R2262" t="e">
            <v>#N/A</v>
          </cell>
          <cell r="S2262">
            <v>0</v>
          </cell>
        </row>
        <row r="2263">
          <cell r="R2263" t="e">
            <v>#N/A</v>
          </cell>
          <cell r="S2263">
            <v>0</v>
          </cell>
        </row>
        <row r="2264">
          <cell r="R2264" t="e">
            <v>#N/A</v>
          </cell>
          <cell r="S2264">
            <v>0</v>
          </cell>
        </row>
        <row r="2265">
          <cell r="R2265" t="e">
            <v>#N/A</v>
          </cell>
          <cell r="S2265">
            <v>0</v>
          </cell>
        </row>
        <row r="2266">
          <cell r="R2266" t="e">
            <v>#N/A</v>
          </cell>
          <cell r="S2266">
            <v>0</v>
          </cell>
        </row>
        <row r="2267">
          <cell r="R2267" t="e">
            <v>#N/A</v>
          </cell>
          <cell r="S2267">
            <v>0</v>
          </cell>
        </row>
        <row r="2268">
          <cell r="R2268" t="e">
            <v>#N/A</v>
          </cell>
          <cell r="S2268">
            <v>0</v>
          </cell>
        </row>
        <row r="2269">
          <cell r="R2269" t="e">
            <v>#N/A</v>
          </cell>
          <cell r="S2269">
            <v>0</v>
          </cell>
        </row>
        <row r="2270">
          <cell r="R2270" t="e">
            <v>#N/A</v>
          </cell>
          <cell r="S2270">
            <v>0</v>
          </cell>
        </row>
        <row r="2271">
          <cell r="R2271" t="e">
            <v>#N/A</v>
          </cell>
          <cell r="S2271">
            <v>0</v>
          </cell>
        </row>
        <row r="2272">
          <cell r="R2272" t="e">
            <v>#N/A</v>
          </cell>
          <cell r="S2272">
            <v>0</v>
          </cell>
        </row>
        <row r="2273">
          <cell r="R2273" t="e">
            <v>#N/A</v>
          </cell>
          <cell r="S2273">
            <v>0</v>
          </cell>
        </row>
        <row r="2274">
          <cell r="R2274" t="e">
            <v>#N/A</v>
          </cell>
          <cell r="S2274">
            <v>0</v>
          </cell>
        </row>
        <row r="2275">
          <cell r="R2275" t="e">
            <v>#N/A</v>
          </cell>
          <cell r="S2275">
            <v>0</v>
          </cell>
        </row>
        <row r="2276">
          <cell r="R2276" t="e">
            <v>#N/A</v>
          </cell>
          <cell r="S2276">
            <v>0</v>
          </cell>
        </row>
        <row r="2277">
          <cell r="R2277" t="e">
            <v>#N/A</v>
          </cell>
          <cell r="S2277">
            <v>0</v>
          </cell>
        </row>
        <row r="2278">
          <cell r="R2278" t="e">
            <v>#N/A</v>
          </cell>
          <cell r="S2278">
            <v>0</v>
          </cell>
        </row>
        <row r="2279">
          <cell r="R2279" t="e">
            <v>#N/A</v>
          </cell>
          <cell r="S2279">
            <v>0</v>
          </cell>
        </row>
        <row r="2280">
          <cell r="R2280" t="e">
            <v>#N/A</v>
          </cell>
          <cell r="S2280">
            <v>0</v>
          </cell>
        </row>
        <row r="2281">
          <cell r="R2281" t="e">
            <v>#N/A</v>
          </cell>
          <cell r="S2281">
            <v>0</v>
          </cell>
        </row>
        <row r="2282">
          <cell r="R2282" t="e">
            <v>#N/A</v>
          </cell>
          <cell r="S2282">
            <v>0</v>
          </cell>
        </row>
        <row r="2283">
          <cell r="R2283" t="e">
            <v>#N/A</v>
          </cell>
          <cell r="S2283">
            <v>0</v>
          </cell>
        </row>
        <row r="2284">
          <cell r="R2284" t="e">
            <v>#N/A</v>
          </cell>
          <cell r="S2284">
            <v>0</v>
          </cell>
        </row>
        <row r="2285">
          <cell r="R2285" t="e">
            <v>#N/A</v>
          </cell>
          <cell r="S2285">
            <v>0</v>
          </cell>
        </row>
        <row r="2286">
          <cell r="R2286" t="e">
            <v>#N/A</v>
          </cell>
          <cell r="S2286">
            <v>0</v>
          </cell>
        </row>
        <row r="2287">
          <cell r="R2287" t="e">
            <v>#N/A</v>
          </cell>
          <cell r="S2287">
            <v>0</v>
          </cell>
        </row>
        <row r="2288">
          <cell r="R2288" t="e">
            <v>#N/A</v>
          </cell>
          <cell r="S2288">
            <v>0</v>
          </cell>
        </row>
        <row r="2289">
          <cell r="R2289" t="e">
            <v>#N/A</v>
          </cell>
          <cell r="S2289">
            <v>0</v>
          </cell>
        </row>
        <row r="2290">
          <cell r="R2290" t="e">
            <v>#N/A</v>
          </cell>
          <cell r="S2290">
            <v>0</v>
          </cell>
        </row>
        <row r="2291">
          <cell r="R2291" t="e">
            <v>#N/A</v>
          </cell>
          <cell r="S2291">
            <v>0</v>
          </cell>
        </row>
        <row r="2292">
          <cell r="R2292" t="e">
            <v>#N/A</v>
          </cell>
          <cell r="S2292">
            <v>0</v>
          </cell>
        </row>
        <row r="2293">
          <cell r="R2293" t="e">
            <v>#N/A</v>
          </cell>
          <cell r="S2293">
            <v>0</v>
          </cell>
        </row>
        <row r="2294">
          <cell r="R2294" t="e">
            <v>#N/A</v>
          </cell>
          <cell r="S2294">
            <v>0</v>
          </cell>
        </row>
        <row r="2295">
          <cell r="R2295" t="e">
            <v>#N/A</v>
          </cell>
          <cell r="S2295">
            <v>0</v>
          </cell>
        </row>
        <row r="2296">
          <cell r="R2296" t="e">
            <v>#N/A</v>
          </cell>
          <cell r="S2296">
            <v>0</v>
          </cell>
        </row>
        <row r="2297">
          <cell r="R2297" t="e">
            <v>#N/A</v>
          </cell>
          <cell r="S2297">
            <v>0</v>
          </cell>
        </row>
        <row r="2298">
          <cell r="R2298" t="e">
            <v>#N/A</v>
          </cell>
          <cell r="S2298">
            <v>0</v>
          </cell>
        </row>
        <row r="2299">
          <cell r="R2299" t="e">
            <v>#N/A</v>
          </cell>
          <cell r="S2299">
            <v>0</v>
          </cell>
        </row>
        <row r="2300">
          <cell r="R2300" t="e">
            <v>#N/A</v>
          </cell>
          <cell r="S2300">
            <v>0</v>
          </cell>
        </row>
        <row r="2301">
          <cell r="R2301" t="e">
            <v>#N/A</v>
          </cell>
          <cell r="S2301">
            <v>0</v>
          </cell>
        </row>
        <row r="2302">
          <cell r="R2302" t="e">
            <v>#N/A</v>
          </cell>
          <cell r="S2302">
            <v>0</v>
          </cell>
        </row>
        <row r="2303">
          <cell r="R2303" t="e">
            <v>#N/A</v>
          </cell>
          <cell r="S2303">
            <v>0</v>
          </cell>
        </row>
        <row r="2304">
          <cell r="R2304" t="e">
            <v>#N/A</v>
          </cell>
          <cell r="S2304">
            <v>0</v>
          </cell>
        </row>
        <row r="2305">
          <cell r="R2305" t="e">
            <v>#N/A</v>
          </cell>
          <cell r="S2305">
            <v>0</v>
          </cell>
        </row>
        <row r="2306">
          <cell r="R2306" t="e">
            <v>#N/A</v>
          </cell>
          <cell r="S2306">
            <v>0</v>
          </cell>
        </row>
        <row r="2307">
          <cell r="R2307" t="e">
            <v>#N/A</v>
          </cell>
          <cell r="S2307">
            <v>0</v>
          </cell>
        </row>
        <row r="2308">
          <cell r="R2308" t="e">
            <v>#N/A</v>
          </cell>
          <cell r="S2308">
            <v>0</v>
          </cell>
        </row>
        <row r="2309">
          <cell r="R2309" t="e">
            <v>#N/A</v>
          </cell>
          <cell r="S2309">
            <v>0</v>
          </cell>
        </row>
        <row r="2310">
          <cell r="R2310" t="e">
            <v>#N/A</v>
          </cell>
          <cell r="S2310">
            <v>0</v>
          </cell>
        </row>
        <row r="2311">
          <cell r="R2311" t="e">
            <v>#N/A</v>
          </cell>
          <cell r="S2311">
            <v>0</v>
          </cell>
        </row>
        <row r="2312">
          <cell r="R2312" t="e">
            <v>#N/A</v>
          </cell>
          <cell r="S2312">
            <v>0</v>
          </cell>
        </row>
        <row r="2313">
          <cell r="R2313" t="e">
            <v>#N/A</v>
          </cell>
          <cell r="S2313">
            <v>0</v>
          </cell>
        </row>
        <row r="2314">
          <cell r="R2314" t="e">
            <v>#N/A</v>
          </cell>
          <cell r="S2314">
            <v>0</v>
          </cell>
        </row>
        <row r="2315">
          <cell r="R2315" t="e">
            <v>#N/A</v>
          </cell>
          <cell r="S2315">
            <v>0</v>
          </cell>
        </row>
        <row r="2316">
          <cell r="R2316" t="e">
            <v>#N/A</v>
          </cell>
          <cell r="S2316">
            <v>0</v>
          </cell>
        </row>
        <row r="2317">
          <cell r="R2317" t="e">
            <v>#N/A</v>
          </cell>
          <cell r="S2317">
            <v>0</v>
          </cell>
        </row>
        <row r="2318">
          <cell r="R2318" t="e">
            <v>#N/A</v>
          </cell>
          <cell r="S2318">
            <v>0</v>
          </cell>
        </row>
        <row r="2319">
          <cell r="R2319" t="e">
            <v>#N/A</v>
          </cell>
          <cell r="S2319">
            <v>0</v>
          </cell>
        </row>
        <row r="2320">
          <cell r="R2320" t="e">
            <v>#N/A</v>
          </cell>
          <cell r="S2320">
            <v>0</v>
          </cell>
        </row>
        <row r="2321">
          <cell r="R2321" t="e">
            <v>#N/A</v>
          </cell>
          <cell r="S2321">
            <v>0</v>
          </cell>
        </row>
        <row r="2322">
          <cell r="R2322" t="e">
            <v>#N/A</v>
          </cell>
          <cell r="S2322">
            <v>0</v>
          </cell>
        </row>
        <row r="2323">
          <cell r="R2323" t="e">
            <v>#N/A</v>
          </cell>
          <cell r="S2323">
            <v>0</v>
          </cell>
        </row>
        <row r="2324">
          <cell r="R2324" t="e">
            <v>#N/A</v>
          </cell>
          <cell r="S2324">
            <v>0</v>
          </cell>
        </row>
        <row r="2325">
          <cell r="R2325" t="e">
            <v>#N/A</v>
          </cell>
          <cell r="S2325">
            <v>0</v>
          </cell>
        </row>
        <row r="2326">
          <cell r="R2326" t="e">
            <v>#N/A</v>
          </cell>
          <cell r="S2326">
            <v>0</v>
          </cell>
        </row>
        <row r="2327">
          <cell r="R2327" t="e">
            <v>#N/A</v>
          </cell>
          <cell r="S2327">
            <v>0</v>
          </cell>
        </row>
        <row r="2328">
          <cell r="R2328" t="e">
            <v>#N/A</v>
          </cell>
          <cell r="S2328">
            <v>0</v>
          </cell>
        </row>
        <row r="2329">
          <cell r="R2329" t="e">
            <v>#N/A</v>
          </cell>
          <cell r="S2329">
            <v>0</v>
          </cell>
        </row>
        <row r="2330">
          <cell r="R2330" t="e">
            <v>#N/A</v>
          </cell>
          <cell r="S2330">
            <v>0</v>
          </cell>
        </row>
        <row r="2331">
          <cell r="R2331" t="e">
            <v>#N/A</v>
          </cell>
          <cell r="S2331">
            <v>0</v>
          </cell>
        </row>
        <row r="2332">
          <cell r="R2332" t="e">
            <v>#N/A</v>
          </cell>
          <cell r="S2332">
            <v>0</v>
          </cell>
        </row>
        <row r="2333">
          <cell r="R2333" t="e">
            <v>#N/A</v>
          </cell>
          <cell r="S2333">
            <v>0</v>
          </cell>
        </row>
        <row r="2334">
          <cell r="R2334" t="e">
            <v>#N/A</v>
          </cell>
          <cell r="S2334">
            <v>0</v>
          </cell>
        </row>
        <row r="2335">
          <cell r="R2335" t="e">
            <v>#N/A</v>
          </cell>
          <cell r="S2335">
            <v>0</v>
          </cell>
        </row>
        <row r="2336">
          <cell r="R2336" t="e">
            <v>#N/A</v>
          </cell>
          <cell r="S2336">
            <v>0</v>
          </cell>
        </row>
        <row r="2337">
          <cell r="R2337" t="e">
            <v>#N/A</v>
          </cell>
          <cell r="S2337">
            <v>0</v>
          </cell>
        </row>
        <row r="2338">
          <cell r="R2338" t="e">
            <v>#N/A</v>
          </cell>
          <cell r="S2338">
            <v>0</v>
          </cell>
        </row>
        <row r="2339">
          <cell r="R2339" t="e">
            <v>#N/A</v>
          </cell>
          <cell r="S2339">
            <v>0</v>
          </cell>
        </row>
        <row r="2340">
          <cell r="R2340" t="e">
            <v>#N/A</v>
          </cell>
          <cell r="S2340">
            <v>0</v>
          </cell>
        </row>
        <row r="2341">
          <cell r="R2341" t="e">
            <v>#N/A</v>
          </cell>
          <cell r="S2341">
            <v>0</v>
          </cell>
        </row>
        <row r="2342">
          <cell r="R2342" t="e">
            <v>#N/A</v>
          </cell>
          <cell r="S2342">
            <v>0</v>
          </cell>
        </row>
        <row r="2343">
          <cell r="R2343" t="e">
            <v>#N/A</v>
          </cell>
          <cell r="S2343">
            <v>0</v>
          </cell>
        </row>
        <row r="2344">
          <cell r="R2344" t="e">
            <v>#N/A</v>
          </cell>
          <cell r="S2344">
            <v>0</v>
          </cell>
        </row>
        <row r="2345">
          <cell r="R2345" t="e">
            <v>#N/A</v>
          </cell>
          <cell r="S2345">
            <v>0</v>
          </cell>
        </row>
        <row r="2346">
          <cell r="R2346" t="e">
            <v>#N/A</v>
          </cell>
          <cell r="S2346">
            <v>0</v>
          </cell>
        </row>
        <row r="2347">
          <cell r="R2347" t="e">
            <v>#N/A</v>
          </cell>
          <cell r="S2347">
            <v>0</v>
          </cell>
        </row>
        <row r="2348">
          <cell r="R2348" t="e">
            <v>#N/A</v>
          </cell>
          <cell r="S2348">
            <v>0</v>
          </cell>
        </row>
        <row r="2349">
          <cell r="R2349" t="e">
            <v>#N/A</v>
          </cell>
          <cell r="S2349">
            <v>0</v>
          </cell>
        </row>
        <row r="2350">
          <cell r="R2350" t="e">
            <v>#N/A</v>
          </cell>
          <cell r="S2350">
            <v>0</v>
          </cell>
        </row>
        <row r="2351">
          <cell r="R2351" t="e">
            <v>#N/A</v>
          </cell>
          <cell r="S2351">
            <v>0</v>
          </cell>
        </row>
        <row r="2352">
          <cell r="R2352" t="e">
            <v>#N/A</v>
          </cell>
          <cell r="S2352">
            <v>0</v>
          </cell>
        </row>
        <row r="2353">
          <cell r="R2353" t="e">
            <v>#N/A</v>
          </cell>
          <cell r="S2353">
            <v>0</v>
          </cell>
        </row>
        <row r="2354">
          <cell r="R2354" t="e">
            <v>#N/A</v>
          </cell>
          <cell r="S2354">
            <v>0</v>
          </cell>
        </row>
        <row r="2355">
          <cell r="R2355" t="e">
            <v>#N/A</v>
          </cell>
          <cell r="S2355">
            <v>0</v>
          </cell>
        </row>
        <row r="2356">
          <cell r="R2356" t="e">
            <v>#N/A</v>
          </cell>
          <cell r="S2356">
            <v>0</v>
          </cell>
        </row>
        <row r="2357">
          <cell r="R2357" t="e">
            <v>#N/A</v>
          </cell>
          <cell r="S2357">
            <v>0</v>
          </cell>
        </row>
        <row r="2358">
          <cell r="R2358" t="e">
            <v>#N/A</v>
          </cell>
          <cell r="S2358">
            <v>0</v>
          </cell>
        </row>
        <row r="2359">
          <cell r="R2359" t="e">
            <v>#N/A</v>
          </cell>
          <cell r="S2359">
            <v>0</v>
          </cell>
        </row>
        <row r="2360">
          <cell r="R2360" t="e">
            <v>#N/A</v>
          </cell>
          <cell r="S2360">
            <v>0</v>
          </cell>
        </row>
        <row r="2361">
          <cell r="R2361" t="e">
            <v>#N/A</v>
          </cell>
          <cell r="S2361">
            <v>0</v>
          </cell>
        </row>
        <row r="2362">
          <cell r="R2362" t="e">
            <v>#N/A</v>
          </cell>
          <cell r="S2362">
            <v>0</v>
          </cell>
        </row>
        <row r="2363">
          <cell r="R2363" t="e">
            <v>#N/A</v>
          </cell>
          <cell r="S2363">
            <v>0</v>
          </cell>
        </row>
        <row r="2364">
          <cell r="R2364" t="e">
            <v>#N/A</v>
          </cell>
          <cell r="S2364">
            <v>0</v>
          </cell>
        </row>
        <row r="2365">
          <cell r="R2365" t="e">
            <v>#N/A</v>
          </cell>
          <cell r="S2365">
            <v>0</v>
          </cell>
        </row>
        <row r="2366">
          <cell r="R2366" t="e">
            <v>#N/A</v>
          </cell>
          <cell r="S2366">
            <v>0</v>
          </cell>
        </row>
        <row r="2367">
          <cell r="R2367" t="e">
            <v>#N/A</v>
          </cell>
          <cell r="S2367">
            <v>0</v>
          </cell>
        </row>
        <row r="2368">
          <cell r="R2368" t="e">
            <v>#N/A</v>
          </cell>
          <cell r="S2368">
            <v>0</v>
          </cell>
        </row>
        <row r="2369">
          <cell r="R2369" t="e">
            <v>#N/A</v>
          </cell>
          <cell r="S2369">
            <v>0</v>
          </cell>
        </row>
        <row r="2370">
          <cell r="R2370" t="e">
            <v>#N/A</v>
          </cell>
          <cell r="S2370">
            <v>0</v>
          </cell>
        </row>
        <row r="2371">
          <cell r="R2371" t="e">
            <v>#N/A</v>
          </cell>
          <cell r="S2371">
            <v>0</v>
          </cell>
        </row>
        <row r="2372">
          <cell r="R2372" t="e">
            <v>#N/A</v>
          </cell>
          <cell r="S2372">
            <v>0</v>
          </cell>
        </row>
        <row r="2373">
          <cell r="R2373" t="e">
            <v>#N/A</v>
          </cell>
          <cell r="S2373">
            <v>0</v>
          </cell>
        </row>
        <row r="2374">
          <cell r="R2374" t="e">
            <v>#N/A</v>
          </cell>
          <cell r="S2374">
            <v>0</v>
          </cell>
        </row>
        <row r="2375">
          <cell r="R2375" t="e">
            <v>#N/A</v>
          </cell>
          <cell r="S2375">
            <v>0</v>
          </cell>
        </row>
        <row r="2376">
          <cell r="R2376" t="e">
            <v>#N/A</v>
          </cell>
          <cell r="S2376">
            <v>0</v>
          </cell>
        </row>
        <row r="2377">
          <cell r="R2377" t="e">
            <v>#N/A</v>
          </cell>
          <cell r="S2377">
            <v>0</v>
          </cell>
        </row>
        <row r="2378">
          <cell r="R2378" t="e">
            <v>#N/A</v>
          </cell>
          <cell r="S2378">
            <v>0</v>
          </cell>
        </row>
        <row r="2379">
          <cell r="R2379" t="e">
            <v>#N/A</v>
          </cell>
          <cell r="S2379">
            <v>0</v>
          </cell>
        </row>
        <row r="2380">
          <cell r="R2380" t="e">
            <v>#N/A</v>
          </cell>
          <cell r="S2380">
            <v>0</v>
          </cell>
        </row>
        <row r="2381">
          <cell r="R2381" t="e">
            <v>#N/A</v>
          </cell>
          <cell r="S2381">
            <v>0</v>
          </cell>
        </row>
        <row r="2382">
          <cell r="R2382" t="e">
            <v>#N/A</v>
          </cell>
          <cell r="S2382">
            <v>0</v>
          </cell>
        </row>
        <row r="2383">
          <cell r="R2383" t="e">
            <v>#N/A</v>
          </cell>
          <cell r="S2383">
            <v>0</v>
          </cell>
        </row>
        <row r="2384">
          <cell r="R2384" t="e">
            <v>#N/A</v>
          </cell>
          <cell r="S2384">
            <v>0</v>
          </cell>
        </row>
        <row r="2385">
          <cell r="R2385" t="e">
            <v>#N/A</v>
          </cell>
          <cell r="S2385">
            <v>0</v>
          </cell>
        </row>
        <row r="2386">
          <cell r="R2386" t="e">
            <v>#N/A</v>
          </cell>
          <cell r="S2386">
            <v>0</v>
          </cell>
        </row>
        <row r="2387">
          <cell r="R2387" t="e">
            <v>#N/A</v>
          </cell>
          <cell r="S2387">
            <v>0</v>
          </cell>
        </row>
        <row r="2388">
          <cell r="R2388" t="e">
            <v>#N/A</v>
          </cell>
          <cell r="S2388">
            <v>0</v>
          </cell>
        </row>
        <row r="2389">
          <cell r="R2389" t="e">
            <v>#N/A</v>
          </cell>
          <cell r="S2389">
            <v>0</v>
          </cell>
        </row>
        <row r="2390">
          <cell r="R2390" t="e">
            <v>#N/A</v>
          </cell>
          <cell r="S2390">
            <v>0</v>
          </cell>
        </row>
        <row r="2391">
          <cell r="R2391" t="e">
            <v>#N/A</v>
          </cell>
          <cell r="S2391">
            <v>0</v>
          </cell>
        </row>
        <row r="2392">
          <cell r="R2392" t="e">
            <v>#N/A</v>
          </cell>
          <cell r="S2392">
            <v>0</v>
          </cell>
        </row>
        <row r="2393">
          <cell r="R2393" t="e">
            <v>#N/A</v>
          </cell>
          <cell r="S2393">
            <v>0</v>
          </cell>
        </row>
        <row r="2394">
          <cell r="R2394" t="e">
            <v>#N/A</v>
          </cell>
          <cell r="S2394">
            <v>0</v>
          </cell>
        </row>
        <row r="2395">
          <cell r="R2395" t="e">
            <v>#N/A</v>
          </cell>
          <cell r="S2395">
            <v>0</v>
          </cell>
        </row>
        <row r="2396">
          <cell r="R2396" t="e">
            <v>#N/A</v>
          </cell>
          <cell r="S2396">
            <v>0</v>
          </cell>
        </row>
        <row r="2397">
          <cell r="R2397" t="e">
            <v>#N/A</v>
          </cell>
          <cell r="S2397">
            <v>0</v>
          </cell>
        </row>
        <row r="2398">
          <cell r="R2398" t="e">
            <v>#N/A</v>
          </cell>
          <cell r="S2398">
            <v>0</v>
          </cell>
        </row>
        <row r="2399">
          <cell r="R2399" t="e">
            <v>#N/A</v>
          </cell>
          <cell r="S2399">
            <v>0</v>
          </cell>
        </row>
        <row r="2400">
          <cell r="R2400" t="e">
            <v>#N/A</v>
          </cell>
          <cell r="S2400">
            <v>0</v>
          </cell>
        </row>
        <row r="2401">
          <cell r="R2401" t="e">
            <v>#N/A</v>
          </cell>
          <cell r="S2401">
            <v>0</v>
          </cell>
        </row>
        <row r="2402">
          <cell r="R2402" t="e">
            <v>#N/A</v>
          </cell>
          <cell r="S2402">
            <v>0</v>
          </cell>
        </row>
        <row r="2403">
          <cell r="R2403" t="e">
            <v>#N/A</v>
          </cell>
          <cell r="S2403">
            <v>0</v>
          </cell>
        </row>
        <row r="2404">
          <cell r="R2404" t="e">
            <v>#N/A</v>
          </cell>
          <cell r="S2404">
            <v>0</v>
          </cell>
        </row>
        <row r="2405">
          <cell r="R2405" t="e">
            <v>#N/A</v>
          </cell>
          <cell r="S2405">
            <v>0</v>
          </cell>
        </row>
        <row r="2406">
          <cell r="R2406" t="e">
            <v>#N/A</v>
          </cell>
          <cell r="S2406">
            <v>0</v>
          </cell>
        </row>
        <row r="2407">
          <cell r="R2407" t="e">
            <v>#N/A</v>
          </cell>
          <cell r="S2407">
            <v>0</v>
          </cell>
        </row>
        <row r="2408">
          <cell r="R2408" t="e">
            <v>#N/A</v>
          </cell>
          <cell r="S2408">
            <v>0</v>
          </cell>
        </row>
        <row r="2409">
          <cell r="R2409" t="e">
            <v>#N/A</v>
          </cell>
          <cell r="S2409">
            <v>0</v>
          </cell>
        </row>
        <row r="2410">
          <cell r="R2410" t="e">
            <v>#N/A</v>
          </cell>
          <cell r="S2410">
            <v>0</v>
          </cell>
        </row>
        <row r="2411">
          <cell r="R2411" t="e">
            <v>#N/A</v>
          </cell>
          <cell r="S2411">
            <v>0</v>
          </cell>
        </row>
        <row r="2412">
          <cell r="R2412" t="e">
            <v>#N/A</v>
          </cell>
          <cell r="S2412">
            <v>0</v>
          </cell>
        </row>
        <row r="2413">
          <cell r="R2413" t="e">
            <v>#N/A</v>
          </cell>
          <cell r="S2413">
            <v>0</v>
          </cell>
        </row>
        <row r="2414">
          <cell r="R2414" t="e">
            <v>#N/A</v>
          </cell>
          <cell r="S2414">
            <v>0</v>
          </cell>
        </row>
        <row r="2415">
          <cell r="R2415" t="e">
            <v>#N/A</v>
          </cell>
          <cell r="S2415">
            <v>0</v>
          </cell>
        </row>
        <row r="2416">
          <cell r="R2416" t="e">
            <v>#N/A</v>
          </cell>
          <cell r="S2416">
            <v>0</v>
          </cell>
        </row>
        <row r="2417">
          <cell r="R2417" t="e">
            <v>#N/A</v>
          </cell>
          <cell r="S2417">
            <v>0</v>
          </cell>
        </row>
        <row r="2418">
          <cell r="R2418" t="e">
            <v>#N/A</v>
          </cell>
          <cell r="S2418">
            <v>0</v>
          </cell>
        </row>
        <row r="2419">
          <cell r="R2419" t="e">
            <v>#N/A</v>
          </cell>
          <cell r="S2419">
            <v>0</v>
          </cell>
        </row>
        <row r="2420">
          <cell r="R2420" t="e">
            <v>#N/A</v>
          </cell>
          <cell r="S2420">
            <v>0</v>
          </cell>
        </row>
        <row r="2421">
          <cell r="R2421" t="e">
            <v>#N/A</v>
          </cell>
          <cell r="S2421">
            <v>0</v>
          </cell>
        </row>
        <row r="2422">
          <cell r="R2422" t="e">
            <v>#N/A</v>
          </cell>
          <cell r="S2422">
            <v>0</v>
          </cell>
        </row>
        <row r="2423">
          <cell r="R2423" t="e">
            <v>#N/A</v>
          </cell>
          <cell r="S2423">
            <v>0</v>
          </cell>
        </row>
        <row r="2424">
          <cell r="R2424" t="e">
            <v>#N/A</v>
          </cell>
          <cell r="S2424">
            <v>0</v>
          </cell>
        </row>
        <row r="2425">
          <cell r="R2425" t="e">
            <v>#N/A</v>
          </cell>
          <cell r="S2425">
            <v>0</v>
          </cell>
        </row>
        <row r="2426">
          <cell r="R2426" t="e">
            <v>#N/A</v>
          </cell>
          <cell r="S2426">
            <v>0</v>
          </cell>
        </row>
        <row r="2427">
          <cell r="R2427" t="e">
            <v>#N/A</v>
          </cell>
          <cell r="S2427">
            <v>0</v>
          </cell>
        </row>
        <row r="2428">
          <cell r="R2428" t="e">
            <v>#N/A</v>
          </cell>
          <cell r="S2428">
            <v>0</v>
          </cell>
        </row>
        <row r="2429">
          <cell r="R2429" t="e">
            <v>#N/A</v>
          </cell>
          <cell r="S2429">
            <v>0</v>
          </cell>
        </row>
        <row r="2430">
          <cell r="R2430" t="e">
            <v>#N/A</v>
          </cell>
          <cell r="S2430">
            <v>0</v>
          </cell>
        </row>
        <row r="2431">
          <cell r="R2431" t="e">
            <v>#N/A</v>
          </cell>
          <cell r="S2431">
            <v>0</v>
          </cell>
        </row>
        <row r="2432">
          <cell r="R2432" t="e">
            <v>#N/A</v>
          </cell>
          <cell r="S2432">
            <v>0</v>
          </cell>
        </row>
        <row r="2433">
          <cell r="R2433" t="e">
            <v>#N/A</v>
          </cell>
          <cell r="S2433">
            <v>0</v>
          </cell>
        </row>
        <row r="2434">
          <cell r="R2434" t="e">
            <v>#N/A</v>
          </cell>
          <cell r="S2434">
            <v>0</v>
          </cell>
        </row>
        <row r="2435">
          <cell r="R2435" t="e">
            <v>#N/A</v>
          </cell>
          <cell r="S2435">
            <v>0</v>
          </cell>
        </row>
        <row r="2436">
          <cell r="R2436" t="e">
            <v>#N/A</v>
          </cell>
          <cell r="S2436">
            <v>0</v>
          </cell>
        </row>
        <row r="2437">
          <cell r="R2437" t="e">
            <v>#N/A</v>
          </cell>
          <cell r="S2437">
            <v>0</v>
          </cell>
        </row>
        <row r="2438">
          <cell r="R2438" t="e">
            <v>#N/A</v>
          </cell>
          <cell r="S2438">
            <v>0</v>
          </cell>
        </row>
        <row r="2439">
          <cell r="R2439" t="e">
            <v>#N/A</v>
          </cell>
          <cell r="S2439">
            <v>0</v>
          </cell>
        </row>
        <row r="2440">
          <cell r="R2440" t="e">
            <v>#N/A</v>
          </cell>
          <cell r="S2440">
            <v>0</v>
          </cell>
        </row>
        <row r="2441">
          <cell r="R2441" t="e">
            <v>#N/A</v>
          </cell>
          <cell r="S2441">
            <v>0</v>
          </cell>
        </row>
        <row r="2442">
          <cell r="R2442" t="e">
            <v>#N/A</v>
          </cell>
          <cell r="S2442">
            <v>0</v>
          </cell>
        </row>
        <row r="2443">
          <cell r="R2443" t="e">
            <v>#N/A</v>
          </cell>
          <cell r="S2443">
            <v>0</v>
          </cell>
        </row>
        <row r="2444">
          <cell r="R2444" t="e">
            <v>#N/A</v>
          </cell>
          <cell r="S2444">
            <v>0</v>
          </cell>
        </row>
        <row r="2445">
          <cell r="R2445" t="e">
            <v>#N/A</v>
          </cell>
          <cell r="S2445">
            <v>0</v>
          </cell>
        </row>
        <row r="2446">
          <cell r="R2446" t="e">
            <v>#N/A</v>
          </cell>
          <cell r="S2446">
            <v>0</v>
          </cell>
        </row>
        <row r="2447">
          <cell r="R2447" t="e">
            <v>#N/A</v>
          </cell>
          <cell r="S2447">
            <v>0</v>
          </cell>
        </row>
        <row r="2448">
          <cell r="R2448" t="e">
            <v>#N/A</v>
          </cell>
          <cell r="S2448">
            <v>0</v>
          </cell>
        </row>
        <row r="2449">
          <cell r="R2449" t="e">
            <v>#N/A</v>
          </cell>
          <cell r="S2449">
            <v>0</v>
          </cell>
        </row>
        <row r="2450">
          <cell r="R2450" t="e">
            <v>#N/A</v>
          </cell>
          <cell r="S2450">
            <v>0</v>
          </cell>
        </row>
        <row r="2451">
          <cell r="R2451" t="e">
            <v>#N/A</v>
          </cell>
          <cell r="S2451">
            <v>0</v>
          </cell>
        </row>
        <row r="2452">
          <cell r="R2452" t="e">
            <v>#N/A</v>
          </cell>
          <cell r="S2452">
            <v>0</v>
          </cell>
        </row>
        <row r="2453">
          <cell r="R2453" t="e">
            <v>#N/A</v>
          </cell>
          <cell r="S2453">
            <v>0</v>
          </cell>
        </row>
        <row r="2454">
          <cell r="R2454" t="e">
            <v>#N/A</v>
          </cell>
          <cell r="S2454">
            <v>0</v>
          </cell>
        </row>
        <row r="2455">
          <cell r="R2455" t="e">
            <v>#N/A</v>
          </cell>
          <cell r="S2455">
            <v>0</v>
          </cell>
        </row>
        <row r="2456">
          <cell r="R2456" t="e">
            <v>#N/A</v>
          </cell>
          <cell r="S2456">
            <v>0</v>
          </cell>
        </row>
        <row r="2457">
          <cell r="R2457" t="e">
            <v>#N/A</v>
          </cell>
          <cell r="S2457">
            <v>0</v>
          </cell>
        </row>
        <row r="2458">
          <cell r="R2458" t="e">
            <v>#N/A</v>
          </cell>
          <cell r="S2458">
            <v>0</v>
          </cell>
        </row>
        <row r="2459">
          <cell r="R2459" t="e">
            <v>#N/A</v>
          </cell>
          <cell r="S2459">
            <v>0</v>
          </cell>
        </row>
        <row r="2460">
          <cell r="R2460" t="e">
            <v>#N/A</v>
          </cell>
          <cell r="S2460">
            <v>0</v>
          </cell>
        </row>
        <row r="2461">
          <cell r="R2461" t="e">
            <v>#N/A</v>
          </cell>
          <cell r="S2461">
            <v>0</v>
          </cell>
        </row>
        <row r="2462">
          <cell r="R2462" t="e">
            <v>#N/A</v>
          </cell>
          <cell r="S2462">
            <v>0</v>
          </cell>
        </row>
        <row r="2463">
          <cell r="R2463" t="e">
            <v>#N/A</v>
          </cell>
          <cell r="S2463">
            <v>0</v>
          </cell>
        </row>
        <row r="2464">
          <cell r="R2464" t="e">
            <v>#N/A</v>
          </cell>
          <cell r="S2464">
            <v>0</v>
          </cell>
        </row>
        <row r="2465">
          <cell r="R2465" t="e">
            <v>#N/A</v>
          </cell>
          <cell r="S2465">
            <v>0</v>
          </cell>
        </row>
        <row r="2466">
          <cell r="R2466" t="e">
            <v>#N/A</v>
          </cell>
          <cell r="S2466">
            <v>0</v>
          </cell>
        </row>
        <row r="2467">
          <cell r="R2467" t="e">
            <v>#N/A</v>
          </cell>
          <cell r="S2467">
            <v>0</v>
          </cell>
        </row>
        <row r="2468">
          <cell r="R2468" t="e">
            <v>#N/A</v>
          </cell>
          <cell r="S2468">
            <v>0</v>
          </cell>
        </row>
        <row r="2469">
          <cell r="R2469" t="e">
            <v>#N/A</v>
          </cell>
          <cell r="S2469">
            <v>0</v>
          </cell>
        </row>
        <row r="2470">
          <cell r="R2470" t="e">
            <v>#N/A</v>
          </cell>
          <cell r="S2470">
            <v>0</v>
          </cell>
        </row>
        <row r="2471">
          <cell r="R2471" t="e">
            <v>#N/A</v>
          </cell>
          <cell r="S2471">
            <v>0</v>
          </cell>
        </row>
        <row r="2472">
          <cell r="R2472" t="e">
            <v>#N/A</v>
          </cell>
          <cell r="S2472">
            <v>0</v>
          </cell>
        </row>
        <row r="2473">
          <cell r="R2473" t="e">
            <v>#N/A</v>
          </cell>
          <cell r="S2473">
            <v>0</v>
          </cell>
        </row>
        <row r="2474">
          <cell r="R2474" t="e">
            <v>#N/A</v>
          </cell>
          <cell r="S2474">
            <v>0</v>
          </cell>
        </row>
        <row r="2475">
          <cell r="R2475" t="e">
            <v>#N/A</v>
          </cell>
          <cell r="S2475">
            <v>0</v>
          </cell>
        </row>
        <row r="2476">
          <cell r="R2476" t="e">
            <v>#N/A</v>
          </cell>
          <cell r="S2476">
            <v>0</v>
          </cell>
        </row>
        <row r="2477">
          <cell r="R2477" t="e">
            <v>#N/A</v>
          </cell>
          <cell r="S2477">
            <v>0</v>
          </cell>
        </row>
        <row r="2478">
          <cell r="R2478" t="e">
            <v>#N/A</v>
          </cell>
          <cell r="S2478">
            <v>0</v>
          </cell>
        </row>
        <row r="2479">
          <cell r="R2479" t="e">
            <v>#N/A</v>
          </cell>
          <cell r="S2479">
            <v>0</v>
          </cell>
        </row>
        <row r="2480">
          <cell r="R2480" t="e">
            <v>#N/A</v>
          </cell>
          <cell r="S2480">
            <v>0</v>
          </cell>
        </row>
        <row r="2481">
          <cell r="R2481" t="e">
            <v>#N/A</v>
          </cell>
          <cell r="S2481">
            <v>0</v>
          </cell>
        </row>
        <row r="2482">
          <cell r="R2482" t="e">
            <v>#N/A</v>
          </cell>
          <cell r="S2482">
            <v>0</v>
          </cell>
        </row>
        <row r="2483">
          <cell r="R2483" t="e">
            <v>#N/A</v>
          </cell>
          <cell r="S2483">
            <v>0</v>
          </cell>
        </row>
        <row r="2484">
          <cell r="R2484" t="e">
            <v>#N/A</v>
          </cell>
          <cell r="S2484">
            <v>0</v>
          </cell>
        </row>
        <row r="2485">
          <cell r="R2485" t="e">
            <v>#N/A</v>
          </cell>
          <cell r="S2485">
            <v>0</v>
          </cell>
        </row>
        <row r="2486">
          <cell r="R2486" t="e">
            <v>#N/A</v>
          </cell>
          <cell r="S2486">
            <v>0</v>
          </cell>
        </row>
        <row r="2487">
          <cell r="R2487" t="e">
            <v>#N/A</v>
          </cell>
          <cell r="S2487">
            <v>0</v>
          </cell>
        </row>
        <row r="2488">
          <cell r="R2488" t="e">
            <v>#N/A</v>
          </cell>
          <cell r="S2488">
            <v>0</v>
          </cell>
        </row>
        <row r="2489">
          <cell r="R2489" t="e">
            <v>#N/A</v>
          </cell>
          <cell r="S2489">
            <v>0</v>
          </cell>
        </row>
        <row r="2490">
          <cell r="R2490" t="e">
            <v>#N/A</v>
          </cell>
          <cell r="S2490">
            <v>0</v>
          </cell>
        </row>
        <row r="2491">
          <cell r="R2491" t="e">
            <v>#N/A</v>
          </cell>
          <cell r="S2491">
            <v>0</v>
          </cell>
        </row>
        <row r="2492">
          <cell r="R2492" t="e">
            <v>#N/A</v>
          </cell>
          <cell r="S2492">
            <v>0</v>
          </cell>
        </row>
        <row r="2493">
          <cell r="R2493" t="e">
            <v>#N/A</v>
          </cell>
          <cell r="S2493">
            <v>0</v>
          </cell>
        </row>
        <row r="2494">
          <cell r="R2494" t="e">
            <v>#N/A</v>
          </cell>
          <cell r="S2494">
            <v>0</v>
          </cell>
        </row>
        <row r="2495">
          <cell r="R2495" t="e">
            <v>#N/A</v>
          </cell>
          <cell r="S2495">
            <v>0</v>
          </cell>
        </row>
        <row r="2496">
          <cell r="R2496" t="e">
            <v>#N/A</v>
          </cell>
          <cell r="S2496">
            <v>0</v>
          </cell>
        </row>
        <row r="2497">
          <cell r="R2497" t="e">
            <v>#N/A</v>
          </cell>
          <cell r="S2497">
            <v>0</v>
          </cell>
        </row>
        <row r="2498">
          <cell r="R2498" t="e">
            <v>#N/A</v>
          </cell>
          <cell r="S2498">
            <v>0</v>
          </cell>
        </row>
        <row r="2499">
          <cell r="R2499" t="e">
            <v>#N/A</v>
          </cell>
          <cell r="S2499">
            <v>0</v>
          </cell>
        </row>
        <row r="2500">
          <cell r="R2500" t="e">
            <v>#N/A</v>
          </cell>
          <cell r="S2500">
            <v>0</v>
          </cell>
        </row>
        <row r="2501">
          <cell r="R2501" t="e">
            <v>#N/A</v>
          </cell>
          <cell r="S2501">
            <v>0</v>
          </cell>
        </row>
        <row r="2502">
          <cell r="R2502" t="e">
            <v>#N/A</v>
          </cell>
          <cell r="S2502">
            <v>0</v>
          </cell>
        </row>
        <row r="2503">
          <cell r="R2503" t="e">
            <v>#N/A</v>
          </cell>
          <cell r="S2503">
            <v>0</v>
          </cell>
        </row>
        <row r="2504">
          <cell r="R2504" t="e">
            <v>#N/A</v>
          </cell>
          <cell r="S2504">
            <v>0</v>
          </cell>
        </row>
        <row r="2505">
          <cell r="R2505" t="e">
            <v>#N/A</v>
          </cell>
          <cell r="S2505">
            <v>0</v>
          </cell>
        </row>
        <row r="2506">
          <cell r="R2506" t="e">
            <v>#N/A</v>
          </cell>
          <cell r="S2506">
            <v>0</v>
          </cell>
        </row>
        <row r="2507">
          <cell r="R2507" t="e">
            <v>#N/A</v>
          </cell>
          <cell r="S2507">
            <v>0</v>
          </cell>
        </row>
        <row r="2508">
          <cell r="R2508" t="e">
            <v>#N/A</v>
          </cell>
          <cell r="S2508">
            <v>0</v>
          </cell>
        </row>
        <row r="2509">
          <cell r="R2509" t="e">
            <v>#N/A</v>
          </cell>
          <cell r="S2509">
            <v>0</v>
          </cell>
        </row>
        <row r="2510">
          <cell r="R2510" t="e">
            <v>#N/A</v>
          </cell>
          <cell r="S2510">
            <v>0</v>
          </cell>
        </row>
        <row r="2511">
          <cell r="R2511" t="e">
            <v>#N/A</v>
          </cell>
          <cell r="S2511">
            <v>0</v>
          </cell>
        </row>
        <row r="2512">
          <cell r="R2512" t="e">
            <v>#N/A</v>
          </cell>
          <cell r="S2512">
            <v>0</v>
          </cell>
        </row>
        <row r="2513">
          <cell r="R2513" t="e">
            <v>#N/A</v>
          </cell>
          <cell r="S2513">
            <v>0</v>
          </cell>
        </row>
        <row r="2514">
          <cell r="R2514" t="e">
            <v>#N/A</v>
          </cell>
          <cell r="S2514">
            <v>0</v>
          </cell>
        </row>
        <row r="2515">
          <cell r="R2515" t="e">
            <v>#N/A</v>
          </cell>
          <cell r="S2515">
            <v>0</v>
          </cell>
        </row>
        <row r="2516">
          <cell r="R2516" t="e">
            <v>#N/A</v>
          </cell>
          <cell r="S2516">
            <v>0</v>
          </cell>
        </row>
        <row r="2517">
          <cell r="R2517" t="e">
            <v>#N/A</v>
          </cell>
          <cell r="S2517">
            <v>0</v>
          </cell>
        </row>
        <row r="2518">
          <cell r="R2518" t="e">
            <v>#N/A</v>
          </cell>
          <cell r="S2518">
            <v>0</v>
          </cell>
        </row>
        <row r="2519">
          <cell r="R2519" t="e">
            <v>#N/A</v>
          </cell>
          <cell r="S2519">
            <v>0</v>
          </cell>
        </row>
        <row r="2520">
          <cell r="R2520" t="e">
            <v>#N/A</v>
          </cell>
          <cell r="S2520">
            <v>0</v>
          </cell>
        </row>
        <row r="2521">
          <cell r="R2521" t="e">
            <v>#N/A</v>
          </cell>
          <cell r="S2521">
            <v>0</v>
          </cell>
        </row>
        <row r="2522">
          <cell r="R2522" t="e">
            <v>#N/A</v>
          </cell>
          <cell r="S2522">
            <v>0</v>
          </cell>
        </row>
        <row r="2523">
          <cell r="R2523" t="e">
            <v>#N/A</v>
          </cell>
          <cell r="S2523">
            <v>0</v>
          </cell>
        </row>
        <row r="2524">
          <cell r="R2524" t="e">
            <v>#N/A</v>
          </cell>
          <cell r="S2524">
            <v>0</v>
          </cell>
        </row>
        <row r="2525">
          <cell r="R2525" t="e">
            <v>#N/A</v>
          </cell>
          <cell r="S2525">
            <v>0</v>
          </cell>
        </row>
        <row r="2526">
          <cell r="R2526" t="e">
            <v>#N/A</v>
          </cell>
          <cell r="S2526">
            <v>0</v>
          </cell>
        </row>
        <row r="2527">
          <cell r="R2527" t="e">
            <v>#N/A</v>
          </cell>
          <cell r="S2527">
            <v>0</v>
          </cell>
        </row>
        <row r="2528">
          <cell r="R2528" t="e">
            <v>#N/A</v>
          </cell>
          <cell r="S2528">
            <v>0</v>
          </cell>
        </row>
        <row r="2529">
          <cell r="R2529" t="e">
            <v>#N/A</v>
          </cell>
          <cell r="S2529">
            <v>0</v>
          </cell>
        </row>
        <row r="2530">
          <cell r="R2530" t="e">
            <v>#N/A</v>
          </cell>
          <cell r="S2530">
            <v>0</v>
          </cell>
        </row>
        <row r="2531">
          <cell r="R2531" t="e">
            <v>#N/A</v>
          </cell>
          <cell r="S2531">
            <v>0</v>
          </cell>
        </row>
        <row r="2532">
          <cell r="R2532" t="e">
            <v>#N/A</v>
          </cell>
          <cell r="S2532">
            <v>0</v>
          </cell>
        </row>
        <row r="2533">
          <cell r="R2533" t="e">
            <v>#N/A</v>
          </cell>
          <cell r="S2533">
            <v>0</v>
          </cell>
        </row>
        <row r="2534">
          <cell r="R2534" t="e">
            <v>#N/A</v>
          </cell>
          <cell r="S2534">
            <v>0</v>
          </cell>
        </row>
        <row r="2535">
          <cell r="R2535" t="e">
            <v>#N/A</v>
          </cell>
          <cell r="S2535">
            <v>0</v>
          </cell>
        </row>
        <row r="2536">
          <cell r="R2536" t="e">
            <v>#N/A</v>
          </cell>
          <cell r="S2536">
            <v>0</v>
          </cell>
        </row>
        <row r="2537">
          <cell r="R2537" t="e">
            <v>#N/A</v>
          </cell>
          <cell r="S2537">
            <v>0</v>
          </cell>
        </row>
        <row r="2538">
          <cell r="R2538" t="e">
            <v>#N/A</v>
          </cell>
          <cell r="S2538">
            <v>0</v>
          </cell>
        </row>
        <row r="2539">
          <cell r="R2539" t="e">
            <v>#N/A</v>
          </cell>
          <cell r="S2539">
            <v>0</v>
          </cell>
        </row>
        <row r="2540">
          <cell r="R2540" t="e">
            <v>#N/A</v>
          </cell>
          <cell r="S2540">
            <v>0</v>
          </cell>
        </row>
        <row r="2541">
          <cell r="R2541" t="e">
            <v>#N/A</v>
          </cell>
          <cell r="S2541">
            <v>0</v>
          </cell>
        </row>
        <row r="2542">
          <cell r="R2542" t="e">
            <v>#N/A</v>
          </cell>
          <cell r="S2542">
            <v>0</v>
          </cell>
        </row>
        <row r="2543">
          <cell r="R2543" t="e">
            <v>#N/A</v>
          </cell>
          <cell r="S2543">
            <v>0</v>
          </cell>
        </row>
        <row r="2544">
          <cell r="R2544" t="e">
            <v>#N/A</v>
          </cell>
          <cell r="S2544">
            <v>0</v>
          </cell>
        </row>
        <row r="2545">
          <cell r="R2545" t="e">
            <v>#N/A</v>
          </cell>
          <cell r="S2545">
            <v>0</v>
          </cell>
        </row>
        <row r="2546">
          <cell r="R2546" t="e">
            <v>#N/A</v>
          </cell>
          <cell r="S2546">
            <v>0</v>
          </cell>
        </row>
        <row r="2547">
          <cell r="R2547" t="e">
            <v>#N/A</v>
          </cell>
          <cell r="S2547">
            <v>0</v>
          </cell>
        </row>
        <row r="2548">
          <cell r="R2548" t="e">
            <v>#N/A</v>
          </cell>
          <cell r="S2548">
            <v>0</v>
          </cell>
        </row>
        <row r="2549">
          <cell r="R2549" t="e">
            <v>#N/A</v>
          </cell>
          <cell r="S2549">
            <v>0</v>
          </cell>
        </row>
        <row r="2550">
          <cell r="R2550" t="e">
            <v>#N/A</v>
          </cell>
          <cell r="S2550">
            <v>0</v>
          </cell>
        </row>
        <row r="2551">
          <cell r="R2551" t="e">
            <v>#N/A</v>
          </cell>
          <cell r="S2551">
            <v>0</v>
          </cell>
        </row>
        <row r="2552">
          <cell r="R2552" t="e">
            <v>#N/A</v>
          </cell>
          <cell r="S2552">
            <v>0</v>
          </cell>
        </row>
        <row r="2553">
          <cell r="R2553" t="e">
            <v>#N/A</v>
          </cell>
          <cell r="S2553">
            <v>0</v>
          </cell>
        </row>
        <row r="2554">
          <cell r="R2554" t="e">
            <v>#N/A</v>
          </cell>
          <cell r="S2554">
            <v>0</v>
          </cell>
        </row>
        <row r="2555">
          <cell r="R2555" t="e">
            <v>#N/A</v>
          </cell>
          <cell r="S2555">
            <v>0</v>
          </cell>
        </row>
        <row r="2556">
          <cell r="R2556" t="e">
            <v>#N/A</v>
          </cell>
          <cell r="S2556">
            <v>0</v>
          </cell>
        </row>
        <row r="2557">
          <cell r="R2557" t="e">
            <v>#N/A</v>
          </cell>
          <cell r="S2557">
            <v>0</v>
          </cell>
        </row>
        <row r="2558">
          <cell r="R2558" t="e">
            <v>#N/A</v>
          </cell>
          <cell r="S2558">
            <v>0</v>
          </cell>
        </row>
        <row r="2559">
          <cell r="R2559" t="e">
            <v>#N/A</v>
          </cell>
          <cell r="S2559">
            <v>0</v>
          </cell>
        </row>
        <row r="2560">
          <cell r="R2560" t="e">
            <v>#N/A</v>
          </cell>
          <cell r="S2560">
            <v>0</v>
          </cell>
        </row>
        <row r="2561">
          <cell r="R2561" t="e">
            <v>#N/A</v>
          </cell>
          <cell r="S2561">
            <v>0</v>
          </cell>
        </row>
        <row r="2562">
          <cell r="R2562" t="e">
            <v>#N/A</v>
          </cell>
          <cell r="S2562">
            <v>0</v>
          </cell>
        </row>
        <row r="2563">
          <cell r="R2563" t="e">
            <v>#N/A</v>
          </cell>
          <cell r="S2563">
            <v>0</v>
          </cell>
        </row>
        <row r="2564">
          <cell r="R2564" t="e">
            <v>#N/A</v>
          </cell>
          <cell r="S2564">
            <v>0</v>
          </cell>
        </row>
        <row r="2565">
          <cell r="R2565" t="e">
            <v>#N/A</v>
          </cell>
          <cell r="S2565">
            <v>0</v>
          </cell>
        </row>
        <row r="2566">
          <cell r="R2566" t="e">
            <v>#N/A</v>
          </cell>
          <cell r="S2566">
            <v>0</v>
          </cell>
        </row>
        <row r="2567">
          <cell r="R2567" t="e">
            <v>#N/A</v>
          </cell>
          <cell r="S2567">
            <v>0</v>
          </cell>
        </row>
        <row r="2568">
          <cell r="R2568" t="e">
            <v>#N/A</v>
          </cell>
          <cell r="S2568">
            <v>0</v>
          </cell>
        </row>
        <row r="2569">
          <cell r="R2569" t="e">
            <v>#N/A</v>
          </cell>
          <cell r="S2569">
            <v>0</v>
          </cell>
        </row>
        <row r="2570">
          <cell r="R2570" t="e">
            <v>#N/A</v>
          </cell>
          <cell r="S2570">
            <v>0</v>
          </cell>
        </row>
        <row r="2571">
          <cell r="R2571" t="e">
            <v>#N/A</v>
          </cell>
          <cell r="S2571">
            <v>0</v>
          </cell>
        </row>
        <row r="2572">
          <cell r="R2572" t="e">
            <v>#N/A</v>
          </cell>
          <cell r="S2572">
            <v>0</v>
          </cell>
        </row>
        <row r="2573">
          <cell r="R2573" t="e">
            <v>#N/A</v>
          </cell>
          <cell r="S2573">
            <v>0</v>
          </cell>
        </row>
        <row r="2574">
          <cell r="R2574" t="e">
            <v>#N/A</v>
          </cell>
          <cell r="S2574">
            <v>0</v>
          </cell>
        </row>
        <row r="2575">
          <cell r="R2575" t="e">
            <v>#N/A</v>
          </cell>
          <cell r="S2575">
            <v>0</v>
          </cell>
        </row>
        <row r="2576">
          <cell r="R2576" t="e">
            <v>#N/A</v>
          </cell>
          <cell r="S2576">
            <v>0</v>
          </cell>
        </row>
        <row r="2577">
          <cell r="R2577" t="e">
            <v>#N/A</v>
          </cell>
          <cell r="S2577">
            <v>0</v>
          </cell>
        </row>
        <row r="2578">
          <cell r="R2578" t="e">
            <v>#N/A</v>
          </cell>
          <cell r="S2578">
            <v>0</v>
          </cell>
        </row>
        <row r="2579">
          <cell r="R2579" t="e">
            <v>#N/A</v>
          </cell>
          <cell r="S2579">
            <v>0</v>
          </cell>
        </row>
        <row r="2580">
          <cell r="R2580" t="e">
            <v>#N/A</v>
          </cell>
          <cell r="S2580">
            <v>0</v>
          </cell>
        </row>
        <row r="2581">
          <cell r="R2581" t="e">
            <v>#N/A</v>
          </cell>
          <cell r="S2581">
            <v>0</v>
          </cell>
        </row>
        <row r="2582">
          <cell r="R2582" t="e">
            <v>#N/A</v>
          </cell>
          <cell r="S2582">
            <v>0</v>
          </cell>
        </row>
        <row r="2583">
          <cell r="R2583" t="e">
            <v>#N/A</v>
          </cell>
          <cell r="S2583">
            <v>0</v>
          </cell>
        </row>
        <row r="2584">
          <cell r="R2584" t="e">
            <v>#N/A</v>
          </cell>
          <cell r="S2584">
            <v>0</v>
          </cell>
        </row>
        <row r="2585">
          <cell r="R2585" t="e">
            <v>#N/A</v>
          </cell>
          <cell r="S2585">
            <v>0</v>
          </cell>
        </row>
        <row r="2586">
          <cell r="R2586" t="e">
            <v>#N/A</v>
          </cell>
          <cell r="S2586">
            <v>0</v>
          </cell>
        </row>
        <row r="2587">
          <cell r="R2587" t="e">
            <v>#N/A</v>
          </cell>
          <cell r="S2587">
            <v>0</v>
          </cell>
        </row>
        <row r="2588">
          <cell r="R2588" t="e">
            <v>#N/A</v>
          </cell>
          <cell r="S2588">
            <v>0</v>
          </cell>
        </row>
        <row r="2589">
          <cell r="R2589" t="e">
            <v>#N/A</v>
          </cell>
          <cell r="S2589">
            <v>0</v>
          </cell>
        </row>
        <row r="2590">
          <cell r="R2590" t="e">
            <v>#N/A</v>
          </cell>
          <cell r="S2590">
            <v>0</v>
          </cell>
        </row>
        <row r="2591">
          <cell r="R2591" t="e">
            <v>#N/A</v>
          </cell>
          <cell r="S2591">
            <v>0</v>
          </cell>
        </row>
        <row r="2592">
          <cell r="R2592" t="e">
            <v>#N/A</v>
          </cell>
          <cell r="S2592">
            <v>0</v>
          </cell>
        </row>
        <row r="2593">
          <cell r="R2593" t="e">
            <v>#N/A</v>
          </cell>
          <cell r="S2593">
            <v>0</v>
          </cell>
        </row>
        <row r="2594">
          <cell r="R2594" t="e">
            <v>#N/A</v>
          </cell>
          <cell r="S2594">
            <v>0</v>
          </cell>
        </row>
        <row r="2595">
          <cell r="R2595" t="e">
            <v>#N/A</v>
          </cell>
          <cell r="S2595">
            <v>0</v>
          </cell>
        </row>
        <row r="2596">
          <cell r="R2596" t="e">
            <v>#N/A</v>
          </cell>
          <cell r="S2596">
            <v>0</v>
          </cell>
        </row>
        <row r="2597">
          <cell r="R2597" t="e">
            <v>#N/A</v>
          </cell>
          <cell r="S2597">
            <v>0</v>
          </cell>
        </row>
        <row r="2598">
          <cell r="R2598" t="e">
            <v>#N/A</v>
          </cell>
          <cell r="S2598">
            <v>0</v>
          </cell>
        </row>
        <row r="2599">
          <cell r="R2599" t="e">
            <v>#N/A</v>
          </cell>
          <cell r="S2599">
            <v>0</v>
          </cell>
        </row>
        <row r="2600">
          <cell r="R2600" t="e">
            <v>#N/A</v>
          </cell>
          <cell r="S2600">
            <v>0</v>
          </cell>
        </row>
        <row r="2601">
          <cell r="R2601" t="e">
            <v>#N/A</v>
          </cell>
          <cell r="S2601">
            <v>0</v>
          </cell>
        </row>
        <row r="2602">
          <cell r="R2602" t="e">
            <v>#N/A</v>
          </cell>
          <cell r="S2602">
            <v>0</v>
          </cell>
        </row>
        <row r="2603">
          <cell r="R2603" t="e">
            <v>#N/A</v>
          </cell>
          <cell r="S2603">
            <v>0</v>
          </cell>
        </row>
        <row r="2604">
          <cell r="R2604" t="e">
            <v>#N/A</v>
          </cell>
          <cell r="S2604">
            <v>0</v>
          </cell>
        </row>
      </sheetData>
      <sheetData sheetId="52"/>
      <sheetData sheetId="53"/>
      <sheetData sheetId="54"/>
      <sheetData sheetId="55"/>
      <sheetData sheetId="56"/>
      <sheetData sheetId="57"/>
      <sheetData sheetId="58"/>
      <sheetData sheetId="59"/>
      <sheetData sheetId="60"/>
      <sheetData sheetId="61"/>
      <sheetData sheetId="62"/>
      <sheetData sheetId="6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VGS"/>
      <sheetName val="Filtered"/>
      <sheetName val="Projection"/>
      <sheetName val="Projects"/>
      <sheetName val="Measures"/>
      <sheetName val="development"/>
      <sheetName val="Sheet2"/>
    </sheetNames>
    <sheetDataSet>
      <sheetData sheetId="0"/>
      <sheetData sheetId="1"/>
      <sheetData sheetId="2">
        <row r="45">
          <cell r="H45">
            <v>0.13100000000000001</v>
          </cell>
        </row>
      </sheetData>
      <sheetData sheetId="3"/>
      <sheetData sheetId="4"/>
      <sheetData sheetId="5"/>
      <sheetData sheetId="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folio Memo Tables"/>
      <sheetName val="HES Memo Tables"/>
      <sheetName val="WSB Memo Tables"/>
      <sheetName val="1-Program_Summary"/>
      <sheetName val="2-Measure Summary"/>
      <sheetName val="15-Program Costs"/>
      <sheetName val="3-Inputs"/>
      <sheetName val="4-Loads"/>
      <sheetName val="5-Sales_Forecast"/>
      <sheetName val="6-PV_Calcs"/>
      <sheetName val="7-CE Inputs"/>
      <sheetName val="8-HES 2019 Inputs"/>
      <sheetName val="9-HES 2020 Inputs"/>
      <sheetName val="10-WSB 2019 Inputs"/>
      <sheetName val="11-Cascade MA"/>
      <sheetName val="12-CA CE inputs Cascade TA"/>
      <sheetName val="13-Nexant WSB SBL Lighting"/>
      <sheetName val="14-WSB Nexant Non-Ltg CE Inputs"/>
      <sheetName val="16-Blended Sector Inputs"/>
      <sheetName val="New Decrement_2018"/>
      <sheetName val="New Decrement_2019"/>
      <sheetName val="New Decrement_2020"/>
      <sheetName val="GHG Adders"/>
    </sheetNames>
    <sheetDataSet>
      <sheetData sheetId="0"/>
      <sheetData sheetId="1"/>
      <sheetData sheetId="2"/>
      <sheetData sheetId="3"/>
      <sheetData sheetId="4"/>
      <sheetData sheetId="5"/>
      <sheetData sheetId="6">
        <row r="14">
          <cell r="C14">
            <v>6.5699999999999995E-2</v>
          </cell>
          <cell r="G14">
            <v>6.5699999999999995E-2</v>
          </cell>
        </row>
        <row r="17">
          <cell r="G17">
            <v>0.1109997689345795</v>
          </cell>
        </row>
        <row r="19">
          <cell r="G19">
            <v>2.1999999999999999E-2</v>
          </cell>
        </row>
        <row r="20">
          <cell r="G20">
            <v>2.1999999999999999E-2</v>
          </cell>
        </row>
        <row r="23">
          <cell r="G23">
            <v>0.14668138076480697</v>
          </cell>
        </row>
        <row r="25">
          <cell r="G25">
            <v>0.15320635530674864</v>
          </cell>
        </row>
      </sheetData>
      <sheetData sheetId="7"/>
      <sheetData sheetId="8"/>
      <sheetData sheetId="9"/>
      <sheetData sheetId="10"/>
      <sheetData sheetId="11"/>
      <sheetData sheetId="12">
        <row r="181">
          <cell r="Q181">
            <v>101900.65714285715</v>
          </cell>
        </row>
      </sheetData>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Tables"/>
      <sheetName val="1-Program_Summary"/>
      <sheetName val="2-Measure Summary"/>
      <sheetName val="3-Inputs"/>
      <sheetName val="4-Loads"/>
      <sheetName val="5-Sales_Forecast"/>
      <sheetName val="6-PV_Calcs"/>
      <sheetName val="7-CE Inputs"/>
      <sheetName val="2013_ResWholeHouse"/>
      <sheetName val="2014_ResWholeHouse"/>
      <sheetName val="2015_ResWholeHouse"/>
    </sheetNames>
    <sheetDataSet>
      <sheetData sheetId="0"/>
      <sheetData sheetId="1"/>
      <sheetData sheetId="2"/>
      <sheetData sheetId="3">
        <row r="14">
          <cell r="C14">
            <v>6.88E-2</v>
          </cell>
        </row>
        <row r="15">
          <cell r="C15">
            <v>6.88E-2</v>
          </cell>
        </row>
        <row r="16">
          <cell r="C16">
            <v>6.6600000000000006E-2</v>
          </cell>
        </row>
        <row r="25">
          <cell r="C25">
            <v>0.1062</v>
          </cell>
        </row>
        <row r="26">
          <cell r="C26">
            <v>0.10489999999999999</v>
          </cell>
        </row>
        <row r="27">
          <cell r="C27">
            <v>0.1048</v>
          </cell>
        </row>
      </sheetData>
      <sheetData sheetId="4"/>
      <sheetData sheetId="5"/>
      <sheetData sheetId="6"/>
      <sheetData sheetId="7"/>
      <sheetData sheetId="8"/>
      <sheetData sheetId="9"/>
      <sheetData sheetId="10"/>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Main"/>
      <sheetName val="LR Winter Less Summer"/>
      <sheetName val="Portfolio LR (Summer)"/>
      <sheetName val="Portfolio LR (Winter)"/>
      <sheetName val="Initial L&amp;R (Summer)"/>
      <sheetName val="Initial L&amp;R (Winter)"/>
      <sheetName val="Chart1"/>
      <sheetName val="Chart2"/>
      <sheetName val="Chart3"/>
      <sheetName val="Zone LR"/>
      <sheetName val="Zone LR (Winter)"/>
      <sheetName val="DetailPivot"/>
      <sheetName val="DetailPivot (Winter)"/>
      <sheetName val="LRCap"/>
      <sheetName val="LRCap (Winter)"/>
      <sheetName val="CapacityBalance"/>
      <sheetName val="ContractReport"/>
      <sheetName val="StationCapacityReport"/>
      <sheetName val="TBL_Grouping"/>
      <sheetName val="TBL_ResourceMaster"/>
      <sheetName val="Transmission Areas"/>
    </sheetNames>
    <sheetDataSet>
      <sheetData sheetId="0"/>
      <sheetData sheetId="1">
        <row r="5">
          <cell r="S5" t="str">
            <v>I17_S_OP_GW4b</v>
          </cell>
        </row>
        <row r="25">
          <cell r="F25">
            <v>0.13</v>
          </cell>
        </row>
      </sheetData>
      <sheetData sheetId="2"/>
      <sheetData sheetId="3"/>
      <sheetData sheetId="4"/>
      <sheetData sheetId="5"/>
      <sheetData sheetId="6">
        <row r="4">
          <cell r="Z4">
            <v>0.13</v>
          </cell>
        </row>
      </sheetData>
      <sheetData sheetId="7" refreshError="1"/>
      <sheetData sheetId="8" refreshError="1"/>
      <sheetData sheetId="9" refreshError="1"/>
      <sheetData sheetId="10"/>
      <sheetData sheetId="11"/>
      <sheetData sheetId="12"/>
      <sheetData sheetId="13"/>
      <sheetData sheetId="14"/>
      <sheetData sheetId="15"/>
      <sheetData sheetId="16">
        <row r="2">
          <cell r="A2" t="str">
            <v>Year</v>
          </cell>
          <cell r="B2" t="str">
            <v>Month</v>
          </cell>
          <cell r="C2" t="str">
            <v>Zone</v>
          </cell>
          <cell r="D2" t="str">
            <v>Peak Load</v>
          </cell>
          <cell r="E2" t="str">
            <v>OnPk Contr Load</v>
          </cell>
          <cell r="F2" t="str">
            <v>Load DSM</v>
          </cell>
          <cell r="G2" t="str">
            <v>Min Req Reserve</v>
          </cell>
          <cell r="H2" t="str">
            <v>Plan Reserve</v>
          </cell>
          <cell r="I2" t="str">
            <v>Res Margin %</v>
          </cell>
          <cell r="J2" t="str">
            <v>Firm Gen Cap</v>
          </cell>
          <cell r="K2" t="str">
            <v>OnPk Contr Resource</v>
          </cell>
          <cell r="L2" t="str">
            <v>Resource DSM</v>
          </cell>
          <cell r="M2" t="str">
            <v>Net Firm Import</v>
          </cell>
          <cell r="N2" t="str">
            <v>Firm Export</v>
          </cell>
          <cell r="O2" t="str">
            <v>Unmet Cap</v>
          </cell>
          <cell r="P2" t="str">
            <v>Purchase</v>
          </cell>
          <cell r="Q2" t="str">
            <v>Sales</v>
          </cell>
        </row>
        <row r="3">
          <cell r="A3">
            <v>2017</v>
          </cell>
          <cell r="B3" t="str">
            <v>Jul</v>
          </cell>
          <cell r="C3" t="str">
            <v>Arizona</v>
          </cell>
          <cell r="D3">
            <v>0</v>
          </cell>
          <cell r="E3">
            <v>0</v>
          </cell>
          <cell r="F3">
            <v>0</v>
          </cell>
          <cell r="G3">
            <v>0</v>
          </cell>
          <cell r="H3">
            <v>0</v>
          </cell>
          <cell r="I3" t="str">
            <v>Div0</v>
          </cell>
          <cell r="J3">
            <v>0</v>
          </cell>
          <cell r="K3">
            <v>-245</v>
          </cell>
          <cell r="L3">
            <v>0</v>
          </cell>
          <cell r="M3">
            <v>245</v>
          </cell>
          <cell r="N3">
            <v>0</v>
          </cell>
          <cell r="O3">
            <v>0</v>
          </cell>
          <cell r="P3">
            <v>0</v>
          </cell>
          <cell r="Q3">
            <v>0</v>
          </cell>
        </row>
        <row r="4">
          <cell r="A4">
            <v>2017</v>
          </cell>
          <cell r="B4" t="str">
            <v>Jul</v>
          </cell>
          <cell r="C4" t="str">
            <v>COB</v>
          </cell>
          <cell r="D4">
            <v>0</v>
          </cell>
          <cell r="E4">
            <v>0</v>
          </cell>
          <cell r="F4">
            <v>0</v>
          </cell>
          <cell r="G4">
            <v>0</v>
          </cell>
          <cell r="H4">
            <v>0</v>
          </cell>
          <cell r="I4" t="str">
            <v>Div0</v>
          </cell>
          <cell r="J4">
            <v>0</v>
          </cell>
          <cell r="K4">
            <v>0</v>
          </cell>
          <cell r="L4">
            <v>0</v>
          </cell>
          <cell r="M4">
            <v>0</v>
          </cell>
          <cell r="N4">
            <v>0</v>
          </cell>
          <cell r="O4">
            <v>0</v>
          </cell>
          <cell r="P4">
            <v>0</v>
          </cell>
          <cell r="Q4">
            <v>0</v>
          </cell>
        </row>
        <row r="5">
          <cell r="A5">
            <v>2017</v>
          </cell>
          <cell r="B5" t="str">
            <v>Jul</v>
          </cell>
          <cell r="C5" t="str">
            <v>Goshen</v>
          </cell>
          <cell r="D5">
            <v>458.5</v>
          </cell>
          <cell r="E5">
            <v>0</v>
          </cell>
          <cell r="F5">
            <v>-6</v>
          </cell>
          <cell r="G5">
            <v>58.8</v>
          </cell>
          <cell r="H5">
            <v>58.8</v>
          </cell>
          <cell r="I5">
            <v>13</v>
          </cell>
          <cell r="J5">
            <v>56.5</v>
          </cell>
          <cell r="K5">
            <v>13.4</v>
          </cell>
          <cell r="L5">
            <v>180.2</v>
          </cell>
          <cell r="M5">
            <v>261.2</v>
          </cell>
          <cell r="N5">
            <v>0</v>
          </cell>
          <cell r="O5">
            <v>0</v>
          </cell>
          <cell r="P5">
            <v>0</v>
          </cell>
          <cell r="Q5">
            <v>0</v>
          </cell>
        </row>
        <row r="6">
          <cell r="A6">
            <v>2017</v>
          </cell>
          <cell r="B6" t="str">
            <v>Jul</v>
          </cell>
          <cell r="C6" t="str">
            <v>Brady</v>
          </cell>
          <cell r="D6">
            <v>0</v>
          </cell>
          <cell r="E6">
            <v>0</v>
          </cell>
          <cell r="F6">
            <v>0</v>
          </cell>
          <cell r="G6">
            <v>0</v>
          </cell>
          <cell r="H6">
            <v>0</v>
          </cell>
          <cell r="I6" t="str">
            <v>Div0</v>
          </cell>
          <cell r="J6">
            <v>0</v>
          </cell>
          <cell r="K6">
            <v>0</v>
          </cell>
          <cell r="L6">
            <v>0</v>
          </cell>
          <cell r="M6">
            <v>0</v>
          </cell>
          <cell r="N6">
            <v>0</v>
          </cell>
          <cell r="O6">
            <v>0</v>
          </cell>
          <cell r="P6">
            <v>0</v>
          </cell>
          <cell r="Q6">
            <v>0</v>
          </cell>
        </row>
        <row r="7">
          <cell r="A7">
            <v>2017</v>
          </cell>
          <cell r="B7" t="str">
            <v>Jul</v>
          </cell>
          <cell r="C7" t="str">
            <v>Bridger West</v>
          </cell>
          <cell r="D7">
            <v>0</v>
          </cell>
          <cell r="E7">
            <v>0</v>
          </cell>
          <cell r="F7">
            <v>0</v>
          </cell>
          <cell r="G7">
            <v>0</v>
          </cell>
          <cell r="H7">
            <v>0</v>
          </cell>
          <cell r="I7" t="str">
            <v>Div0</v>
          </cell>
          <cell r="J7">
            <v>0</v>
          </cell>
          <cell r="K7">
            <v>0</v>
          </cell>
          <cell r="L7">
            <v>0</v>
          </cell>
          <cell r="M7">
            <v>1381.7</v>
          </cell>
          <cell r="N7">
            <v>1381.7</v>
          </cell>
          <cell r="O7">
            <v>0</v>
          </cell>
          <cell r="P7">
            <v>0</v>
          </cell>
          <cell r="Q7">
            <v>0</v>
          </cell>
        </row>
        <row r="8">
          <cell r="A8">
            <v>2017</v>
          </cell>
          <cell r="B8" t="str">
            <v>Jul</v>
          </cell>
          <cell r="C8" t="str">
            <v>Borah</v>
          </cell>
          <cell r="D8">
            <v>0</v>
          </cell>
          <cell r="E8">
            <v>0</v>
          </cell>
          <cell r="F8">
            <v>0</v>
          </cell>
          <cell r="G8">
            <v>0</v>
          </cell>
          <cell r="H8">
            <v>0</v>
          </cell>
          <cell r="I8" t="str">
            <v>Div0</v>
          </cell>
          <cell r="J8">
            <v>0</v>
          </cell>
          <cell r="K8">
            <v>0</v>
          </cell>
          <cell r="L8">
            <v>0</v>
          </cell>
          <cell r="M8">
            <v>1381.5</v>
          </cell>
          <cell r="N8">
            <v>1381.5</v>
          </cell>
          <cell r="O8">
            <v>0</v>
          </cell>
          <cell r="P8">
            <v>0</v>
          </cell>
          <cell r="Q8">
            <v>0</v>
          </cell>
        </row>
        <row r="9">
          <cell r="A9">
            <v>2017</v>
          </cell>
          <cell r="B9" t="str">
            <v>Jul</v>
          </cell>
          <cell r="C9" t="str">
            <v>Mid Columbia</v>
          </cell>
          <cell r="D9">
            <v>0</v>
          </cell>
          <cell r="E9">
            <v>0</v>
          </cell>
          <cell r="F9">
            <v>0</v>
          </cell>
          <cell r="G9">
            <v>0</v>
          </cell>
          <cell r="H9">
            <v>0</v>
          </cell>
          <cell r="I9" t="str">
            <v>Div0</v>
          </cell>
          <cell r="J9">
            <v>517.29999999999995</v>
          </cell>
          <cell r="K9">
            <v>-59.2</v>
          </cell>
          <cell r="L9">
            <v>0</v>
          </cell>
          <cell r="M9">
            <v>31.1</v>
          </cell>
          <cell r="N9">
            <v>489.1</v>
          </cell>
          <cell r="O9">
            <v>0</v>
          </cell>
          <cell r="P9">
            <v>0</v>
          </cell>
          <cell r="Q9">
            <v>0</v>
          </cell>
        </row>
        <row r="10">
          <cell r="A10">
            <v>2017</v>
          </cell>
          <cell r="B10" t="str">
            <v>Jul</v>
          </cell>
          <cell r="C10" t="str">
            <v>Mona</v>
          </cell>
          <cell r="D10">
            <v>0</v>
          </cell>
          <cell r="E10">
            <v>0</v>
          </cell>
          <cell r="F10">
            <v>0</v>
          </cell>
          <cell r="G10">
            <v>0</v>
          </cell>
          <cell r="H10">
            <v>0</v>
          </cell>
          <cell r="I10" t="str">
            <v>Div0</v>
          </cell>
          <cell r="J10">
            <v>0</v>
          </cell>
          <cell r="K10">
            <v>100</v>
          </cell>
          <cell r="L10">
            <v>0</v>
          </cell>
          <cell r="M10">
            <v>29</v>
          </cell>
          <cell r="N10">
            <v>129</v>
          </cell>
          <cell r="O10">
            <v>0</v>
          </cell>
          <cell r="P10">
            <v>0</v>
          </cell>
          <cell r="Q10">
            <v>0</v>
          </cell>
        </row>
        <row r="11">
          <cell r="A11">
            <v>2017</v>
          </cell>
          <cell r="B11" t="str">
            <v>Jul</v>
          </cell>
          <cell r="C11" t="str">
            <v>Palo Verde</v>
          </cell>
          <cell r="D11">
            <v>0</v>
          </cell>
          <cell r="E11">
            <v>0</v>
          </cell>
          <cell r="F11">
            <v>0</v>
          </cell>
          <cell r="G11">
            <v>0</v>
          </cell>
          <cell r="H11">
            <v>0</v>
          </cell>
          <cell r="I11" t="str">
            <v>Div0</v>
          </cell>
          <cell r="J11">
            <v>0</v>
          </cell>
          <cell r="K11">
            <v>0</v>
          </cell>
          <cell r="L11">
            <v>0</v>
          </cell>
          <cell r="M11">
            <v>0</v>
          </cell>
          <cell r="N11">
            <v>0</v>
          </cell>
          <cell r="O11">
            <v>0</v>
          </cell>
          <cell r="P11">
            <v>0</v>
          </cell>
          <cell r="Q11">
            <v>0</v>
          </cell>
        </row>
        <row r="12">
          <cell r="A12">
            <v>2017</v>
          </cell>
          <cell r="B12" t="str">
            <v>Jul</v>
          </cell>
          <cell r="C12" t="str">
            <v>Utah North</v>
          </cell>
          <cell r="D12">
            <v>4791</v>
          </cell>
          <cell r="E12">
            <v>0</v>
          </cell>
          <cell r="F12">
            <v>-121.1</v>
          </cell>
          <cell r="G12">
            <v>607.1</v>
          </cell>
          <cell r="H12">
            <v>607.1</v>
          </cell>
          <cell r="I12">
            <v>13</v>
          </cell>
          <cell r="J12">
            <v>2557.3000000000002</v>
          </cell>
          <cell r="K12">
            <v>-1.8</v>
          </cell>
          <cell r="L12">
            <v>143.1</v>
          </cell>
          <cell r="M12">
            <v>2578.4</v>
          </cell>
          <cell r="N12">
            <v>0</v>
          </cell>
          <cell r="O12">
            <v>0</v>
          </cell>
          <cell r="P12">
            <v>0</v>
          </cell>
          <cell r="Q12">
            <v>0</v>
          </cell>
        </row>
        <row r="13">
          <cell r="A13">
            <v>2017</v>
          </cell>
          <cell r="B13" t="str">
            <v>Jul</v>
          </cell>
          <cell r="C13" t="str">
            <v>_4-Corners</v>
          </cell>
          <cell r="D13">
            <v>0</v>
          </cell>
          <cell r="E13">
            <v>0</v>
          </cell>
          <cell r="F13">
            <v>0</v>
          </cell>
          <cell r="G13">
            <v>0</v>
          </cell>
          <cell r="H13">
            <v>0</v>
          </cell>
          <cell r="I13" t="str">
            <v>Div0</v>
          </cell>
          <cell r="J13">
            <v>0</v>
          </cell>
          <cell r="K13">
            <v>-235</v>
          </cell>
          <cell r="L13">
            <v>0</v>
          </cell>
          <cell r="M13">
            <v>235</v>
          </cell>
          <cell r="N13">
            <v>0</v>
          </cell>
          <cell r="O13">
            <v>0</v>
          </cell>
          <cell r="P13">
            <v>0</v>
          </cell>
          <cell r="Q13">
            <v>0</v>
          </cell>
        </row>
        <row r="14">
          <cell r="A14">
            <v>2017</v>
          </cell>
          <cell r="B14" t="str">
            <v>Jul</v>
          </cell>
          <cell r="C14" t="str">
            <v>Utah South</v>
          </cell>
          <cell r="D14">
            <v>695.5</v>
          </cell>
          <cell r="E14">
            <v>0</v>
          </cell>
          <cell r="F14">
            <v>0</v>
          </cell>
          <cell r="G14">
            <v>90.4</v>
          </cell>
          <cell r="H14">
            <v>90.4</v>
          </cell>
          <cell r="I14">
            <v>13</v>
          </cell>
          <cell r="J14">
            <v>3161.3</v>
          </cell>
          <cell r="K14">
            <v>11.1</v>
          </cell>
          <cell r="L14">
            <v>0</v>
          </cell>
          <cell r="M14">
            <v>196</v>
          </cell>
          <cell r="N14">
            <v>2582.4</v>
          </cell>
          <cell r="O14">
            <v>0</v>
          </cell>
          <cell r="P14">
            <v>0</v>
          </cell>
          <cell r="Q14">
            <v>0</v>
          </cell>
        </row>
        <row r="15">
          <cell r="A15">
            <v>2017</v>
          </cell>
          <cell r="B15" t="str">
            <v>Jul</v>
          </cell>
          <cell r="C15" t="str">
            <v>Cholla</v>
          </cell>
          <cell r="D15">
            <v>0</v>
          </cell>
          <cell r="E15">
            <v>0</v>
          </cell>
          <cell r="F15">
            <v>0</v>
          </cell>
          <cell r="G15">
            <v>0</v>
          </cell>
          <cell r="H15">
            <v>0</v>
          </cell>
          <cell r="I15" t="str">
            <v>Div0</v>
          </cell>
          <cell r="J15">
            <v>387</v>
          </cell>
          <cell r="K15">
            <v>0</v>
          </cell>
          <cell r="L15">
            <v>0</v>
          </cell>
          <cell r="M15">
            <v>0</v>
          </cell>
          <cell r="N15">
            <v>387</v>
          </cell>
          <cell r="O15">
            <v>0</v>
          </cell>
          <cell r="P15">
            <v>0</v>
          </cell>
          <cell r="Q15">
            <v>0</v>
          </cell>
        </row>
        <row r="16">
          <cell r="A16">
            <v>2017</v>
          </cell>
          <cell r="B16" t="str">
            <v>Jul</v>
          </cell>
          <cell r="C16" t="str">
            <v>Colorado</v>
          </cell>
          <cell r="D16">
            <v>0</v>
          </cell>
          <cell r="E16">
            <v>0</v>
          </cell>
          <cell r="F16">
            <v>0</v>
          </cell>
          <cell r="G16">
            <v>0</v>
          </cell>
          <cell r="H16">
            <v>145.6</v>
          </cell>
          <cell r="I16" t="str">
            <v>Div0</v>
          </cell>
          <cell r="J16">
            <v>241.6</v>
          </cell>
          <cell r="K16">
            <v>0</v>
          </cell>
          <cell r="L16">
            <v>0</v>
          </cell>
          <cell r="M16">
            <v>0</v>
          </cell>
          <cell r="N16">
            <v>96</v>
          </cell>
          <cell r="O16">
            <v>0</v>
          </cell>
          <cell r="P16">
            <v>0</v>
          </cell>
          <cell r="Q16">
            <v>0</v>
          </cell>
        </row>
        <row r="17">
          <cell r="A17">
            <v>2017</v>
          </cell>
          <cell r="B17" t="str">
            <v>Jul</v>
          </cell>
          <cell r="C17" t="str">
            <v>Mead</v>
          </cell>
          <cell r="D17">
            <v>0</v>
          </cell>
          <cell r="E17">
            <v>0</v>
          </cell>
          <cell r="F17">
            <v>0</v>
          </cell>
          <cell r="G17">
            <v>0</v>
          </cell>
          <cell r="H17">
            <v>0</v>
          </cell>
          <cell r="I17" t="str">
            <v>Div0</v>
          </cell>
          <cell r="J17">
            <v>0</v>
          </cell>
          <cell r="K17">
            <v>0</v>
          </cell>
          <cell r="L17">
            <v>0</v>
          </cell>
          <cell r="M17">
            <v>0</v>
          </cell>
          <cell r="N17">
            <v>0</v>
          </cell>
          <cell r="O17">
            <v>0</v>
          </cell>
          <cell r="P17">
            <v>0</v>
          </cell>
          <cell r="Q17">
            <v>0</v>
          </cell>
        </row>
        <row r="18">
          <cell r="A18">
            <v>2017</v>
          </cell>
          <cell r="B18" t="str">
            <v>Jul</v>
          </cell>
          <cell r="C18" t="str">
            <v>Montana</v>
          </cell>
          <cell r="D18">
            <v>0</v>
          </cell>
          <cell r="E18">
            <v>0</v>
          </cell>
          <cell r="F18">
            <v>0</v>
          </cell>
          <cell r="G18">
            <v>0</v>
          </cell>
          <cell r="H18">
            <v>0</v>
          </cell>
          <cell r="I18" t="str">
            <v>Div0</v>
          </cell>
          <cell r="J18">
            <v>151.69999999999999</v>
          </cell>
          <cell r="K18">
            <v>0</v>
          </cell>
          <cell r="L18">
            <v>0</v>
          </cell>
          <cell r="M18">
            <v>0</v>
          </cell>
          <cell r="N18">
            <v>151.69999999999999</v>
          </cell>
          <cell r="O18">
            <v>0</v>
          </cell>
          <cell r="P18">
            <v>0</v>
          </cell>
          <cell r="Q18">
            <v>0</v>
          </cell>
        </row>
        <row r="19">
          <cell r="A19">
            <v>2017</v>
          </cell>
          <cell r="B19" t="str">
            <v>Jul</v>
          </cell>
          <cell r="C19" t="str">
            <v>Hermiston</v>
          </cell>
          <cell r="D19">
            <v>0</v>
          </cell>
          <cell r="E19">
            <v>0</v>
          </cell>
          <cell r="F19">
            <v>0</v>
          </cell>
          <cell r="G19">
            <v>0</v>
          </cell>
          <cell r="H19">
            <v>0</v>
          </cell>
          <cell r="I19" t="str">
            <v>Div0</v>
          </cell>
          <cell r="J19">
            <v>227</v>
          </cell>
          <cell r="K19">
            <v>0</v>
          </cell>
          <cell r="L19">
            <v>0</v>
          </cell>
          <cell r="M19">
            <v>0</v>
          </cell>
          <cell r="N19">
            <v>227</v>
          </cell>
          <cell r="O19">
            <v>0</v>
          </cell>
          <cell r="P19">
            <v>0</v>
          </cell>
          <cell r="Q19">
            <v>0</v>
          </cell>
        </row>
        <row r="20">
          <cell r="A20">
            <v>2017</v>
          </cell>
          <cell r="B20" t="str">
            <v>Jul</v>
          </cell>
          <cell r="C20" t="str">
            <v>Yakima</v>
          </cell>
          <cell r="D20">
            <v>493.1</v>
          </cell>
          <cell r="E20">
            <v>0</v>
          </cell>
          <cell r="F20">
            <v>-8.6</v>
          </cell>
          <cell r="G20">
            <v>63</v>
          </cell>
          <cell r="H20">
            <v>63</v>
          </cell>
          <cell r="I20">
            <v>13</v>
          </cell>
          <cell r="J20">
            <v>0</v>
          </cell>
          <cell r="K20">
            <v>2.1</v>
          </cell>
          <cell r="L20">
            <v>0</v>
          </cell>
          <cell r="M20">
            <v>545.4</v>
          </cell>
          <cell r="N20">
            <v>0</v>
          </cell>
          <cell r="O20">
            <v>0</v>
          </cell>
          <cell r="P20">
            <v>0</v>
          </cell>
          <cell r="Q20">
            <v>0</v>
          </cell>
        </row>
        <row r="21">
          <cell r="A21">
            <v>2017</v>
          </cell>
          <cell r="B21" t="str">
            <v>Jul</v>
          </cell>
          <cell r="C21" t="str">
            <v>WallaWalla</v>
          </cell>
          <cell r="D21">
            <v>277.2</v>
          </cell>
          <cell r="E21">
            <v>0</v>
          </cell>
          <cell r="F21">
            <v>-3.5</v>
          </cell>
          <cell r="G21">
            <v>35.6</v>
          </cell>
          <cell r="H21">
            <v>35.6</v>
          </cell>
          <cell r="I21">
            <v>13</v>
          </cell>
          <cell r="J21">
            <v>70.2</v>
          </cell>
          <cell r="K21">
            <v>-1.8</v>
          </cell>
          <cell r="L21">
            <v>0</v>
          </cell>
          <cell r="M21">
            <v>240.9</v>
          </cell>
          <cell r="N21">
            <v>0</v>
          </cell>
          <cell r="O21">
            <v>0</v>
          </cell>
          <cell r="P21">
            <v>0</v>
          </cell>
          <cell r="Q21">
            <v>0</v>
          </cell>
        </row>
        <row r="22">
          <cell r="A22">
            <v>2017</v>
          </cell>
          <cell r="B22" t="str">
            <v>Jul</v>
          </cell>
          <cell r="C22" t="str">
            <v>APS Transmission</v>
          </cell>
          <cell r="D22">
            <v>0</v>
          </cell>
          <cell r="E22">
            <v>0</v>
          </cell>
          <cell r="F22">
            <v>0</v>
          </cell>
          <cell r="G22">
            <v>0</v>
          </cell>
          <cell r="H22">
            <v>0</v>
          </cell>
          <cell r="I22" t="str">
            <v>Div0</v>
          </cell>
          <cell r="J22">
            <v>0</v>
          </cell>
          <cell r="K22">
            <v>0</v>
          </cell>
          <cell r="L22">
            <v>0</v>
          </cell>
          <cell r="M22">
            <v>350</v>
          </cell>
          <cell r="N22">
            <v>350</v>
          </cell>
          <cell r="O22">
            <v>0</v>
          </cell>
          <cell r="P22">
            <v>0</v>
          </cell>
          <cell r="Q22">
            <v>0</v>
          </cell>
        </row>
        <row r="23">
          <cell r="A23">
            <v>2017</v>
          </cell>
          <cell r="B23" t="str">
            <v>Jul</v>
          </cell>
          <cell r="C23" t="str">
            <v>Bridger East</v>
          </cell>
          <cell r="D23">
            <v>0</v>
          </cell>
          <cell r="E23">
            <v>0</v>
          </cell>
          <cell r="F23">
            <v>0</v>
          </cell>
          <cell r="G23">
            <v>0</v>
          </cell>
          <cell r="H23">
            <v>0</v>
          </cell>
          <cell r="I23" t="str">
            <v>Div0</v>
          </cell>
          <cell r="J23">
            <v>0</v>
          </cell>
          <cell r="K23">
            <v>0</v>
          </cell>
          <cell r="L23">
            <v>0</v>
          </cell>
          <cell r="M23">
            <v>0</v>
          </cell>
          <cell r="N23">
            <v>0</v>
          </cell>
          <cell r="O23">
            <v>0</v>
          </cell>
          <cell r="P23">
            <v>0</v>
          </cell>
          <cell r="Q23">
            <v>0</v>
          </cell>
        </row>
        <row r="24">
          <cell r="A24">
            <v>2017</v>
          </cell>
          <cell r="B24" t="str">
            <v>Jul</v>
          </cell>
          <cell r="C24" t="str">
            <v>WyomingNE</v>
          </cell>
          <cell r="D24">
            <v>548.20000000000005</v>
          </cell>
          <cell r="E24">
            <v>0</v>
          </cell>
          <cell r="F24">
            <v>0</v>
          </cell>
          <cell r="G24">
            <v>71.3</v>
          </cell>
          <cell r="H24">
            <v>71.3</v>
          </cell>
          <cell r="I24">
            <v>13</v>
          </cell>
          <cell r="J24">
            <v>1202</v>
          </cell>
          <cell r="K24">
            <v>12.3</v>
          </cell>
          <cell r="L24">
            <v>0</v>
          </cell>
          <cell r="M24">
            <v>0</v>
          </cell>
          <cell r="N24">
            <v>594.79999999999995</v>
          </cell>
          <cell r="O24">
            <v>0</v>
          </cell>
          <cell r="P24">
            <v>0</v>
          </cell>
          <cell r="Q24">
            <v>0</v>
          </cell>
        </row>
        <row r="25">
          <cell r="A25">
            <v>2017</v>
          </cell>
          <cell r="B25" t="str">
            <v>Jul</v>
          </cell>
          <cell r="C25" t="str">
            <v>WyomingSW</v>
          </cell>
          <cell r="D25">
            <v>482.7</v>
          </cell>
          <cell r="E25">
            <v>0</v>
          </cell>
          <cell r="F25">
            <v>-11.1</v>
          </cell>
          <cell r="G25">
            <v>61.3</v>
          </cell>
          <cell r="H25">
            <v>61.3</v>
          </cell>
          <cell r="I25">
            <v>13</v>
          </cell>
          <cell r="J25">
            <v>2.6</v>
          </cell>
          <cell r="K25">
            <v>0.1</v>
          </cell>
          <cell r="L25">
            <v>0</v>
          </cell>
          <cell r="M25">
            <v>619.5</v>
          </cell>
          <cell r="N25">
            <v>89.3</v>
          </cell>
          <cell r="O25">
            <v>0</v>
          </cell>
          <cell r="P25">
            <v>0</v>
          </cell>
          <cell r="Q25">
            <v>0</v>
          </cell>
        </row>
        <row r="26">
          <cell r="A26">
            <v>2017</v>
          </cell>
          <cell r="B26" t="str">
            <v>Jul</v>
          </cell>
          <cell r="C26" t="str">
            <v>Aeolis_Wyoming</v>
          </cell>
          <cell r="D26">
            <v>0</v>
          </cell>
          <cell r="E26">
            <v>0</v>
          </cell>
          <cell r="F26">
            <v>0</v>
          </cell>
          <cell r="G26">
            <v>0</v>
          </cell>
          <cell r="H26">
            <v>0</v>
          </cell>
          <cell r="I26" t="str">
            <v>Div0</v>
          </cell>
          <cell r="J26">
            <v>0</v>
          </cell>
          <cell r="K26">
            <v>0</v>
          </cell>
          <cell r="L26">
            <v>0</v>
          </cell>
          <cell r="M26">
            <v>594.70000000000005</v>
          </cell>
          <cell r="N26">
            <v>594.70000000000005</v>
          </cell>
          <cell r="O26">
            <v>0</v>
          </cell>
          <cell r="P26">
            <v>0</v>
          </cell>
          <cell r="Q26">
            <v>0</v>
          </cell>
        </row>
        <row r="27">
          <cell r="A27">
            <v>2017</v>
          </cell>
          <cell r="B27" t="str">
            <v>Jul</v>
          </cell>
          <cell r="C27" t="str">
            <v>Chehalis</v>
          </cell>
          <cell r="D27">
            <v>0</v>
          </cell>
          <cell r="E27">
            <v>0</v>
          </cell>
          <cell r="F27">
            <v>0</v>
          </cell>
          <cell r="G27">
            <v>0</v>
          </cell>
          <cell r="H27">
            <v>0</v>
          </cell>
          <cell r="I27" t="str">
            <v>Div0</v>
          </cell>
          <cell r="J27">
            <v>464</v>
          </cell>
          <cell r="K27">
            <v>0</v>
          </cell>
          <cell r="L27">
            <v>0</v>
          </cell>
          <cell r="M27">
            <v>0</v>
          </cell>
          <cell r="N27">
            <v>464</v>
          </cell>
          <cell r="O27">
            <v>0</v>
          </cell>
          <cell r="P27">
            <v>0</v>
          </cell>
          <cell r="Q27">
            <v>0</v>
          </cell>
        </row>
        <row r="28">
          <cell r="A28">
            <v>2017</v>
          </cell>
          <cell r="B28" t="str">
            <v>Jul</v>
          </cell>
          <cell r="C28" t="str">
            <v>SOregonCal</v>
          </cell>
          <cell r="D28">
            <v>1304.5</v>
          </cell>
          <cell r="E28">
            <v>0</v>
          </cell>
          <cell r="F28">
            <v>-54.9</v>
          </cell>
          <cell r="G28">
            <v>162.5</v>
          </cell>
          <cell r="H28">
            <v>162.5</v>
          </cell>
          <cell r="I28">
            <v>13</v>
          </cell>
          <cell r="J28">
            <v>403.1</v>
          </cell>
          <cell r="K28">
            <v>53.9</v>
          </cell>
          <cell r="L28">
            <v>3.2</v>
          </cell>
          <cell r="M28">
            <v>1204.8</v>
          </cell>
          <cell r="N28">
            <v>252.9</v>
          </cell>
          <cell r="O28">
            <v>0</v>
          </cell>
          <cell r="P28">
            <v>0</v>
          </cell>
          <cell r="Q28">
            <v>0</v>
          </cell>
        </row>
        <row r="29">
          <cell r="A29">
            <v>2017</v>
          </cell>
          <cell r="B29" t="str">
            <v>Jul</v>
          </cell>
          <cell r="C29" t="str">
            <v>PortlandNC</v>
          </cell>
          <cell r="D29">
            <v>482</v>
          </cell>
          <cell r="E29">
            <v>0</v>
          </cell>
          <cell r="F29">
            <v>0</v>
          </cell>
          <cell r="G29">
            <v>62.7</v>
          </cell>
          <cell r="H29">
            <v>62.7</v>
          </cell>
          <cell r="I29">
            <v>13</v>
          </cell>
          <cell r="J29">
            <v>499</v>
          </cell>
          <cell r="K29">
            <v>-78</v>
          </cell>
          <cell r="L29">
            <v>0</v>
          </cell>
          <cell r="M29">
            <v>123.7</v>
          </cell>
          <cell r="N29">
            <v>0</v>
          </cell>
          <cell r="O29">
            <v>0</v>
          </cell>
          <cell r="P29">
            <v>0</v>
          </cell>
          <cell r="Q29">
            <v>0</v>
          </cell>
        </row>
        <row r="30">
          <cell r="A30">
            <v>2017</v>
          </cell>
          <cell r="B30" t="str">
            <v>Jul</v>
          </cell>
          <cell r="C30" t="str">
            <v>WillamValcc</v>
          </cell>
          <cell r="D30">
            <v>348.5</v>
          </cell>
          <cell r="E30">
            <v>0</v>
          </cell>
          <cell r="F30">
            <v>0</v>
          </cell>
          <cell r="G30">
            <v>45.3</v>
          </cell>
          <cell r="H30">
            <v>45.3</v>
          </cell>
          <cell r="I30">
            <v>13</v>
          </cell>
          <cell r="J30">
            <v>0</v>
          </cell>
          <cell r="K30">
            <v>10</v>
          </cell>
          <cell r="L30">
            <v>0</v>
          </cell>
          <cell r="M30">
            <v>383.8</v>
          </cell>
          <cell r="N30">
            <v>0</v>
          </cell>
          <cell r="O30">
            <v>0</v>
          </cell>
          <cell r="P30">
            <v>0</v>
          </cell>
          <cell r="Q30">
            <v>0</v>
          </cell>
        </row>
        <row r="31">
          <cell r="A31">
            <v>2017</v>
          </cell>
          <cell r="B31" t="str">
            <v>Jul</v>
          </cell>
          <cell r="C31" t="str">
            <v>Bethel</v>
          </cell>
          <cell r="D31">
            <v>0</v>
          </cell>
          <cell r="E31">
            <v>0</v>
          </cell>
          <cell r="F31">
            <v>0</v>
          </cell>
          <cell r="G31">
            <v>0</v>
          </cell>
          <cell r="H31">
            <v>0</v>
          </cell>
          <cell r="I31" t="str">
            <v>Div0</v>
          </cell>
          <cell r="J31">
            <v>0</v>
          </cell>
          <cell r="K31">
            <v>0</v>
          </cell>
          <cell r="L31">
            <v>0</v>
          </cell>
          <cell r="M31">
            <v>0</v>
          </cell>
          <cell r="N31">
            <v>0</v>
          </cell>
          <cell r="O31">
            <v>0</v>
          </cell>
          <cell r="P31">
            <v>0</v>
          </cell>
          <cell r="Q31">
            <v>0</v>
          </cell>
        </row>
        <row r="32">
          <cell r="A32">
            <v>2017</v>
          </cell>
          <cell r="B32" t="str">
            <v>Jul</v>
          </cell>
          <cell r="C32" t="str">
            <v>Nevada - Oregon Border</v>
          </cell>
          <cell r="D32">
            <v>0</v>
          </cell>
          <cell r="E32">
            <v>0</v>
          </cell>
          <cell r="F32">
            <v>0</v>
          </cell>
          <cell r="G32">
            <v>0</v>
          </cell>
          <cell r="H32">
            <v>0</v>
          </cell>
          <cell r="I32" t="str">
            <v>Div0</v>
          </cell>
          <cell r="J32">
            <v>106</v>
          </cell>
          <cell r="K32">
            <v>0</v>
          </cell>
          <cell r="L32">
            <v>0</v>
          </cell>
          <cell r="M32">
            <v>0</v>
          </cell>
          <cell r="N32">
            <v>106</v>
          </cell>
          <cell r="O32">
            <v>0</v>
          </cell>
          <cell r="P32">
            <v>0</v>
          </cell>
          <cell r="Q32">
            <v>0</v>
          </cell>
        </row>
        <row r="33">
          <cell r="A33">
            <v>2017</v>
          </cell>
          <cell r="B33" t="str">
            <v>Jul</v>
          </cell>
          <cell r="C33" t="str">
            <v>Bridger</v>
          </cell>
          <cell r="D33">
            <v>0</v>
          </cell>
          <cell r="E33">
            <v>0</v>
          </cell>
          <cell r="F33">
            <v>0</v>
          </cell>
          <cell r="G33">
            <v>0</v>
          </cell>
          <cell r="H33">
            <v>0</v>
          </cell>
          <cell r="I33" t="str">
            <v>Div0</v>
          </cell>
          <cell r="J33">
            <v>1408.4</v>
          </cell>
          <cell r="K33">
            <v>-1.7</v>
          </cell>
          <cell r="L33">
            <v>0</v>
          </cell>
          <cell r="M33">
            <v>0</v>
          </cell>
          <cell r="N33">
            <v>1406.6</v>
          </cell>
          <cell r="O33">
            <v>0</v>
          </cell>
          <cell r="P33">
            <v>0</v>
          </cell>
          <cell r="Q33">
            <v>0</v>
          </cell>
        </row>
        <row r="34">
          <cell r="A34">
            <v>2017</v>
          </cell>
          <cell r="B34" t="str">
            <v>Jul</v>
          </cell>
          <cell r="C34" t="str">
            <v>Hemingway</v>
          </cell>
          <cell r="D34">
            <v>0</v>
          </cell>
          <cell r="E34">
            <v>0</v>
          </cell>
          <cell r="F34">
            <v>0</v>
          </cell>
          <cell r="G34">
            <v>0</v>
          </cell>
          <cell r="H34">
            <v>0</v>
          </cell>
          <cell r="I34" t="str">
            <v>Div0</v>
          </cell>
          <cell r="J34">
            <v>0</v>
          </cell>
          <cell r="K34">
            <v>0</v>
          </cell>
          <cell r="L34">
            <v>0</v>
          </cell>
          <cell r="M34">
            <v>763.9</v>
          </cell>
          <cell r="N34">
            <v>763.9</v>
          </cell>
          <cell r="O34">
            <v>0</v>
          </cell>
          <cell r="P34">
            <v>0</v>
          </cell>
          <cell r="Q34">
            <v>0</v>
          </cell>
        </row>
        <row r="35">
          <cell r="A35">
            <v>2017</v>
          </cell>
          <cell r="B35" t="str">
            <v>Jul</v>
          </cell>
          <cell r="C35" t="str">
            <v>Midpoint Meridian</v>
          </cell>
          <cell r="D35">
            <v>0</v>
          </cell>
          <cell r="E35">
            <v>0</v>
          </cell>
          <cell r="F35">
            <v>0</v>
          </cell>
          <cell r="G35">
            <v>0</v>
          </cell>
          <cell r="H35">
            <v>0</v>
          </cell>
          <cell r="I35" t="str">
            <v>Div0</v>
          </cell>
          <cell r="J35">
            <v>0</v>
          </cell>
          <cell r="K35">
            <v>0</v>
          </cell>
          <cell r="L35">
            <v>0</v>
          </cell>
          <cell r="M35">
            <v>400</v>
          </cell>
          <cell r="N35">
            <v>400</v>
          </cell>
          <cell r="O35">
            <v>0</v>
          </cell>
          <cell r="P35">
            <v>0</v>
          </cell>
          <cell r="Q35">
            <v>0</v>
          </cell>
        </row>
        <row r="36">
          <cell r="A36">
            <v>2017</v>
          </cell>
          <cell r="B36" t="str">
            <v>Jul</v>
          </cell>
          <cell r="C36" t="str">
            <v>Craig Trans</v>
          </cell>
          <cell r="D36">
            <v>0</v>
          </cell>
          <cell r="E36">
            <v>0</v>
          </cell>
          <cell r="F36">
            <v>0</v>
          </cell>
          <cell r="G36">
            <v>0</v>
          </cell>
          <cell r="H36">
            <v>0</v>
          </cell>
          <cell r="I36" t="str">
            <v>Div0</v>
          </cell>
          <cell r="J36">
            <v>0</v>
          </cell>
          <cell r="K36">
            <v>0</v>
          </cell>
          <cell r="L36">
            <v>0</v>
          </cell>
          <cell r="M36">
            <v>67</v>
          </cell>
          <cell r="N36">
            <v>67</v>
          </cell>
          <cell r="O36">
            <v>0</v>
          </cell>
          <cell r="P36">
            <v>0</v>
          </cell>
          <cell r="Q36">
            <v>0</v>
          </cell>
        </row>
        <row r="37">
          <cell r="A37">
            <v>2017</v>
          </cell>
          <cell r="B37" t="str">
            <v>Jul</v>
          </cell>
          <cell r="C37" t="str">
            <v>BPA_NITS</v>
          </cell>
          <cell r="D37">
            <v>248.7</v>
          </cell>
          <cell r="E37">
            <v>0</v>
          </cell>
          <cell r="F37">
            <v>0</v>
          </cell>
          <cell r="G37">
            <v>32.299999999999997</v>
          </cell>
          <cell r="H37">
            <v>32.299999999999997</v>
          </cell>
          <cell r="I37">
            <v>13</v>
          </cell>
          <cell r="J37">
            <v>0</v>
          </cell>
          <cell r="K37">
            <v>0</v>
          </cell>
          <cell r="L37">
            <v>0</v>
          </cell>
          <cell r="M37">
            <v>281.10000000000002</v>
          </cell>
          <cell r="N37">
            <v>0</v>
          </cell>
          <cell r="O37">
            <v>0</v>
          </cell>
          <cell r="P37">
            <v>0</v>
          </cell>
          <cell r="Q37">
            <v>0</v>
          </cell>
        </row>
        <row r="38">
          <cell r="A38">
            <v>2017</v>
          </cell>
          <cell r="B38" t="str">
            <v>Dec</v>
          </cell>
          <cell r="C38" t="str">
            <v>Arizona</v>
          </cell>
          <cell r="D38">
            <v>0</v>
          </cell>
          <cell r="E38">
            <v>0</v>
          </cell>
          <cell r="F38">
            <v>0</v>
          </cell>
          <cell r="G38">
            <v>0</v>
          </cell>
          <cell r="H38">
            <v>0</v>
          </cell>
          <cell r="I38" t="str">
            <v>Div0</v>
          </cell>
          <cell r="J38">
            <v>0</v>
          </cell>
          <cell r="K38">
            <v>95</v>
          </cell>
          <cell r="L38">
            <v>0</v>
          </cell>
          <cell r="M38">
            <v>0</v>
          </cell>
          <cell r="N38">
            <v>95</v>
          </cell>
          <cell r="O38">
            <v>0</v>
          </cell>
          <cell r="P38">
            <v>0</v>
          </cell>
          <cell r="Q38">
            <v>0</v>
          </cell>
        </row>
        <row r="39">
          <cell r="A39">
            <v>2017</v>
          </cell>
          <cell r="B39" t="str">
            <v>Dec</v>
          </cell>
          <cell r="C39" t="str">
            <v>COB</v>
          </cell>
          <cell r="D39">
            <v>0</v>
          </cell>
          <cell r="E39">
            <v>0</v>
          </cell>
          <cell r="F39">
            <v>0</v>
          </cell>
          <cell r="G39">
            <v>0</v>
          </cell>
          <cell r="H39">
            <v>0</v>
          </cell>
          <cell r="I39" t="str">
            <v>Div0</v>
          </cell>
          <cell r="J39">
            <v>0</v>
          </cell>
          <cell r="K39">
            <v>0</v>
          </cell>
          <cell r="L39">
            <v>0</v>
          </cell>
          <cell r="M39">
            <v>0</v>
          </cell>
          <cell r="N39">
            <v>0</v>
          </cell>
          <cell r="O39">
            <v>0</v>
          </cell>
          <cell r="P39">
            <v>0</v>
          </cell>
          <cell r="Q39">
            <v>0</v>
          </cell>
        </row>
        <row r="40">
          <cell r="A40">
            <v>2017</v>
          </cell>
          <cell r="B40" t="str">
            <v>Dec</v>
          </cell>
          <cell r="C40" t="str">
            <v>Goshen</v>
          </cell>
          <cell r="D40">
            <v>261.60000000000002</v>
          </cell>
          <cell r="E40">
            <v>0</v>
          </cell>
          <cell r="F40">
            <v>-4.3</v>
          </cell>
          <cell r="G40">
            <v>33.4</v>
          </cell>
          <cell r="H40">
            <v>33.4</v>
          </cell>
          <cell r="I40">
            <v>13</v>
          </cell>
          <cell r="J40">
            <v>36.200000000000003</v>
          </cell>
          <cell r="K40">
            <v>6.6</v>
          </cell>
          <cell r="L40">
            <v>0</v>
          </cell>
          <cell r="M40">
            <v>247.9</v>
          </cell>
          <cell r="N40">
            <v>0</v>
          </cell>
          <cell r="O40">
            <v>0</v>
          </cell>
          <cell r="P40">
            <v>0</v>
          </cell>
          <cell r="Q40">
            <v>0</v>
          </cell>
        </row>
        <row r="41">
          <cell r="A41">
            <v>2017</v>
          </cell>
          <cell r="B41" t="str">
            <v>Dec</v>
          </cell>
          <cell r="C41" t="str">
            <v>Brady</v>
          </cell>
          <cell r="D41">
            <v>0</v>
          </cell>
          <cell r="E41">
            <v>0</v>
          </cell>
          <cell r="F41">
            <v>0</v>
          </cell>
          <cell r="G41">
            <v>0</v>
          </cell>
          <cell r="H41">
            <v>0</v>
          </cell>
          <cell r="I41" t="str">
            <v>Div0</v>
          </cell>
          <cell r="J41">
            <v>0</v>
          </cell>
          <cell r="K41">
            <v>0</v>
          </cell>
          <cell r="L41">
            <v>0</v>
          </cell>
          <cell r="M41">
            <v>0</v>
          </cell>
          <cell r="N41">
            <v>0</v>
          </cell>
          <cell r="O41">
            <v>0</v>
          </cell>
          <cell r="P41">
            <v>0</v>
          </cell>
          <cell r="Q41">
            <v>0</v>
          </cell>
        </row>
        <row r="42">
          <cell r="A42">
            <v>2017</v>
          </cell>
          <cell r="B42" t="str">
            <v>Dec</v>
          </cell>
          <cell r="C42" t="str">
            <v>Bridger West</v>
          </cell>
          <cell r="D42">
            <v>0</v>
          </cell>
          <cell r="E42">
            <v>0</v>
          </cell>
          <cell r="F42">
            <v>0</v>
          </cell>
          <cell r="G42">
            <v>0</v>
          </cell>
          <cell r="H42">
            <v>0</v>
          </cell>
          <cell r="I42" t="str">
            <v>Div0</v>
          </cell>
          <cell r="J42">
            <v>0</v>
          </cell>
          <cell r="K42">
            <v>0</v>
          </cell>
          <cell r="L42">
            <v>0</v>
          </cell>
          <cell r="M42">
            <v>1376.5</v>
          </cell>
          <cell r="N42">
            <v>1376.5</v>
          </cell>
          <cell r="O42">
            <v>0</v>
          </cell>
          <cell r="P42">
            <v>0</v>
          </cell>
          <cell r="Q42">
            <v>0</v>
          </cell>
        </row>
        <row r="43">
          <cell r="A43">
            <v>2017</v>
          </cell>
          <cell r="B43" t="str">
            <v>Dec</v>
          </cell>
          <cell r="C43" t="str">
            <v>Borah</v>
          </cell>
          <cell r="D43">
            <v>0</v>
          </cell>
          <cell r="E43">
            <v>0</v>
          </cell>
          <cell r="F43">
            <v>0</v>
          </cell>
          <cell r="G43">
            <v>0</v>
          </cell>
          <cell r="H43">
            <v>0</v>
          </cell>
          <cell r="I43" t="str">
            <v>Div0</v>
          </cell>
          <cell r="J43">
            <v>0</v>
          </cell>
          <cell r="K43">
            <v>0</v>
          </cell>
          <cell r="L43">
            <v>0</v>
          </cell>
          <cell r="M43">
            <v>1376.4</v>
          </cell>
          <cell r="N43">
            <v>1376.4</v>
          </cell>
          <cell r="O43">
            <v>0</v>
          </cell>
          <cell r="P43">
            <v>0</v>
          </cell>
          <cell r="Q43">
            <v>0</v>
          </cell>
        </row>
        <row r="44">
          <cell r="A44">
            <v>2017</v>
          </cell>
          <cell r="B44" t="str">
            <v>Dec</v>
          </cell>
          <cell r="C44" t="str">
            <v>Mid Columbia</v>
          </cell>
          <cell r="D44">
            <v>0</v>
          </cell>
          <cell r="E44">
            <v>0</v>
          </cell>
          <cell r="F44">
            <v>0</v>
          </cell>
          <cell r="G44">
            <v>0</v>
          </cell>
          <cell r="H44">
            <v>0</v>
          </cell>
          <cell r="I44" t="str">
            <v>Div0</v>
          </cell>
          <cell r="J44">
            <v>388.6</v>
          </cell>
          <cell r="K44">
            <v>-59</v>
          </cell>
          <cell r="L44">
            <v>0</v>
          </cell>
          <cell r="M44">
            <v>187.1</v>
          </cell>
          <cell r="N44">
            <v>516.70000000000005</v>
          </cell>
          <cell r="O44">
            <v>0</v>
          </cell>
          <cell r="P44">
            <v>0</v>
          </cell>
          <cell r="Q44">
            <v>0</v>
          </cell>
        </row>
        <row r="45">
          <cell r="A45">
            <v>2017</v>
          </cell>
          <cell r="B45" t="str">
            <v>Dec</v>
          </cell>
          <cell r="C45" t="str">
            <v>Mona</v>
          </cell>
          <cell r="D45">
            <v>0</v>
          </cell>
          <cell r="E45">
            <v>0</v>
          </cell>
          <cell r="F45">
            <v>0</v>
          </cell>
          <cell r="G45">
            <v>0</v>
          </cell>
          <cell r="H45">
            <v>142.19999999999999</v>
          </cell>
          <cell r="I45" t="str">
            <v>Div0</v>
          </cell>
          <cell r="J45">
            <v>0</v>
          </cell>
          <cell r="K45">
            <v>113.2</v>
          </cell>
          <cell r="L45">
            <v>0</v>
          </cell>
          <cell r="M45">
            <v>29</v>
          </cell>
          <cell r="N45">
            <v>0</v>
          </cell>
          <cell r="O45">
            <v>0</v>
          </cell>
          <cell r="P45">
            <v>0</v>
          </cell>
          <cell r="Q45">
            <v>0</v>
          </cell>
        </row>
        <row r="46">
          <cell r="A46">
            <v>2017</v>
          </cell>
          <cell r="B46" t="str">
            <v>Dec</v>
          </cell>
          <cell r="C46" t="str">
            <v>Palo Verde</v>
          </cell>
          <cell r="D46">
            <v>0</v>
          </cell>
          <cell r="E46">
            <v>0</v>
          </cell>
          <cell r="F46">
            <v>0</v>
          </cell>
          <cell r="G46">
            <v>0</v>
          </cell>
          <cell r="H46">
            <v>0</v>
          </cell>
          <cell r="I46" t="str">
            <v>Div0</v>
          </cell>
          <cell r="J46">
            <v>0</v>
          </cell>
          <cell r="K46">
            <v>0</v>
          </cell>
          <cell r="L46">
            <v>0</v>
          </cell>
          <cell r="M46">
            <v>0</v>
          </cell>
          <cell r="N46">
            <v>0</v>
          </cell>
          <cell r="O46">
            <v>0</v>
          </cell>
          <cell r="P46">
            <v>0</v>
          </cell>
          <cell r="Q46">
            <v>0</v>
          </cell>
        </row>
        <row r="47">
          <cell r="A47">
            <v>2017</v>
          </cell>
          <cell r="B47" t="str">
            <v>Dec</v>
          </cell>
          <cell r="C47" t="str">
            <v>Utah North</v>
          </cell>
          <cell r="D47">
            <v>3634.7</v>
          </cell>
          <cell r="E47">
            <v>0</v>
          </cell>
          <cell r="F47">
            <v>-76.7</v>
          </cell>
          <cell r="G47">
            <v>462.5</v>
          </cell>
          <cell r="H47">
            <v>462.5</v>
          </cell>
          <cell r="I47">
            <v>13</v>
          </cell>
          <cell r="J47">
            <v>2631.9</v>
          </cell>
          <cell r="K47">
            <v>-1.8</v>
          </cell>
          <cell r="L47">
            <v>0</v>
          </cell>
          <cell r="M47">
            <v>1538.4</v>
          </cell>
          <cell r="N47">
            <v>148</v>
          </cell>
          <cell r="O47">
            <v>0</v>
          </cell>
          <cell r="P47">
            <v>0</v>
          </cell>
          <cell r="Q47">
            <v>0</v>
          </cell>
        </row>
        <row r="48">
          <cell r="A48">
            <v>2017</v>
          </cell>
          <cell r="B48" t="str">
            <v>Dec</v>
          </cell>
          <cell r="C48" t="str">
            <v>_4-Corners</v>
          </cell>
          <cell r="D48">
            <v>0</v>
          </cell>
          <cell r="E48">
            <v>0</v>
          </cell>
          <cell r="F48">
            <v>0</v>
          </cell>
          <cell r="G48">
            <v>0</v>
          </cell>
          <cell r="H48">
            <v>422</v>
          </cell>
          <cell r="I48" t="str">
            <v>Div0</v>
          </cell>
          <cell r="J48">
            <v>0</v>
          </cell>
          <cell r="K48">
            <v>385</v>
          </cell>
          <cell r="L48">
            <v>0</v>
          </cell>
          <cell r="M48">
            <v>37</v>
          </cell>
          <cell r="N48">
            <v>0</v>
          </cell>
          <cell r="O48">
            <v>0</v>
          </cell>
          <cell r="P48">
            <v>0</v>
          </cell>
          <cell r="Q48">
            <v>0</v>
          </cell>
        </row>
        <row r="49">
          <cell r="A49">
            <v>2017</v>
          </cell>
          <cell r="B49" t="str">
            <v>Dec</v>
          </cell>
          <cell r="C49" t="str">
            <v>Utah South</v>
          </cell>
          <cell r="D49">
            <v>573.1</v>
          </cell>
          <cell r="E49">
            <v>0</v>
          </cell>
          <cell r="F49">
            <v>0</v>
          </cell>
          <cell r="G49">
            <v>74.5</v>
          </cell>
          <cell r="H49">
            <v>1175.8</v>
          </cell>
          <cell r="I49">
            <v>205.2</v>
          </cell>
          <cell r="J49">
            <v>3180.9</v>
          </cell>
          <cell r="K49">
            <v>11.6</v>
          </cell>
          <cell r="L49">
            <v>0</v>
          </cell>
          <cell r="M49">
            <v>95</v>
          </cell>
          <cell r="N49">
            <v>1538.6</v>
          </cell>
          <cell r="O49">
            <v>0</v>
          </cell>
          <cell r="P49">
            <v>0</v>
          </cell>
          <cell r="Q49">
            <v>0</v>
          </cell>
        </row>
        <row r="50">
          <cell r="A50">
            <v>2017</v>
          </cell>
          <cell r="B50" t="str">
            <v>Dec</v>
          </cell>
          <cell r="C50" t="str">
            <v>Cholla</v>
          </cell>
          <cell r="D50">
            <v>0</v>
          </cell>
          <cell r="E50">
            <v>0</v>
          </cell>
          <cell r="F50">
            <v>0</v>
          </cell>
          <cell r="G50">
            <v>0</v>
          </cell>
          <cell r="H50">
            <v>0</v>
          </cell>
          <cell r="I50" t="str">
            <v>Div0</v>
          </cell>
          <cell r="J50">
            <v>387</v>
          </cell>
          <cell r="K50">
            <v>0</v>
          </cell>
          <cell r="L50">
            <v>0</v>
          </cell>
          <cell r="M50">
            <v>0</v>
          </cell>
          <cell r="N50">
            <v>387</v>
          </cell>
          <cell r="O50">
            <v>0</v>
          </cell>
          <cell r="P50">
            <v>0</v>
          </cell>
          <cell r="Q50">
            <v>0</v>
          </cell>
        </row>
        <row r="51">
          <cell r="A51">
            <v>2017</v>
          </cell>
          <cell r="B51" t="str">
            <v>Dec</v>
          </cell>
          <cell r="C51" t="str">
            <v>Colorado</v>
          </cell>
          <cell r="D51">
            <v>0</v>
          </cell>
          <cell r="E51">
            <v>0</v>
          </cell>
          <cell r="F51">
            <v>0</v>
          </cell>
          <cell r="G51">
            <v>0</v>
          </cell>
          <cell r="H51">
            <v>145.6</v>
          </cell>
          <cell r="I51" t="str">
            <v>Div0</v>
          </cell>
          <cell r="J51">
            <v>241.6</v>
          </cell>
          <cell r="K51">
            <v>0</v>
          </cell>
          <cell r="L51">
            <v>0</v>
          </cell>
          <cell r="M51">
            <v>0</v>
          </cell>
          <cell r="N51">
            <v>96</v>
          </cell>
          <cell r="O51">
            <v>0</v>
          </cell>
          <cell r="P51">
            <v>0</v>
          </cell>
          <cell r="Q51">
            <v>0</v>
          </cell>
        </row>
        <row r="52">
          <cell r="A52">
            <v>2017</v>
          </cell>
          <cell r="B52" t="str">
            <v>Dec</v>
          </cell>
          <cell r="C52" t="str">
            <v>Mead</v>
          </cell>
          <cell r="D52">
            <v>0</v>
          </cell>
          <cell r="E52">
            <v>0</v>
          </cell>
          <cell r="F52">
            <v>0</v>
          </cell>
          <cell r="G52">
            <v>0</v>
          </cell>
          <cell r="H52">
            <v>0</v>
          </cell>
          <cell r="I52" t="str">
            <v>Div0</v>
          </cell>
          <cell r="J52">
            <v>0</v>
          </cell>
          <cell r="K52">
            <v>0</v>
          </cell>
          <cell r="L52">
            <v>0</v>
          </cell>
          <cell r="M52">
            <v>0</v>
          </cell>
          <cell r="N52">
            <v>0</v>
          </cell>
          <cell r="O52">
            <v>0</v>
          </cell>
          <cell r="P52">
            <v>0</v>
          </cell>
          <cell r="Q52">
            <v>0</v>
          </cell>
        </row>
        <row r="53">
          <cell r="A53">
            <v>2017</v>
          </cell>
          <cell r="B53" t="str">
            <v>Dec</v>
          </cell>
          <cell r="C53" t="str">
            <v>Montana</v>
          </cell>
          <cell r="D53">
            <v>0</v>
          </cell>
          <cell r="E53">
            <v>0</v>
          </cell>
          <cell r="F53">
            <v>0</v>
          </cell>
          <cell r="G53">
            <v>0</v>
          </cell>
          <cell r="H53">
            <v>0</v>
          </cell>
          <cell r="I53" t="str">
            <v>Div0</v>
          </cell>
          <cell r="J53">
            <v>150.69999999999999</v>
          </cell>
          <cell r="K53">
            <v>0</v>
          </cell>
          <cell r="L53">
            <v>0</v>
          </cell>
          <cell r="M53">
            <v>0</v>
          </cell>
          <cell r="N53">
            <v>150.69999999999999</v>
          </cell>
          <cell r="O53">
            <v>0</v>
          </cell>
          <cell r="P53">
            <v>0</v>
          </cell>
          <cell r="Q53">
            <v>0</v>
          </cell>
        </row>
        <row r="54">
          <cell r="A54">
            <v>2017</v>
          </cell>
          <cell r="B54" t="str">
            <v>Dec</v>
          </cell>
          <cell r="C54" t="str">
            <v>Hermiston</v>
          </cell>
          <cell r="D54">
            <v>0</v>
          </cell>
          <cell r="E54">
            <v>0</v>
          </cell>
          <cell r="F54">
            <v>0</v>
          </cell>
          <cell r="G54">
            <v>0</v>
          </cell>
          <cell r="H54">
            <v>0</v>
          </cell>
          <cell r="I54" t="str">
            <v>Div0</v>
          </cell>
          <cell r="J54">
            <v>240</v>
          </cell>
          <cell r="K54">
            <v>0</v>
          </cell>
          <cell r="L54">
            <v>0</v>
          </cell>
          <cell r="M54">
            <v>0</v>
          </cell>
          <cell r="N54">
            <v>240</v>
          </cell>
          <cell r="O54">
            <v>0</v>
          </cell>
          <cell r="P54">
            <v>0</v>
          </cell>
          <cell r="Q54">
            <v>0</v>
          </cell>
        </row>
        <row r="55">
          <cell r="A55">
            <v>2017</v>
          </cell>
          <cell r="B55" t="str">
            <v>Dec</v>
          </cell>
          <cell r="C55" t="str">
            <v>Yakima</v>
          </cell>
          <cell r="D55">
            <v>537.1</v>
          </cell>
          <cell r="E55">
            <v>0</v>
          </cell>
          <cell r="F55">
            <v>-9.1</v>
          </cell>
          <cell r="G55">
            <v>68.599999999999994</v>
          </cell>
          <cell r="H55">
            <v>68.599999999999994</v>
          </cell>
          <cell r="I55">
            <v>13</v>
          </cell>
          <cell r="J55">
            <v>0</v>
          </cell>
          <cell r="K55">
            <v>0</v>
          </cell>
          <cell r="L55">
            <v>0</v>
          </cell>
          <cell r="M55">
            <v>596.6</v>
          </cell>
          <cell r="N55">
            <v>0</v>
          </cell>
          <cell r="O55">
            <v>0</v>
          </cell>
          <cell r="P55">
            <v>0</v>
          </cell>
          <cell r="Q55">
            <v>0</v>
          </cell>
        </row>
        <row r="56">
          <cell r="A56">
            <v>2017</v>
          </cell>
          <cell r="B56" t="str">
            <v>Dec</v>
          </cell>
          <cell r="C56" t="str">
            <v>WallaWalla</v>
          </cell>
          <cell r="D56">
            <v>250.9</v>
          </cell>
          <cell r="E56">
            <v>0</v>
          </cell>
          <cell r="F56">
            <v>-3.8</v>
          </cell>
          <cell r="G56">
            <v>32.1</v>
          </cell>
          <cell r="H56">
            <v>32.1</v>
          </cell>
          <cell r="I56">
            <v>13</v>
          </cell>
          <cell r="J56">
            <v>70.2</v>
          </cell>
          <cell r="K56">
            <v>-1.8</v>
          </cell>
          <cell r="L56">
            <v>0</v>
          </cell>
          <cell r="M56">
            <v>275</v>
          </cell>
          <cell r="N56">
            <v>64.099999999999994</v>
          </cell>
          <cell r="O56">
            <v>0</v>
          </cell>
          <cell r="P56">
            <v>0</v>
          </cell>
          <cell r="Q56">
            <v>0</v>
          </cell>
        </row>
        <row r="57">
          <cell r="A57">
            <v>2017</v>
          </cell>
          <cell r="B57" t="str">
            <v>Dec</v>
          </cell>
          <cell r="C57" t="str">
            <v>APS Transmission</v>
          </cell>
          <cell r="D57">
            <v>0</v>
          </cell>
          <cell r="E57">
            <v>0</v>
          </cell>
          <cell r="F57">
            <v>0</v>
          </cell>
          <cell r="G57">
            <v>0</v>
          </cell>
          <cell r="H57">
            <v>350</v>
          </cell>
          <cell r="I57" t="str">
            <v>Div0</v>
          </cell>
          <cell r="J57">
            <v>0</v>
          </cell>
          <cell r="K57">
            <v>0</v>
          </cell>
          <cell r="L57">
            <v>0</v>
          </cell>
          <cell r="M57">
            <v>350</v>
          </cell>
          <cell r="N57">
            <v>0</v>
          </cell>
          <cell r="O57">
            <v>0</v>
          </cell>
          <cell r="P57">
            <v>0</v>
          </cell>
          <cell r="Q57">
            <v>0</v>
          </cell>
        </row>
        <row r="58">
          <cell r="A58">
            <v>2017</v>
          </cell>
          <cell r="B58" t="str">
            <v>Dec</v>
          </cell>
          <cell r="C58" t="str">
            <v>Bridger East</v>
          </cell>
          <cell r="D58">
            <v>0</v>
          </cell>
          <cell r="E58">
            <v>0</v>
          </cell>
          <cell r="F58">
            <v>0</v>
          </cell>
          <cell r="G58">
            <v>0</v>
          </cell>
          <cell r="H58">
            <v>0</v>
          </cell>
          <cell r="I58" t="str">
            <v>Div0</v>
          </cell>
          <cell r="J58">
            <v>0</v>
          </cell>
          <cell r="K58">
            <v>0</v>
          </cell>
          <cell r="L58">
            <v>0</v>
          </cell>
          <cell r="M58">
            <v>0</v>
          </cell>
          <cell r="N58">
            <v>0</v>
          </cell>
          <cell r="O58">
            <v>0</v>
          </cell>
          <cell r="P58">
            <v>0</v>
          </cell>
          <cell r="Q58">
            <v>0</v>
          </cell>
        </row>
        <row r="59">
          <cell r="A59">
            <v>2017</v>
          </cell>
          <cell r="B59" t="str">
            <v>Dec</v>
          </cell>
          <cell r="C59" t="str">
            <v>WyomingNE</v>
          </cell>
          <cell r="D59">
            <v>576.4</v>
          </cell>
          <cell r="E59">
            <v>0</v>
          </cell>
          <cell r="F59">
            <v>0</v>
          </cell>
          <cell r="G59">
            <v>74.900000000000006</v>
          </cell>
          <cell r="H59">
            <v>88.6</v>
          </cell>
          <cell r="I59">
            <v>15.4</v>
          </cell>
          <cell r="J59">
            <v>1202</v>
          </cell>
          <cell r="K59">
            <v>5.7</v>
          </cell>
          <cell r="L59">
            <v>0</v>
          </cell>
          <cell r="M59">
            <v>0</v>
          </cell>
          <cell r="N59">
            <v>542.70000000000005</v>
          </cell>
          <cell r="O59">
            <v>0</v>
          </cell>
          <cell r="P59">
            <v>0</v>
          </cell>
          <cell r="Q59">
            <v>0</v>
          </cell>
        </row>
        <row r="60">
          <cell r="A60">
            <v>2017</v>
          </cell>
          <cell r="B60" t="str">
            <v>Dec</v>
          </cell>
          <cell r="C60" t="str">
            <v>WyomingSW</v>
          </cell>
          <cell r="D60">
            <v>493.7</v>
          </cell>
          <cell r="E60">
            <v>0</v>
          </cell>
          <cell r="F60">
            <v>-11</v>
          </cell>
          <cell r="G60">
            <v>62.7</v>
          </cell>
          <cell r="H60">
            <v>62.7</v>
          </cell>
          <cell r="I60">
            <v>13</v>
          </cell>
          <cell r="J60">
            <v>2.6</v>
          </cell>
          <cell r="K60">
            <v>0.2</v>
          </cell>
          <cell r="L60">
            <v>0</v>
          </cell>
          <cell r="M60">
            <v>542.6</v>
          </cell>
          <cell r="N60">
            <v>0</v>
          </cell>
          <cell r="O60">
            <v>0</v>
          </cell>
          <cell r="P60">
            <v>0</v>
          </cell>
          <cell r="Q60">
            <v>0</v>
          </cell>
        </row>
        <row r="61">
          <cell r="A61">
            <v>2017</v>
          </cell>
          <cell r="B61" t="str">
            <v>Dec</v>
          </cell>
          <cell r="C61" t="str">
            <v>Aeolis_Wyoming</v>
          </cell>
          <cell r="D61">
            <v>0</v>
          </cell>
          <cell r="E61">
            <v>0</v>
          </cell>
          <cell r="F61">
            <v>0</v>
          </cell>
          <cell r="G61">
            <v>0</v>
          </cell>
          <cell r="H61">
            <v>0</v>
          </cell>
          <cell r="I61" t="str">
            <v>Div0</v>
          </cell>
          <cell r="J61">
            <v>0</v>
          </cell>
          <cell r="K61">
            <v>0</v>
          </cell>
          <cell r="L61">
            <v>0</v>
          </cell>
          <cell r="M61">
            <v>542.70000000000005</v>
          </cell>
          <cell r="N61">
            <v>542.70000000000005</v>
          </cell>
          <cell r="O61">
            <v>0</v>
          </cell>
          <cell r="P61">
            <v>0</v>
          </cell>
          <cell r="Q61">
            <v>0</v>
          </cell>
        </row>
        <row r="62">
          <cell r="A62">
            <v>2017</v>
          </cell>
          <cell r="B62" t="str">
            <v>Dec</v>
          </cell>
          <cell r="C62" t="str">
            <v>Chehalis</v>
          </cell>
          <cell r="D62">
            <v>0</v>
          </cell>
          <cell r="E62">
            <v>0</v>
          </cell>
          <cell r="F62">
            <v>0</v>
          </cell>
          <cell r="G62">
            <v>0</v>
          </cell>
          <cell r="H62">
            <v>0</v>
          </cell>
          <cell r="I62" t="str">
            <v>Div0</v>
          </cell>
          <cell r="J62">
            <v>512</v>
          </cell>
          <cell r="K62">
            <v>0</v>
          </cell>
          <cell r="L62">
            <v>0</v>
          </cell>
          <cell r="M62">
            <v>0</v>
          </cell>
          <cell r="N62">
            <v>512</v>
          </cell>
          <cell r="O62">
            <v>0</v>
          </cell>
          <cell r="P62">
            <v>0</v>
          </cell>
          <cell r="Q62">
            <v>0</v>
          </cell>
        </row>
        <row r="63">
          <cell r="A63">
            <v>2017</v>
          </cell>
          <cell r="B63" t="str">
            <v>Dec</v>
          </cell>
          <cell r="C63" t="str">
            <v>SOregonCal</v>
          </cell>
          <cell r="D63">
            <v>1313.3</v>
          </cell>
          <cell r="E63">
            <v>0</v>
          </cell>
          <cell r="F63">
            <v>-61</v>
          </cell>
          <cell r="G63">
            <v>162.80000000000001</v>
          </cell>
          <cell r="H63">
            <v>162.80000000000001</v>
          </cell>
          <cell r="I63">
            <v>13</v>
          </cell>
          <cell r="J63">
            <v>453.6</v>
          </cell>
          <cell r="K63">
            <v>39.4</v>
          </cell>
          <cell r="L63">
            <v>0</v>
          </cell>
          <cell r="M63">
            <v>1260.7</v>
          </cell>
          <cell r="N63">
            <v>338.7</v>
          </cell>
          <cell r="O63">
            <v>0</v>
          </cell>
          <cell r="P63">
            <v>0</v>
          </cell>
          <cell r="Q63">
            <v>0</v>
          </cell>
        </row>
        <row r="64">
          <cell r="A64">
            <v>2017</v>
          </cell>
          <cell r="B64" t="str">
            <v>Dec</v>
          </cell>
          <cell r="C64" t="str">
            <v>PortlandNC</v>
          </cell>
          <cell r="D64">
            <v>493.1</v>
          </cell>
          <cell r="E64">
            <v>0</v>
          </cell>
          <cell r="F64">
            <v>0</v>
          </cell>
          <cell r="G64">
            <v>64.099999999999994</v>
          </cell>
          <cell r="H64">
            <v>64.099999999999994</v>
          </cell>
          <cell r="I64">
            <v>13</v>
          </cell>
          <cell r="J64">
            <v>601.29999999999995</v>
          </cell>
          <cell r="K64">
            <v>-78</v>
          </cell>
          <cell r="L64">
            <v>0</v>
          </cell>
          <cell r="M64">
            <v>33.799999999999997</v>
          </cell>
          <cell r="N64">
            <v>0</v>
          </cell>
          <cell r="O64">
            <v>0</v>
          </cell>
          <cell r="P64">
            <v>0</v>
          </cell>
          <cell r="Q64">
            <v>0</v>
          </cell>
        </row>
        <row r="65">
          <cell r="A65">
            <v>2017</v>
          </cell>
          <cell r="B65" t="str">
            <v>Dec</v>
          </cell>
          <cell r="C65" t="str">
            <v>WillamValcc</v>
          </cell>
          <cell r="D65">
            <v>358.9</v>
          </cell>
          <cell r="E65">
            <v>0</v>
          </cell>
          <cell r="F65">
            <v>0</v>
          </cell>
          <cell r="G65">
            <v>46.7</v>
          </cell>
          <cell r="H65">
            <v>46.7</v>
          </cell>
          <cell r="I65">
            <v>13</v>
          </cell>
          <cell r="J65">
            <v>0</v>
          </cell>
          <cell r="K65">
            <v>10</v>
          </cell>
          <cell r="L65">
            <v>0</v>
          </cell>
          <cell r="M65">
            <v>395.6</v>
          </cell>
          <cell r="N65">
            <v>0</v>
          </cell>
          <cell r="O65">
            <v>0</v>
          </cell>
          <cell r="P65">
            <v>0</v>
          </cell>
          <cell r="Q65">
            <v>0</v>
          </cell>
        </row>
        <row r="66">
          <cell r="A66">
            <v>2017</v>
          </cell>
          <cell r="B66" t="str">
            <v>Dec</v>
          </cell>
          <cell r="C66" t="str">
            <v>Bethel</v>
          </cell>
          <cell r="D66">
            <v>0</v>
          </cell>
          <cell r="E66">
            <v>0</v>
          </cell>
          <cell r="F66">
            <v>0</v>
          </cell>
          <cell r="G66">
            <v>0</v>
          </cell>
          <cell r="H66">
            <v>0</v>
          </cell>
          <cell r="I66" t="str">
            <v>Div0</v>
          </cell>
          <cell r="J66">
            <v>0</v>
          </cell>
          <cell r="K66">
            <v>0</v>
          </cell>
          <cell r="L66">
            <v>0</v>
          </cell>
          <cell r="M66">
            <v>0</v>
          </cell>
          <cell r="N66">
            <v>0</v>
          </cell>
          <cell r="O66">
            <v>0</v>
          </cell>
          <cell r="P66">
            <v>0</v>
          </cell>
          <cell r="Q66">
            <v>0</v>
          </cell>
        </row>
        <row r="67">
          <cell r="A67">
            <v>2017</v>
          </cell>
          <cell r="B67" t="str">
            <v>Dec</v>
          </cell>
          <cell r="C67" t="str">
            <v>Nevada - Oregon Border</v>
          </cell>
          <cell r="D67">
            <v>0</v>
          </cell>
          <cell r="E67">
            <v>0</v>
          </cell>
          <cell r="F67">
            <v>0</v>
          </cell>
          <cell r="G67">
            <v>0</v>
          </cell>
          <cell r="H67">
            <v>0</v>
          </cell>
          <cell r="I67" t="str">
            <v>Div0</v>
          </cell>
          <cell r="J67">
            <v>0</v>
          </cell>
          <cell r="K67">
            <v>0</v>
          </cell>
          <cell r="L67">
            <v>0</v>
          </cell>
          <cell r="M67">
            <v>0</v>
          </cell>
          <cell r="N67">
            <v>0</v>
          </cell>
          <cell r="O67">
            <v>0</v>
          </cell>
          <cell r="P67">
            <v>0</v>
          </cell>
          <cell r="Q67">
            <v>0</v>
          </cell>
        </row>
        <row r="68">
          <cell r="A68">
            <v>2017</v>
          </cell>
          <cell r="B68" t="str">
            <v>Dec</v>
          </cell>
          <cell r="C68" t="str">
            <v>Bridger</v>
          </cell>
          <cell r="D68">
            <v>0</v>
          </cell>
          <cell r="E68">
            <v>0</v>
          </cell>
          <cell r="F68">
            <v>0</v>
          </cell>
          <cell r="G68">
            <v>0</v>
          </cell>
          <cell r="H68">
            <v>30.1</v>
          </cell>
          <cell r="I68" t="str">
            <v>Div0</v>
          </cell>
          <cell r="J68">
            <v>1408.4</v>
          </cell>
          <cell r="K68">
            <v>-1.6</v>
          </cell>
          <cell r="L68">
            <v>0</v>
          </cell>
          <cell r="M68">
            <v>0</v>
          </cell>
          <cell r="N68">
            <v>1376.7</v>
          </cell>
          <cell r="O68">
            <v>0</v>
          </cell>
          <cell r="P68">
            <v>0</v>
          </cell>
          <cell r="Q68">
            <v>0</v>
          </cell>
        </row>
        <row r="69">
          <cell r="A69">
            <v>2017</v>
          </cell>
          <cell r="B69" t="str">
            <v>Dec</v>
          </cell>
          <cell r="C69" t="str">
            <v>Hemingway</v>
          </cell>
          <cell r="D69">
            <v>0</v>
          </cell>
          <cell r="E69">
            <v>0</v>
          </cell>
          <cell r="F69">
            <v>0</v>
          </cell>
          <cell r="G69">
            <v>0</v>
          </cell>
          <cell r="H69">
            <v>0</v>
          </cell>
          <cell r="I69" t="str">
            <v>Div0</v>
          </cell>
          <cell r="J69">
            <v>0</v>
          </cell>
          <cell r="K69">
            <v>0</v>
          </cell>
          <cell r="L69">
            <v>0</v>
          </cell>
          <cell r="M69">
            <v>910.3</v>
          </cell>
          <cell r="N69">
            <v>910.3</v>
          </cell>
          <cell r="O69">
            <v>0</v>
          </cell>
          <cell r="P69">
            <v>0</v>
          </cell>
          <cell r="Q69">
            <v>0</v>
          </cell>
        </row>
        <row r="70">
          <cell r="A70">
            <v>2017</v>
          </cell>
          <cell r="B70" t="str">
            <v>Dec</v>
          </cell>
          <cell r="C70" t="str">
            <v>Midpoint Meridian</v>
          </cell>
          <cell r="D70">
            <v>0</v>
          </cell>
          <cell r="E70">
            <v>0</v>
          </cell>
          <cell r="F70">
            <v>0</v>
          </cell>
          <cell r="G70">
            <v>0</v>
          </cell>
          <cell r="H70">
            <v>0</v>
          </cell>
          <cell r="I70" t="str">
            <v>Div0</v>
          </cell>
          <cell r="J70">
            <v>0</v>
          </cell>
          <cell r="K70">
            <v>0</v>
          </cell>
          <cell r="L70">
            <v>0</v>
          </cell>
          <cell r="M70">
            <v>400</v>
          </cell>
          <cell r="N70">
            <v>400</v>
          </cell>
          <cell r="O70">
            <v>0</v>
          </cell>
          <cell r="P70">
            <v>0</v>
          </cell>
          <cell r="Q70">
            <v>0</v>
          </cell>
        </row>
        <row r="71">
          <cell r="A71">
            <v>2017</v>
          </cell>
          <cell r="B71" t="str">
            <v>Dec</v>
          </cell>
          <cell r="C71" t="str">
            <v>Craig Trans</v>
          </cell>
          <cell r="D71">
            <v>0</v>
          </cell>
          <cell r="E71">
            <v>0</v>
          </cell>
          <cell r="F71">
            <v>0</v>
          </cell>
          <cell r="G71">
            <v>0</v>
          </cell>
          <cell r="H71">
            <v>67</v>
          </cell>
          <cell r="I71" t="str">
            <v>Div0</v>
          </cell>
          <cell r="J71">
            <v>0</v>
          </cell>
          <cell r="K71">
            <v>0</v>
          </cell>
          <cell r="L71">
            <v>0</v>
          </cell>
          <cell r="M71">
            <v>67</v>
          </cell>
          <cell r="N71">
            <v>0</v>
          </cell>
          <cell r="O71">
            <v>0</v>
          </cell>
          <cell r="P71">
            <v>0</v>
          </cell>
          <cell r="Q71">
            <v>0</v>
          </cell>
        </row>
        <row r="72">
          <cell r="A72">
            <v>2017</v>
          </cell>
          <cell r="B72" t="str">
            <v>Dec</v>
          </cell>
          <cell r="C72" t="str">
            <v>BPA_NITS</v>
          </cell>
          <cell r="D72">
            <v>309.10000000000002</v>
          </cell>
          <cell r="E72">
            <v>0</v>
          </cell>
          <cell r="F72">
            <v>0</v>
          </cell>
          <cell r="G72">
            <v>40.200000000000003</v>
          </cell>
          <cell r="H72">
            <v>40.200000000000003</v>
          </cell>
          <cell r="I72">
            <v>13</v>
          </cell>
          <cell r="J72">
            <v>0</v>
          </cell>
          <cell r="K72">
            <v>0</v>
          </cell>
          <cell r="L72">
            <v>0</v>
          </cell>
          <cell r="M72">
            <v>349.3</v>
          </cell>
          <cell r="N72">
            <v>0</v>
          </cell>
          <cell r="O72">
            <v>0</v>
          </cell>
          <cell r="P72">
            <v>0</v>
          </cell>
          <cell r="Q72">
            <v>0</v>
          </cell>
        </row>
        <row r="73">
          <cell r="A73">
            <v>2018</v>
          </cell>
          <cell r="B73" t="str">
            <v>Jul</v>
          </cell>
          <cell r="C73" t="str">
            <v>Arizona</v>
          </cell>
          <cell r="D73">
            <v>0</v>
          </cell>
          <cell r="E73">
            <v>0</v>
          </cell>
          <cell r="F73">
            <v>0</v>
          </cell>
          <cell r="G73">
            <v>0</v>
          </cell>
          <cell r="H73">
            <v>0</v>
          </cell>
          <cell r="I73" t="str">
            <v>Div0</v>
          </cell>
          <cell r="J73">
            <v>0</v>
          </cell>
          <cell r="K73">
            <v>-245</v>
          </cell>
          <cell r="L73">
            <v>0</v>
          </cell>
          <cell r="M73">
            <v>245</v>
          </cell>
          <cell r="N73">
            <v>0</v>
          </cell>
          <cell r="O73">
            <v>0</v>
          </cell>
          <cell r="P73">
            <v>0</v>
          </cell>
          <cell r="Q73">
            <v>0</v>
          </cell>
        </row>
        <row r="74">
          <cell r="A74">
            <v>2018</v>
          </cell>
          <cell r="B74" t="str">
            <v>Jul</v>
          </cell>
          <cell r="C74" t="str">
            <v>COB</v>
          </cell>
          <cell r="D74">
            <v>0</v>
          </cell>
          <cell r="E74">
            <v>0</v>
          </cell>
          <cell r="F74">
            <v>0</v>
          </cell>
          <cell r="G74">
            <v>0</v>
          </cell>
          <cell r="H74">
            <v>0</v>
          </cell>
          <cell r="I74" t="str">
            <v>Div0</v>
          </cell>
          <cell r="J74">
            <v>0</v>
          </cell>
          <cell r="K74">
            <v>0</v>
          </cell>
          <cell r="L74">
            <v>0</v>
          </cell>
          <cell r="M74">
            <v>0</v>
          </cell>
          <cell r="N74">
            <v>0</v>
          </cell>
          <cell r="O74">
            <v>0</v>
          </cell>
          <cell r="P74">
            <v>0</v>
          </cell>
          <cell r="Q74">
            <v>0</v>
          </cell>
        </row>
        <row r="75">
          <cell r="A75">
            <v>2018</v>
          </cell>
          <cell r="B75" t="str">
            <v>Jul</v>
          </cell>
          <cell r="C75" t="str">
            <v>Goshen</v>
          </cell>
          <cell r="D75">
            <v>462.7</v>
          </cell>
          <cell r="E75">
            <v>0</v>
          </cell>
          <cell r="F75">
            <v>-10.7</v>
          </cell>
          <cell r="G75">
            <v>58.8</v>
          </cell>
          <cell r="H75">
            <v>58.8</v>
          </cell>
          <cell r="I75">
            <v>13</v>
          </cell>
          <cell r="J75">
            <v>56.5</v>
          </cell>
          <cell r="K75">
            <v>9</v>
          </cell>
          <cell r="L75">
            <v>180.2</v>
          </cell>
          <cell r="M75">
            <v>265.2</v>
          </cell>
          <cell r="N75">
            <v>0</v>
          </cell>
          <cell r="O75">
            <v>0</v>
          </cell>
          <cell r="P75">
            <v>0</v>
          </cell>
          <cell r="Q75">
            <v>0</v>
          </cell>
        </row>
        <row r="76">
          <cell r="A76">
            <v>2018</v>
          </cell>
          <cell r="B76" t="str">
            <v>Jul</v>
          </cell>
          <cell r="C76" t="str">
            <v>Brady</v>
          </cell>
          <cell r="D76">
            <v>0</v>
          </cell>
          <cell r="E76">
            <v>0</v>
          </cell>
          <cell r="F76">
            <v>0</v>
          </cell>
          <cell r="G76">
            <v>0</v>
          </cell>
          <cell r="H76">
            <v>0</v>
          </cell>
          <cell r="I76" t="str">
            <v>Div0</v>
          </cell>
          <cell r="J76">
            <v>0</v>
          </cell>
          <cell r="K76">
            <v>0</v>
          </cell>
          <cell r="L76">
            <v>0</v>
          </cell>
          <cell r="M76">
            <v>0</v>
          </cell>
          <cell r="N76">
            <v>0</v>
          </cell>
          <cell r="O76">
            <v>0</v>
          </cell>
          <cell r="P76">
            <v>0</v>
          </cell>
          <cell r="Q76">
            <v>0</v>
          </cell>
        </row>
        <row r="77">
          <cell r="A77">
            <v>2018</v>
          </cell>
          <cell r="B77" t="str">
            <v>Jul</v>
          </cell>
          <cell r="C77" t="str">
            <v>Bridger West</v>
          </cell>
          <cell r="D77">
            <v>0</v>
          </cell>
          <cell r="E77">
            <v>0</v>
          </cell>
          <cell r="F77">
            <v>0</v>
          </cell>
          <cell r="G77">
            <v>0</v>
          </cell>
          <cell r="H77">
            <v>0</v>
          </cell>
          <cell r="I77" t="str">
            <v>Div0</v>
          </cell>
          <cell r="J77">
            <v>0</v>
          </cell>
          <cell r="K77">
            <v>0</v>
          </cell>
          <cell r="L77">
            <v>0</v>
          </cell>
          <cell r="M77">
            <v>1208.0999999999999</v>
          </cell>
          <cell r="N77">
            <v>1208.0999999999999</v>
          </cell>
          <cell r="O77">
            <v>0</v>
          </cell>
          <cell r="P77">
            <v>0</v>
          </cell>
          <cell r="Q77">
            <v>0</v>
          </cell>
        </row>
        <row r="78">
          <cell r="A78">
            <v>2018</v>
          </cell>
          <cell r="B78" t="str">
            <v>Jul</v>
          </cell>
          <cell r="C78" t="str">
            <v>Borah</v>
          </cell>
          <cell r="D78">
            <v>0</v>
          </cell>
          <cell r="E78">
            <v>0</v>
          </cell>
          <cell r="F78">
            <v>0</v>
          </cell>
          <cell r="G78">
            <v>0</v>
          </cell>
          <cell r="H78">
            <v>0</v>
          </cell>
          <cell r="I78" t="str">
            <v>Div0</v>
          </cell>
          <cell r="J78">
            <v>0</v>
          </cell>
          <cell r="K78">
            <v>0</v>
          </cell>
          <cell r="L78">
            <v>0</v>
          </cell>
          <cell r="M78">
            <v>1208</v>
          </cell>
          <cell r="N78">
            <v>1208</v>
          </cell>
          <cell r="O78">
            <v>0</v>
          </cell>
          <cell r="P78">
            <v>0</v>
          </cell>
          <cell r="Q78">
            <v>0</v>
          </cell>
        </row>
        <row r="79">
          <cell r="A79">
            <v>2018</v>
          </cell>
          <cell r="B79" t="str">
            <v>Jul</v>
          </cell>
          <cell r="C79" t="str">
            <v>Mid Columbia</v>
          </cell>
          <cell r="D79">
            <v>0</v>
          </cell>
          <cell r="E79">
            <v>0</v>
          </cell>
          <cell r="F79">
            <v>0</v>
          </cell>
          <cell r="G79">
            <v>0</v>
          </cell>
          <cell r="H79">
            <v>0</v>
          </cell>
          <cell r="I79" t="str">
            <v>Div0</v>
          </cell>
          <cell r="J79">
            <v>537.20000000000005</v>
          </cell>
          <cell r="K79">
            <v>-59.2</v>
          </cell>
          <cell r="L79">
            <v>0</v>
          </cell>
          <cell r="M79">
            <v>13</v>
          </cell>
          <cell r="N79">
            <v>490.9</v>
          </cell>
          <cell r="O79">
            <v>0</v>
          </cell>
          <cell r="P79">
            <v>0</v>
          </cell>
          <cell r="Q79">
            <v>0</v>
          </cell>
        </row>
        <row r="80">
          <cell r="A80">
            <v>2018</v>
          </cell>
          <cell r="B80" t="str">
            <v>Jul</v>
          </cell>
          <cell r="C80" t="str">
            <v>Mona</v>
          </cell>
          <cell r="D80">
            <v>0</v>
          </cell>
          <cell r="E80">
            <v>0</v>
          </cell>
          <cell r="F80">
            <v>0</v>
          </cell>
          <cell r="G80">
            <v>0</v>
          </cell>
          <cell r="H80">
            <v>0</v>
          </cell>
          <cell r="I80" t="str">
            <v>Div0</v>
          </cell>
          <cell r="J80">
            <v>0</v>
          </cell>
          <cell r="K80">
            <v>100</v>
          </cell>
          <cell r="L80">
            <v>0</v>
          </cell>
          <cell r="M80">
            <v>29</v>
          </cell>
          <cell r="N80">
            <v>129</v>
          </cell>
          <cell r="O80">
            <v>0</v>
          </cell>
          <cell r="P80">
            <v>0</v>
          </cell>
          <cell r="Q80">
            <v>0</v>
          </cell>
        </row>
        <row r="81">
          <cell r="A81">
            <v>2018</v>
          </cell>
          <cell r="B81" t="str">
            <v>Jul</v>
          </cell>
          <cell r="C81" t="str">
            <v>Palo Verde</v>
          </cell>
          <cell r="D81">
            <v>0</v>
          </cell>
          <cell r="E81">
            <v>0</v>
          </cell>
          <cell r="F81">
            <v>0</v>
          </cell>
          <cell r="G81">
            <v>0</v>
          </cell>
          <cell r="H81">
            <v>0</v>
          </cell>
          <cell r="I81" t="str">
            <v>Div0</v>
          </cell>
          <cell r="J81">
            <v>0</v>
          </cell>
          <cell r="K81">
            <v>0</v>
          </cell>
          <cell r="L81">
            <v>0</v>
          </cell>
          <cell r="M81">
            <v>0</v>
          </cell>
          <cell r="N81">
            <v>0</v>
          </cell>
          <cell r="O81">
            <v>0</v>
          </cell>
          <cell r="P81">
            <v>0</v>
          </cell>
          <cell r="Q81">
            <v>0</v>
          </cell>
        </row>
        <row r="82">
          <cell r="A82">
            <v>2018</v>
          </cell>
          <cell r="B82" t="str">
            <v>Jul</v>
          </cell>
          <cell r="C82" t="str">
            <v>Utah North</v>
          </cell>
          <cell r="D82">
            <v>4842.1000000000004</v>
          </cell>
          <cell r="E82">
            <v>0</v>
          </cell>
          <cell r="F82">
            <v>-160.9</v>
          </cell>
          <cell r="G82">
            <v>608.6</v>
          </cell>
          <cell r="H82">
            <v>608.6</v>
          </cell>
          <cell r="I82">
            <v>13</v>
          </cell>
          <cell r="J82">
            <v>2560.3000000000002</v>
          </cell>
          <cell r="K82">
            <v>-1.8</v>
          </cell>
          <cell r="L82">
            <v>143.1</v>
          </cell>
          <cell r="M82">
            <v>2736.2</v>
          </cell>
          <cell r="N82">
            <v>148</v>
          </cell>
          <cell r="O82">
            <v>0</v>
          </cell>
          <cell r="P82">
            <v>0</v>
          </cell>
          <cell r="Q82">
            <v>0</v>
          </cell>
        </row>
        <row r="83">
          <cell r="A83">
            <v>2018</v>
          </cell>
          <cell r="B83" t="str">
            <v>Jul</v>
          </cell>
          <cell r="C83" t="str">
            <v>_4-Corners</v>
          </cell>
          <cell r="D83">
            <v>0</v>
          </cell>
          <cell r="E83">
            <v>0</v>
          </cell>
          <cell r="F83">
            <v>0</v>
          </cell>
          <cell r="G83">
            <v>0</v>
          </cell>
          <cell r="H83">
            <v>0</v>
          </cell>
          <cell r="I83" t="str">
            <v>Div0</v>
          </cell>
          <cell r="J83">
            <v>0</v>
          </cell>
          <cell r="K83">
            <v>-235</v>
          </cell>
          <cell r="L83">
            <v>0</v>
          </cell>
          <cell r="M83">
            <v>235</v>
          </cell>
          <cell r="N83">
            <v>0</v>
          </cell>
          <cell r="O83">
            <v>0</v>
          </cell>
          <cell r="P83">
            <v>0</v>
          </cell>
          <cell r="Q83">
            <v>0</v>
          </cell>
        </row>
        <row r="84">
          <cell r="A84">
            <v>2018</v>
          </cell>
          <cell r="B84" t="str">
            <v>Jul</v>
          </cell>
          <cell r="C84" t="str">
            <v>Utah South</v>
          </cell>
          <cell r="D84">
            <v>706.6</v>
          </cell>
          <cell r="E84">
            <v>0</v>
          </cell>
          <cell r="F84">
            <v>0</v>
          </cell>
          <cell r="G84">
            <v>91.9</v>
          </cell>
          <cell r="H84">
            <v>91.9</v>
          </cell>
          <cell r="I84">
            <v>13</v>
          </cell>
          <cell r="J84">
            <v>3157.8</v>
          </cell>
          <cell r="K84">
            <v>10.9</v>
          </cell>
          <cell r="L84">
            <v>0</v>
          </cell>
          <cell r="M84">
            <v>196</v>
          </cell>
          <cell r="N84">
            <v>2566.3000000000002</v>
          </cell>
          <cell r="O84">
            <v>0</v>
          </cell>
          <cell r="P84">
            <v>0</v>
          </cell>
          <cell r="Q84">
            <v>0</v>
          </cell>
        </row>
        <row r="85">
          <cell r="A85">
            <v>2018</v>
          </cell>
          <cell r="B85" t="str">
            <v>Jul</v>
          </cell>
          <cell r="C85" t="str">
            <v>Cholla</v>
          </cell>
          <cell r="D85">
            <v>0</v>
          </cell>
          <cell r="E85">
            <v>0</v>
          </cell>
          <cell r="F85">
            <v>0</v>
          </cell>
          <cell r="G85">
            <v>0</v>
          </cell>
          <cell r="H85">
            <v>0</v>
          </cell>
          <cell r="I85" t="str">
            <v>Div0</v>
          </cell>
          <cell r="J85">
            <v>387</v>
          </cell>
          <cell r="K85">
            <v>0</v>
          </cell>
          <cell r="L85">
            <v>0</v>
          </cell>
          <cell r="M85">
            <v>0</v>
          </cell>
          <cell r="N85">
            <v>387</v>
          </cell>
          <cell r="O85">
            <v>0</v>
          </cell>
          <cell r="P85">
            <v>0</v>
          </cell>
          <cell r="Q85">
            <v>0</v>
          </cell>
        </row>
        <row r="86">
          <cell r="A86">
            <v>2018</v>
          </cell>
          <cell r="B86" t="str">
            <v>Jul</v>
          </cell>
          <cell r="C86" t="str">
            <v>Colorado</v>
          </cell>
          <cell r="D86">
            <v>0</v>
          </cell>
          <cell r="E86">
            <v>0</v>
          </cell>
          <cell r="F86">
            <v>0</v>
          </cell>
          <cell r="G86">
            <v>0</v>
          </cell>
          <cell r="H86">
            <v>145.6</v>
          </cell>
          <cell r="I86" t="str">
            <v>Div0</v>
          </cell>
          <cell r="J86">
            <v>241.6</v>
          </cell>
          <cell r="K86">
            <v>0</v>
          </cell>
          <cell r="L86">
            <v>0</v>
          </cell>
          <cell r="M86">
            <v>0</v>
          </cell>
          <cell r="N86">
            <v>96</v>
          </cell>
          <cell r="O86">
            <v>0</v>
          </cell>
          <cell r="P86">
            <v>0</v>
          </cell>
          <cell r="Q86">
            <v>0</v>
          </cell>
        </row>
        <row r="87">
          <cell r="A87">
            <v>2018</v>
          </cell>
          <cell r="B87" t="str">
            <v>Jul</v>
          </cell>
          <cell r="C87" t="str">
            <v>Mead</v>
          </cell>
          <cell r="D87">
            <v>0</v>
          </cell>
          <cell r="E87">
            <v>0</v>
          </cell>
          <cell r="F87">
            <v>0</v>
          </cell>
          <cell r="G87">
            <v>0</v>
          </cell>
          <cell r="H87">
            <v>0</v>
          </cell>
          <cell r="I87" t="str">
            <v>Div0</v>
          </cell>
          <cell r="J87">
            <v>0</v>
          </cell>
          <cell r="K87">
            <v>0</v>
          </cell>
          <cell r="L87">
            <v>0</v>
          </cell>
          <cell r="M87">
            <v>0</v>
          </cell>
          <cell r="N87">
            <v>0</v>
          </cell>
          <cell r="O87">
            <v>0</v>
          </cell>
          <cell r="P87">
            <v>0</v>
          </cell>
          <cell r="Q87">
            <v>0</v>
          </cell>
        </row>
        <row r="88">
          <cell r="A88">
            <v>2018</v>
          </cell>
          <cell r="B88" t="str">
            <v>Jul</v>
          </cell>
          <cell r="C88" t="str">
            <v>Montana</v>
          </cell>
          <cell r="D88">
            <v>0</v>
          </cell>
          <cell r="E88">
            <v>0</v>
          </cell>
          <cell r="F88">
            <v>0</v>
          </cell>
          <cell r="G88">
            <v>0</v>
          </cell>
          <cell r="H88">
            <v>0</v>
          </cell>
          <cell r="I88" t="str">
            <v>Div0</v>
          </cell>
          <cell r="J88">
            <v>151.69999999999999</v>
          </cell>
          <cell r="K88">
            <v>0</v>
          </cell>
          <cell r="L88">
            <v>0</v>
          </cell>
          <cell r="M88">
            <v>0</v>
          </cell>
          <cell r="N88">
            <v>151.69999999999999</v>
          </cell>
          <cell r="O88">
            <v>0</v>
          </cell>
          <cell r="P88">
            <v>0</v>
          </cell>
          <cell r="Q88">
            <v>0</v>
          </cell>
        </row>
        <row r="89">
          <cell r="A89">
            <v>2018</v>
          </cell>
          <cell r="B89" t="str">
            <v>Jul</v>
          </cell>
          <cell r="C89" t="str">
            <v>Hermiston</v>
          </cell>
          <cell r="D89">
            <v>0</v>
          </cell>
          <cell r="E89">
            <v>0</v>
          </cell>
          <cell r="F89">
            <v>0</v>
          </cell>
          <cell r="G89">
            <v>0</v>
          </cell>
          <cell r="H89">
            <v>0</v>
          </cell>
          <cell r="I89" t="str">
            <v>Div0</v>
          </cell>
          <cell r="J89">
            <v>227</v>
          </cell>
          <cell r="K89">
            <v>0</v>
          </cell>
          <cell r="L89">
            <v>0</v>
          </cell>
          <cell r="M89">
            <v>0</v>
          </cell>
          <cell r="N89">
            <v>227</v>
          </cell>
          <cell r="O89">
            <v>0</v>
          </cell>
          <cell r="P89">
            <v>0</v>
          </cell>
          <cell r="Q89">
            <v>0</v>
          </cell>
        </row>
        <row r="90">
          <cell r="A90">
            <v>2018</v>
          </cell>
          <cell r="B90" t="str">
            <v>Jul</v>
          </cell>
          <cell r="C90" t="str">
            <v>Yakima</v>
          </cell>
          <cell r="D90">
            <v>497.5</v>
          </cell>
          <cell r="E90">
            <v>0</v>
          </cell>
          <cell r="F90">
            <v>-12.7</v>
          </cell>
          <cell r="G90">
            <v>63</v>
          </cell>
          <cell r="H90">
            <v>63</v>
          </cell>
          <cell r="I90">
            <v>13</v>
          </cell>
          <cell r="J90">
            <v>0</v>
          </cell>
          <cell r="K90">
            <v>2.1</v>
          </cell>
          <cell r="L90">
            <v>0</v>
          </cell>
          <cell r="M90">
            <v>545.70000000000005</v>
          </cell>
          <cell r="N90">
            <v>0</v>
          </cell>
          <cell r="O90">
            <v>0</v>
          </cell>
          <cell r="P90">
            <v>0</v>
          </cell>
          <cell r="Q90">
            <v>0</v>
          </cell>
        </row>
        <row r="91">
          <cell r="A91">
            <v>2018</v>
          </cell>
          <cell r="B91" t="str">
            <v>Jul</v>
          </cell>
          <cell r="C91" t="str">
            <v>WallaWalla</v>
          </cell>
          <cell r="D91">
            <v>278</v>
          </cell>
          <cell r="E91">
            <v>0</v>
          </cell>
          <cell r="F91">
            <v>-4.9000000000000004</v>
          </cell>
          <cell r="G91">
            <v>35.5</v>
          </cell>
          <cell r="H91">
            <v>35.5</v>
          </cell>
          <cell r="I91">
            <v>13</v>
          </cell>
          <cell r="J91">
            <v>70</v>
          </cell>
          <cell r="K91">
            <v>-1.8</v>
          </cell>
          <cell r="L91">
            <v>0</v>
          </cell>
          <cell r="M91">
            <v>240.5</v>
          </cell>
          <cell r="N91">
            <v>0</v>
          </cell>
          <cell r="O91">
            <v>0</v>
          </cell>
          <cell r="P91">
            <v>0</v>
          </cell>
          <cell r="Q91">
            <v>0</v>
          </cell>
        </row>
        <row r="92">
          <cell r="A92">
            <v>2018</v>
          </cell>
          <cell r="B92" t="str">
            <v>Jul</v>
          </cell>
          <cell r="C92" t="str">
            <v>APS Transmission</v>
          </cell>
          <cell r="D92">
            <v>0</v>
          </cell>
          <cell r="E92">
            <v>0</v>
          </cell>
          <cell r="F92">
            <v>0</v>
          </cell>
          <cell r="G92">
            <v>0</v>
          </cell>
          <cell r="H92">
            <v>0</v>
          </cell>
          <cell r="I92" t="str">
            <v>Div0</v>
          </cell>
          <cell r="J92">
            <v>0</v>
          </cell>
          <cell r="K92">
            <v>0</v>
          </cell>
          <cell r="L92">
            <v>0</v>
          </cell>
          <cell r="M92">
            <v>350</v>
          </cell>
          <cell r="N92">
            <v>350</v>
          </cell>
          <cell r="O92">
            <v>0</v>
          </cell>
          <cell r="P92">
            <v>0</v>
          </cell>
          <cell r="Q92">
            <v>0</v>
          </cell>
        </row>
        <row r="93">
          <cell r="A93">
            <v>2018</v>
          </cell>
          <cell r="B93" t="str">
            <v>Jul</v>
          </cell>
          <cell r="C93" t="str">
            <v>Bridger East</v>
          </cell>
          <cell r="D93">
            <v>0</v>
          </cell>
          <cell r="E93">
            <v>0</v>
          </cell>
          <cell r="F93">
            <v>0</v>
          </cell>
          <cell r="G93">
            <v>0</v>
          </cell>
          <cell r="H93">
            <v>0</v>
          </cell>
          <cell r="I93" t="str">
            <v>Div0</v>
          </cell>
          <cell r="J93">
            <v>0</v>
          </cell>
          <cell r="K93">
            <v>0</v>
          </cell>
          <cell r="L93">
            <v>0</v>
          </cell>
          <cell r="M93">
            <v>0</v>
          </cell>
          <cell r="N93">
            <v>0</v>
          </cell>
          <cell r="O93">
            <v>0</v>
          </cell>
          <cell r="P93">
            <v>0</v>
          </cell>
          <cell r="Q93">
            <v>0</v>
          </cell>
        </row>
        <row r="94">
          <cell r="A94">
            <v>2018</v>
          </cell>
          <cell r="B94" t="str">
            <v>Jul</v>
          </cell>
          <cell r="C94" t="str">
            <v>WyomingNE</v>
          </cell>
          <cell r="D94">
            <v>559.29999999999995</v>
          </cell>
          <cell r="E94">
            <v>0</v>
          </cell>
          <cell r="F94">
            <v>0</v>
          </cell>
          <cell r="G94">
            <v>72.7</v>
          </cell>
          <cell r="H94">
            <v>72.7</v>
          </cell>
          <cell r="I94">
            <v>13</v>
          </cell>
          <cell r="J94">
            <v>1195.9000000000001</v>
          </cell>
          <cell r="K94">
            <v>12.3</v>
          </cell>
          <cell r="L94">
            <v>0</v>
          </cell>
          <cell r="M94">
            <v>0</v>
          </cell>
          <cell r="N94">
            <v>576.20000000000005</v>
          </cell>
          <cell r="O94">
            <v>0</v>
          </cell>
          <cell r="P94">
            <v>0</v>
          </cell>
          <cell r="Q94">
            <v>0</v>
          </cell>
        </row>
        <row r="95">
          <cell r="A95">
            <v>2018</v>
          </cell>
          <cell r="B95" t="str">
            <v>Jul</v>
          </cell>
          <cell r="C95" t="str">
            <v>WyomingSW</v>
          </cell>
          <cell r="D95">
            <v>471.1</v>
          </cell>
          <cell r="E95">
            <v>0</v>
          </cell>
          <cell r="F95">
            <v>-18.600000000000001</v>
          </cell>
          <cell r="G95">
            <v>58.8</v>
          </cell>
          <cell r="H95">
            <v>58.8</v>
          </cell>
          <cell r="I95">
            <v>13</v>
          </cell>
          <cell r="J95">
            <v>0</v>
          </cell>
          <cell r="K95">
            <v>0.1</v>
          </cell>
          <cell r="L95">
            <v>0</v>
          </cell>
          <cell r="M95">
            <v>774.5</v>
          </cell>
          <cell r="N95">
            <v>263.3</v>
          </cell>
          <cell r="O95">
            <v>0</v>
          </cell>
          <cell r="P95">
            <v>0</v>
          </cell>
          <cell r="Q95">
            <v>0</v>
          </cell>
        </row>
        <row r="96">
          <cell r="A96">
            <v>2018</v>
          </cell>
          <cell r="B96" t="str">
            <v>Jul</v>
          </cell>
          <cell r="C96" t="str">
            <v>Aeolis_Wyoming</v>
          </cell>
          <cell r="D96">
            <v>0</v>
          </cell>
          <cell r="E96">
            <v>0</v>
          </cell>
          <cell r="F96">
            <v>0</v>
          </cell>
          <cell r="G96">
            <v>0</v>
          </cell>
          <cell r="H96">
            <v>0</v>
          </cell>
          <cell r="I96" t="str">
            <v>Div0</v>
          </cell>
          <cell r="J96">
            <v>0</v>
          </cell>
          <cell r="K96">
            <v>0</v>
          </cell>
          <cell r="L96">
            <v>0</v>
          </cell>
          <cell r="M96">
            <v>576.20000000000005</v>
          </cell>
          <cell r="N96">
            <v>576.20000000000005</v>
          </cell>
          <cell r="O96">
            <v>0</v>
          </cell>
          <cell r="P96">
            <v>0</v>
          </cell>
          <cell r="Q96">
            <v>0</v>
          </cell>
        </row>
        <row r="97">
          <cell r="A97">
            <v>2018</v>
          </cell>
          <cell r="B97" t="str">
            <v>Jul</v>
          </cell>
          <cell r="C97" t="str">
            <v>Chehalis</v>
          </cell>
          <cell r="D97">
            <v>0</v>
          </cell>
          <cell r="E97">
            <v>0</v>
          </cell>
          <cell r="F97">
            <v>0</v>
          </cell>
          <cell r="G97">
            <v>0</v>
          </cell>
          <cell r="H97">
            <v>0</v>
          </cell>
          <cell r="I97" t="str">
            <v>Div0</v>
          </cell>
          <cell r="J97">
            <v>464</v>
          </cell>
          <cell r="K97">
            <v>0</v>
          </cell>
          <cell r="L97">
            <v>0</v>
          </cell>
          <cell r="M97">
            <v>0</v>
          </cell>
          <cell r="N97">
            <v>464</v>
          </cell>
          <cell r="O97">
            <v>0</v>
          </cell>
          <cell r="P97">
            <v>0</v>
          </cell>
          <cell r="Q97">
            <v>0</v>
          </cell>
        </row>
        <row r="98">
          <cell r="A98">
            <v>2018</v>
          </cell>
          <cell r="B98" t="str">
            <v>Jul</v>
          </cell>
          <cell r="C98" t="str">
            <v>SOregonCal</v>
          </cell>
          <cell r="D98">
            <v>1321.8</v>
          </cell>
          <cell r="E98">
            <v>0</v>
          </cell>
          <cell r="F98">
            <v>-79.099999999999994</v>
          </cell>
          <cell r="G98">
            <v>161.6</v>
          </cell>
          <cell r="H98">
            <v>161.6</v>
          </cell>
          <cell r="I98">
            <v>13</v>
          </cell>
          <cell r="J98">
            <v>422.1</v>
          </cell>
          <cell r="K98">
            <v>50.9</v>
          </cell>
          <cell r="L98">
            <v>3.2</v>
          </cell>
          <cell r="M98">
            <v>1174.0999999999999</v>
          </cell>
          <cell r="N98">
            <v>246</v>
          </cell>
          <cell r="O98">
            <v>0</v>
          </cell>
          <cell r="P98">
            <v>0</v>
          </cell>
          <cell r="Q98">
            <v>0</v>
          </cell>
        </row>
        <row r="99">
          <cell r="A99">
            <v>2018</v>
          </cell>
          <cell r="B99" t="str">
            <v>Jul</v>
          </cell>
          <cell r="C99" t="str">
            <v>PortlandNC</v>
          </cell>
          <cell r="D99">
            <v>484.9</v>
          </cell>
          <cell r="E99">
            <v>0</v>
          </cell>
          <cell r="F99">
            <v>0</v>
          </cell>
          <cell r="G99">
            <v>63</v>
          </cell>
          <cell r="H99">
            <v>63</v>
          </cell>
          <cell r="I99">
            <v>13</v>
          </cell>
          <cell r="J99">
            <v>501.9</v>
          </cell>
          <cell r="K99">
            <v>-78</v>
          </cell>
          <cell r="L99">
            <v>0</v>
          </cell>
          <cell r="M99">
            <v>124</v>
          </cell>
          <cell r="N99">
            <v>0</v>
          </cell>
          <cell r="O99">
            <v>0</v>
          </cell>
          <cell r="P99">
            <v>0</v>
          </cell>
          <cell r="Q99">
            <v>0</v>
          </cell>
        </row>
        <row r="100">
          <cell r="A100">
            <v>2018</v>
          </cell>
          <cell r="B100" t="str">
            <v>Jul</v>
          </cell>
          <cell r="C100" t="str">
            <v>WillamValcc</v>
          </cell>
          <cell r="D100">
            <v>350.5</v>
          </cell>
          <cell r="E100">
            <v>0</v>
          </cell>
          <cell r="F100">
            <v>0</v>
          </cell>
          <cell r="G100">
            <v>45.6</v>
          </cell>
          <cell r="H100">
            <v>45.6</v>
          </cell>
          <cell r="I100">
            <v>13</v>
          </cell>
          <cell r="J100">
            <v>0</v>
          </cell>
          <cell r="K100">
            <v>0</v>
          </cell>
          <cell r="L100">
            <v>0</v>
          </cell>
          <cell r="M100">
            <v>396.1</v>
          </cell>
          <cell r="N100">
            <v>0</v>
          </cell>
          <cell r="O100">
            <v>0</v>
          </cell>
          <cell r="P100">
            <v>0</v>
          </cell>
          <cell r="Q100">
            <v>0</v>
          </cell>
        </row>
        <row r="101">
          <cell r="A101">
            <v>2018</v>
          </cell>
          <cell r="B101" t="str">
            <v>Jul</v>
          </cell>
          <cell r="C101" t="str">
            <v>Bethel</v>
          </cell>
          <cell r="D101">
            <v>0</v>
          </cell>
          <cell r="E101">
            <v>0</v>
          </cell>
          <cell r="F101">
            <v>0</v>
          </cell>
          <cell r="G101">
            <v>0</v>
          </cell>
          <cell r="H101">
            <v>0</v>
          </cell>
          <cell r="I101" t="str">
            <v>Div0</v>
          </cell>
          <cell r="J101">
            <v>0</v>
          </cell>
          <cell r="K101">
            <v>0</v>
          </cell>
          <cell r="L101">
            <v>0</v>
          </cell>
          <cell r="M101">
            <v>0</v>
          </cell>
          <cell r="N101">
            <v>0</v>
          </cell>
          <cell r="O101">
            <v>0</v>
          </cell>
          <cell r="P101">
            <v>0</v>
          </cell>
          <cell r="Q101">
            <v>0</v>
          </cell>
        </row>
        <row r="102">
          <cell r="A102">
            <v>2018</v>
          </cell>
          <cell r="B102" t="str">
            <v>Jul</v>
          </cell>
          <cell r="C102" t="str">
            <v>Nevada - Oregon Border</v>
          </cell>
          <cell r="D102">
            <v>0</v>
          </cell>
          <cell r="E102">
            <v>0</v>
          </cell>
          <cell r="F102">
            <v>0</v>
          </cell>
          <cell r="G102">
            <v>0</v>
          </cell>
          <cell r="H102">
            <v>0</v>
          </cell>
          <cell r="I102" t="str">
            <v>Div0</v>
          </cell>
          <cell r="J102">
            <v>106</v>
          </cell>
          <cell r="K102">
            <v>0</v>
          </cell>
          <cell r="L102">
            <v>0</v>
          </cell>
          <cell r="M102">
            <v>0</v>
          </cell>
          <cell r="N102">
            <v>106</v>
          </cell>
          <cell r="O102">
            <v>0</v>
          </cell>
          <cell r="P102">
            <v>0</v>
          </cell>
          <cell r="Q102">
            <v>0</v>
          </cell>
        </row>
        <row r="103">
          <cell r="A103">
            <v>2018</v>
          </cell>
          <cell r="B103" t="str">
            <v>Jul</v>
          </cell>
          <cell r="C103" t="str">
            <v>Bridger</v>
          </cell>
          <cell r="D103">
            <v>0</v>
          </cell>
          <cell r="E103">
            <v>0</v>
          </cell>
          <cell r="F103">
            <v>0</v>
          </cell>
          <cell r="G103">
            <v>0</v>
          </cell>
          <cell r="H103">
            <v>0</v>
          </cell>
          <cell r="I103" t="str">
            <v>Div0</v>
          </cell>
          <cell r="J103">
            <v>1408.4</v>
          </cell>
          <cell r="K103">
            <v>-1.7</v>
          </cell>
          <cell r="L103">
            <v>0</v>
          </cell>
          <cell r="M103">
            <v>0</v>
          </cell>
          <cell r="N103">
            <v>1406.6</v>
          </cell>
          <cell r="O103">
            <v>0</v>
          </cell>
          <cell r="P103">
            <v>0</v>
          </cell>
          <cell r="Q103">
            <v>0</v>
          </cell>
        </row>
        <row r="104">
          <cell r="A104">
            <v>2018</v>
          </cell>
          <cell r="B104" t="str">
            <v>Jul</v>
          </cell>
          <cell r="C104" t="str">
            <v>Hemingway</v>
          </cell>
          <cell r="D104">
            <v>0</v>
          </cell>
          <cell r="E104">
            <v>0</v>
          </cell>
          <cell r="F104">
            <v>0</v>
          </cell>
          <cell r="G104">
            <v>0</v>
          </cell>
          <cell r="H104">
            <v>0</v>
          </cell>
          <cell r="I104" t="str">
            <v>Div0</v>
          </cell>
          <cell r="J104">
            <v>0</v>
          </cell>
          <cell r="K104">
            <v>0</v>
          </cell>
          <cell r="L104">
            <v>0</v>
          </cell>
          <cell r="M104">
            <v>975.4</v>
          </cell>
          <cell r="N104">
            <v>975.4</v>
          </cell>
          <cell r="O104">
            <v>0</v>
          </cell>
          <cell r="P104">
            <v>0</v>
          </cell>
          <cell r="Q104">
            <v>0</v>
          </cell>
        </row>
        <row r="105">
          <cell r="A105">
            <v>2018</v>
          </cell>
          <cell r="B105" t="str">
            <v>Jul</v>
          </cell>
          <cell r="C105" t="str">
            <v>Midpoint Meridian</v>
          </cell>
          <cell r="D105">
            <v>0</v>
          </cell>
          <cell r="E105">
            <v>0</v>
          </cell>
          <cell r="F105">
            <v>0</v>
          </cell>
          <cell r="G105">
            <v>0</v>
          </cell>
          <cell r="H105">
            <v>0</v>
          </cell>
          <cell r="I105" t="str">
            <v>Div0</v>
          </cell>
          <cell r="J105">
            <v>0</v>
          </cell>
          <cell r="K105">
            <v>0</v>
          </cell>
          <cell r="L105">
            <v>0</v>
          </cell>
          <cell r="M105">
            <v>159</v>
          </cell>
          <cell r="N105">
            <v>159</v>
          </cell>
          <cell r="O105">
            <v>0</v>
          </cell>
          <cell r="P105">
            <v>0</v>
          </cell>
          <cell r="Q105">
            <v>0</v>
          </cell>
        </row>
        <row r="106">
          <cell r="A106">
            <v>2018</v>
          </cell>
          <cell r="B106" t="str">
            <v>Jul</v>
          </cell>
          <cell r="C106" t="str">
            <v>Craig Trans</v>
          </cell>
          <cell r="D106">
            <v>0</v>
          </cell>
          <cell r="E106">
            <v>0</v>
          </cell>
          <cell r="F106">
            <v>0</v>
          </cell>
          <cell r="G106">
            <v>0</v>
          </cell>
          <cell r="H106">
            <v>0</v>
          </cell>
          <cell r="I106" t="str">
            <v>Div0</v>
          </cell>
          <cell r="J106">
            <v>0</v>
          </cell>
          <cell r="K106">
            <v>0</v>
          </cell>
          <cell r="L106">
            <v>0</v>
          </cell>
          <cell r="M106">
            <v>67</v>
          </cell>
          <cell r="N106">
            <v>67</v>
          </cell>
          <cell r="O106">
            <v>0</v>
          </cell>
          <cell r="P106">
            <v>0</v>
          </cell>
          <cell r="Q106">
            <v>0</v>
          </cell>
        </row>
        <row r="107">
          <cell r="A107">
            <v>2018</v>
          </cell>
          <cell r="B107" t="str">
            <v>Jul</v>
          </cell>
          <cell r="C107" t="str">
            <v>BPA_NITS</v>
          </cell>
          <cell r="D107">
            <v>250.1</v>
          </cell>
          <cell r="E107">
            <v>0</v>
          </cell>
          <cell r="F107">
            <v>0</v>
          </cell>
          <cell r="G107">
            <v>32.5</v>
          </cell>
          <cell r="H107">
            <v>32.5</v>
          </cell>
          <cell r="I107">
            <v>13</v>
          </cell>
          <cell r="J107">
            <v>0</v>
          </cell>
          <cell r="K107">
            <v>0</v>
          </cell>
          <cell r="L107">
            <v>0</v>
          </cell>
          <cell r="M107">
            <v>282.60000000000002</v>
          </cell>
          <cell r="N107">
            <v>0</v>
          </cell>
          <cell r="O107">
            <v>0</v>
          </cell>
          <cell r="P107">
            <v>0</v>
          </cell>
          <cell r="Q107">
            <v>0</v>
          </cell>
        </row>
        <row r="108">
          <cell r="A108">
            <v>2018</v>
          </cell>
          <cell r="B108" t="str">
            <v>Dec</v>
          </cell>
          <cell r="C108" t="str">
            <v>Arizona</v>
          </cell>
          <cell r="D108">
            <v>0</v>
          </cell>
          <cell r="E108">
            <v>0</v>
          </cell>
          <cell r="F108">
            <v>0</v>
          </cell>
          <cell r="G108">
            <v>0</v>
          </cell>
          <cell r="H108">
            <v>0</v>
          </cell>
          <cell r="I108" t="str">
            <v>Div0</v>
          </cell>
          <cell r="J108">
            <v>0</v>
          </cell>
          <cell r="K108">
            <v>95</v>
          </cell>
          <cell r="L108">
            <v>0</v>
          </cell>
          <cell r="M108">
            <v>0</v>
          </cell>
          <cell r="N108">
            <v>95</v>
          </cell>
          <cell r="O108">
            <v>0</v>
          </cell>
          <cell r="P108">
            <v>0</v>
          </cell>
          <cell r="Q108">
            <v>0</v>
          </cell>
        </row>
        <row r="109">
          <cell r="A109">
            <v>2018</v>
          </cell>
          <cell r="B109" t="str">
            <v>Dec</v>
          </cell>
          <cell r="C109" t="str">
            <v>COB</v>
          </cell>
          <cell r="D109">
            <v>0</v>
          </cell>
          <cell r="E109">
            <v>0</v>
          </cell>
          <cell r="F109">
            <v>0</v>
          </cell>
          <cell r="G109">
            <v>0</v>
          </cell>
          <cell r="H109">
            <v>0</v>
          </cell>
          <cell r="I109" t="str">
            <v>Div0</v>
          </cell>
          <cell r="J109">
            <v>0</v>
          </cell>
          <cell r="K109">
            <v>0</v>
          </cell>
          <cell r="L109">
            <v>0</v>
          </cell>
          <cell r="M109">
            <v>0</v>
          </cell>
          <cell r="N109">
            <v>0</v>
          </cell>
          <cell r="O109">
            <v>0</v>
          </cell>
          <cell r="P109">
            <v>0</v>
          </cell>
          <cell r="Q109">
            <v>0</v>
          </cell>
        </row>
        <row r="110">
          <cell r="A110">
            <v>2018</v>
          </cell>
          <cell r="B110" t="str">
            <v>Dec</v>
          </cell>
          <cell r="C110" t="str">
            <v>Goshen</v>
          </cell>
          <cell r="D110">
            <v>266.2</v>
          </cell>
          <cell r="E110">
            <v>0</v>
          </cell>
          <cell r="F110">
            <v>-6.8</v>
          </cell>
          <cell r="G110">
            <v>33.700000000000003</v>
          </cell>
          <cell r="H110">
            <v>33.700000000000003</v>
          </cell>
          <cell r="I110">
            <v>13</v>
          </cell>
          <cell r="J110">
            <v>36.200000000000003</v>
          </cell>
          <cell r="K110">
            <v>6.3</v>
          </cell>
          <cell r="L110">
            <v>0</v>
          </cell>
          <cell r="M110">
            <v>250.6</v>
          </cell>
          <cell r="N110">
            <v>0</v>
          </cell>
          <cell r="O110">
            <v>0</v>
          </cell>
          <cell r="P110">
            <v>0</v>
          </cell>
          <cell r="Q110">
            <v>0</v>
          </cell>
        </row>
        <row r="111">
          <cell r="A111">
            <v>2018</v>
          </cell>
          <cell r="B111" t="str">
            <v>Dec</v>
          </cell>
          <cell r="C111" t="str">
            <v>Brady</v>
          </cell>
          <cell r="D111">
            <v>0</v>
          </cell>
          <cell r="E111">
            <v>0</v>
          </cell>
          <cell r="F111">
            <v>0</v>
          </cell>
          <cell r="G111">
            <v>0</v>
          </cell>
          <cell r="H111">
            <v>0</v>
          </cell>
          <cell r="I111" t="str">
            <v>Div0</v>
          </cell>
          <cell r="J111">
            <v>0</v>
          </cell>
          <cell r="K111">
            <v>0</v>
          </cell>
          <cell r="L111">
            <v>0</v>
          </cell>
          <cell r="M111">
            <v>0</v>
          </cell>
          <cell r="N111">
            <v>0</v>
          </cell>
          <cell r="O111">
            <v>0</v>
          </cell>
          <cell r="P111">
            <v>0</v>
          </cell>
          <cell r="Q111">
            <v>0</v>
          </cell>
        </row>
        <row r="112">
          <cell r="A112">
            <v>2018</v>
          </cell>
          <cell r="B112" t="str">
            <v>Dec</v>
          </cell>
          <cell r="C112" t="str">
            <v>Bridger West</v>
          </cell>
          <cell r="D112">
            <v>0</v>
          </cell>
          <cell r="E112">
            <v>0</v>
          </cell>
          <cell r="F112">
            <v>0</v>
          </cell>
          <cell r="G112">
            <v>0</v>
          </cell>
          <cell r="H112">
            <v>0</v>
          </cell>
          <cell r="I112" t="str">
            <v>Div0</v>
          </cell>
          <cell r="J112">
            <v>0</v>
          </cell>
          <cell r="K112">
            <v>0</v>
          </cell>
          <cell r="L112">
            <v>0</v>
          </cell>
          <cell r="M112">
            <v>931.9</v>
          </cell>
          <cell r="N112">
            <v>931.9</v>
          </cell>
          <cell r="O112">
            <v>0</v>
          </cell>
          <cell r="P112">
            <v>0</v>
          </cell>
          <cell r="Q112">
            <v>0</v>
          </cell>
        </row>
        <row r="113">
          <cell r="A113">
            <v>2018</v>
          </cell>
          <cell r="B113" t="str">
            <v>Dec</v>
          </cell>
          <cell r="C113" t="str">
            <v>Borah</v>
          </cell>
          <cell r="D113">
            <v>0</v>
          </cell>
          <cell r="E113">
            <v>0</v>
          </cell>
          <cell r="F113">
            <v>0</v>
          </cell>
          <cell r="G113">
            <v>0</v>
          </cell>
          <cell r="H113">
            <v>0</v>
          </cell>
          <cell r="I113" t="str">
            <v>Div0</v>
          </cell>
          <cell r="J113">
            <v>0</v>
          </cell>
          <cell r="K113">
            <v>0</v>
          </cell>
          <cell r="L113">
            <v>0</v>
          </cell>
          <cell r="M113">
            <v>1406.7</v>
          </cell>
          <cell r="N113">
            <v>1406.7</v>
          </cell>
          <cell r="O113">
            <v>0</v>
          </cell>
          <cell r="P113">
            <v>0</v>
          </cell>
          <cell r="Q113">
            <v>0</v>
          </cell>
        </row>
        <row r="114">
          <cell r="A114">
            <v>2018</v>
          </cell>
          <cell r="B114" t="str">
            <v>Dec</v>
          </cell>
          <cell r="C114" t="str">
            <v>Mid Columbia</v>
          </cell>
          <cell r="D114">
            <v>0</v>
          </cell>
          <cell r="E114">
            <v>0</v>
          </cell>
          <cell r="F114">
            <v>0</v>
          </cell>
          <cell r="G114">
            <v>0</v>
          </cell>
          <cell r="H114">
            <v>0</v>
          </cell>
          <cell r="I114" t="str">
            <v>Div0</v>
          </cell>
          <cell r="J114">
            <v>392.3</v>
          </cell>
          <cell r="K114">
            <v>-63.4</v>
          </cell>
          <cell r="L114">
            <v>0</v>
          </cell>
          <cell r="M114">
            <v>187.5</v>
          </cell>
          <cell r="N114">
            <v>516.5</v>
          </cell>
          <cell r="O114">
            <v>0</v>
          </cell>
          <cell r="P114">
            <v>0</v>
          </cell>
          <cell r="Q114">
            <v>0</v>
          </cell>
        </row>
        <row r="115">
          <cell r="A115">
            <v>2018</v>
          </cell>
          <cell r="B115" t="str">
            <v>Dec</v>
          </cell>
          <cell r="C115" t="str">
            <v>Mona</v>
          </cell>
          <cell r="D115">
            <v>0</v>
          </cell>
          <cell r="E115">
            <v>0</v>
          </cell>
          <cell r="F115">
            <v>0</v>
          </cell>
          <cell r="G115">
            <v>0</v>
          </cell>
          <cell r="H115">
            <v>142.19999999999999</v>
          </cell>
          <cell r="I115" t="str">
            <v>Div0</v>
          </cell>
          <cell r="J115">
            <v>0</v>
          </cell>
          <cell r="K115">
            <v>113.2</v>
          </cell>
          <cell r="L115">
            <v>0</v>
          </cell>
          <cell r="M115">
            <v>29</v>
          </cell>
          <cell r="N115">
            <v>0</v>
          </cell>
          <cell r="O115">
            <v>0</v>
          </cell>
          <cell r="P115">
            <v>0</v>
          </cell>
          <cell r="Q115">
            <v>0</v>
          </cell>
        </row>
        <row r="116">
          <cell r="A116">
            <v>2018</v>
          </cell>
          <cell r="B116" t="str">
            <v>Dec</v>
          </cell>
          <cell r="C116" t="str">
            <v>Palo Verde</v>
          </cell>
          <cell r="D116">
            <v>0</v>
          </cell>
          <cell r="E116">
            <v>0</v>
          </cell>
          <cell r="F116">
            <v>0</v>
          </cell>
          <cell r="G116">
            <v>0</v>
          </cell>
          <cell r="H116">
            <v>0</v>
          </cell>
          <cell r="I116" t="str">
            <v>Div0</v>
          </cell>
          <cell r="J116">
            <v>0</v>
          </cell>
          <cell r="K116">
            <v>0</v>
          </cell>
          <cell r="L116">
            <v>0</v>
          </cell>
          <cell r="M116">
            <v>0</v>
          </cell>
          <cell r="N116">
            <v>0</v>
          </cell>
          <cell r="O116">
            <v>0</v>
          </cell>
          <cell r="P116">
            <v>0</v>
          </cell>
          <cell r="Q116">
            <v>0</v>
          </cell>
        </row>
        <row r="117">
          <cell r="A117">
            <v>2018</v>
          </cell>
          <cell r="B117" t="str">
            <v>Dec</v>
          </cell>
          <cell r="C117" t="str">
            <v>Utah North</v>
          </cell>
          <cell r="D117">
            <v>3676.2</v>
          </cell>
          <cell r="E117">
            <v>0</v>
          </cell>
          <cell r="F117">
            <v>-106.5</v>
          </cell>
          <cell r="G117">
            <v>464.1</v>
          </cell>
          <cell r="H117">
            <v>464.1</v>
          </cell>
          <cell r="I117">
            <v>13</v>
          </cell>
          <cell r="J117">
            <v>2632.8</v>
          </cell>
          <cell r="K117">
            <v>-1.8</v>
          </cell>
          <cell r="L117">
            <v>0</v>
          </cell>
          <cell r="M117">
            <v>2117.6999999999998</v>
          </cell>
          <cell r="N117">
            <v>715</v>
          </cell>
          <cell r="O117">
            <v>0</v>
          </cell>
          <cell r="P117">
            <v>0</v>
          </cell>
          <cell r="Q117">
            <v>0</v>
          </cell>
        </row>
        <row r="118">
          <cell r="A118">
            <v>2018</v>
          </cell>
          <cell r="B118" t="str">
            <v>Dec</v>
          </cell>
          <cell r="C118" t="str">
            <v>_4-Corners</v>
          </cell>
          <cell r="D118">
            <v>0</v>
          </cell>
          <cell r="E118">
            <v>0</v>
          </cell>
          <cell r="F118">
            <v>0</v>
          </cell>
          <cell r="G118">
            <v>0</v>
          </cell>
          <cell r="H118">
            <v>422</v>
          </cell>
          <cell r="I118" t="str">
            <v>Div0</v>
          </cell>
          <cell r="J118">
            <v>0</v>
          </cell>
          <cell r="K118">
            <v>385</v>
          </cell>
          <cell r="L118">
            <v>0</v>
          </cell>
          <cell r="M118">
            <v>37</v>
          </cell>
          <cell r="N118">
            <v>0</v>
          </cell>
          <cell r="O118">
            <v>0</v>
          </cell>
          <cell r="P118">
            <v>0</v>
          </cell>
          <cell r="Q118">
            <v>0</v>
          </cell>
        </row>
        <row r="119">
          <cell r="A119">
            <v>2018</v>
          </cell>
          <cell r="B119" t="str">
            <v>Dec</v>
          </cell>
          <cell r="C119" t="str">
            <v>Utah South</v>
          </cell>
          <cell r="D119">
            <v>582</v>
          </cell>
          <cell r="E119">
            <v>0</v>
          </cell>
          <cell r="F119">
            <v>0</v>
          </cell>
          <cell r="G119">
            <v>75.7</v>
          </cell>
          <cell r="H119">
            <v>584</v>
          </cell>
          <cell r="I119">
            <v>100.3</v>
          </cell>
          <cell r="J119">
            <v>3177.4</v>
          </cell>
          <cell r="K119">
            <v>11.6</v>
          </cell>
          <cell r="L119">
            <v>0</v>
          </cell>
          <cell r="M119">
            <v>95</v>
          </cell>
          <cell r="N119">
            <v>2117.9</v>
          </cell>
          <cell r="O119">
            <v>0</v>
          </cell>
          <cell r="P119">
            <v>0</v>
          </cell>
          <cell r="Q119">
            <v>0</v>
          </cell>
        </row>
        <row r="120">
          <cell r="A120">
            <v>2018</v>
          </cell>
          <cell r="B120" t="str">
            <v>Dec</v>
          </cell>
          <cell r="C120" t="str">
            <v>Cholla</v>
          </cell>
          <cell r="D120">
            <v>0</v>
          </cell>
          <cell r="E120">
            <v>0</v>
          </cell>
          <cell r="F120">
            <v>0</v>
          </cell>
          <cell r="G120">
            <v>0</v>
          </cell>
          <cell r="H120">
            <v>0</v>
          </cell>
          <cell r="I120" t="str">
            <v>Div0</v>
          </cell>
          <cell r="J120">
            <v>387</v>
          </cell>
          <cell r="K120">
            <v>0</v>
          </cell>
          <cell r="L120">
            <v>0</v>
          </cell>
          <cell r="M120">
            <v>0</v>
          </cell>
          <cell r="N120">
            <v>387</v>
          </cell>
          <cell r="O120">
            <v>0</v>
          </cell>
          <cell r="P120">
            <v>0</v>
          </cell>
          <cell r="Q120">
            <v>0</v>
          </cell>
        </row>
        <row r="121">
          <cell r="A121">
            <v>2018</v>
          </cell>
          <cell r="B121" t="str">
            <v>Dec</v>
          </cell>
          <cell r="C121" t="str">
            <v>Colorado</v>
          </cell>
          <cell r="D121">
            <v>0</v>
          </cell>
          <cell r="E121">
            <v>0</v>
          </cell>
          <cell r="F121">
            <v>0</v>
          </cell>
          <cell r="G121">
            <v>0</v>
          </cell>
          <cell r="H121">
            <v>145.6</v>
          </cell>
          <cell r="I121" t="str">
            <v>Div0</v>
          </cell>
          <cell r="J121">
            <v>241.6</v>
          </cell>
          <cell r="K121">
            <v>0</v>
          </cell>
          <cell r="L121">
            <v>0</v>
          </cell>
          <cell r="M121">
            <v>0</v>
          </cell>
          <cell r="N121">
            <v>96</v>
          </cell>
          <cell r="O121">
            <v>0</v>
          </cell>
          <cell r="P121">
            <v>0</v>
          </cell>
          <cell r="Q121">
            <v>0</v>
          </cell>
        </row>
        <row r="122">
          <cell r="A122">
            <v>2018</v>
          </cell>
          <cell r="B122" t="str">
            <v>Dec</v>
          </cell>
          <cell r="C122" t="str">
            <v>Mead</v>
          </cell>
          <cell r="D122">
            <v>0</v>
          </cell>
          <cell r="E122">
            <v>0</v>
          </cell>
          <cell r="F122">
            <v>0</v>
          </cell>
          <cell r="G122">
            <v>0</v>
          </cell>
          <cell r="H122">
            <v>0</v>
          </cell>
          <cell r="I122" t="str">
            <v>Div0</v>
          </cell>
          <cell r="J122">
            <v>0</v>
          </cell>
          <cell r="K122">
            <v>0</v>
          </cell>
          <cell r="L122">
            <v>0</v>
          </cell>
          <cell r="M122">
            <v>0</v>
          </cell>
          <cell r="N122">
            <v>0</v>
          </cell>
          <cell r="O122">
            <v>0</v>
          </cell>
          <cell r="P122">
            <v>0</v>
          </cell>
          <cell r="Q122">
            <v>0</v>
          </cell>
        </row>
        <row r="123">
          <cell r="A123">
            <v>2018</v>
          </cell>
          <cell r="B123" t="str">
            <v>Dec</v>
          </cell>
          <cell r="C123" t="str">
            <v>Montana</v>
          </cell>
          <cell r="D123">
            <v>0</v>
          </cell>
          <cell r="E123">
            <v>0</v>
          </cell>
          <cell r="F123">
            <v>0</v>
          </cell>
          <cell r="G123">
            <v>0</v>
          </cell>
          <cell r="H123">
            <v>0</v>
          </cell>
          <cell r="I123" t="str">
            <v>Div0</v>
          </cell>
          <cell r="J123">
            <v>150.69999999999999</v>
          </cell>
          <cell r="K123">
            <v>0</v>
          </cell>
          <cell r="L123">
            <v>0</v>
          </cell>
          <cell r="M123">
            <v>0</v>
          </cell>
          <cell r="N123">
            <v>150.69999999999999</v>
          </cell>
          <cell r="O123">
            <v>0</v>
          </cell>
          <cell r="P123">
            <v>0</v>
          </cell>
          <cell r="Q123">
            <v>0</v>
          </cell>
        </row>
        <row r="124">
          <cell r="A124">
            <v>2018</v>
          </cell>
          <cell r="B124" t="str">
            <v>Dec</v>
          </cell>
          <cell r="C124" t="str">
            <v>Hermiston</v>
          </cell>
          <cell r="D124">
            <v>0</v>
          </cell>
          <cell r="E124">
            <v>0</v>
          </cell>
          <cell r="F124">
            <v>0</v>
          </cell>
          <cell r="G124">
            <v>0</v>
          </cell>
          <cell r="H124">
            <v>0</v>
          </cell>
          <cell r="I124" t="str">
            <v>Div0</v>
          </cell>
          <cell r="J124">
            <v>240</v>
          </cell>
          <cell r="K124">
            <v>0</v>
          </cell>
          <cell r="L124">
            <v>0</v>
          </cell>
          <cell r="M124">
            <v>0</v>
          </cell>
          <cell r="N124">
            <v>240</v>
          </cell>
          <cell r="O124">
            <v>0</v>
          </cell>
          <cell r="P124">
            <v>0</v>
          </cell>
          <cell r="Q124">
            <v>0</v>
          </cell>
        </row>
        <row r="125">
          <cell r="A125">
            <v>2018</v>
          </cell>
          <cell r="B125" t="str">
            <v>Dec</v>
          </cell>
          <cell r="C125" t="str">
            <v>Yakima</v>
          </cell>
          <cell r="D125">
            <v>540.5</v>
          </cell>
          <cell r="E125">
            <v>0</v>
          </cell>
          <cell r="F125">
            <v>-12.7</v>
          </cell>
          <cell r="G125">
            <v>68.599999999999994</v>
          </cell>
          <cell r="H125">
            <v>68.599999999999994</v>
          </cell>
          <cell r="I125">
            <v>13</v>
          </cell>
          <cell r="J125">
            <v>0</v>
          </cell>
          <cell r="K125">
            <v>0</v>
          </cell>
          <cell r="L125">
            <v>0</v>
          </cell>
          <cell r="M125">
            <v>596.4</v>
          </cell>
          <cell r="N125">
            <v>0</v>
          </cell>
          <cell r="O125">
            <v>0</v>
          </cell>
          <cell r="P125">
            <v>0</v>
          </cell>
          <cell r="Q125">
            <v>0</v>
          </cell>
        </row>
        <row r="126">
          <cell r="A126">
            <v>2018</v>
          </cell>
          <cell r="B126" t="str">
            <v>Dec</v>
          </cell>
          <cell r="C126" t="str">
            <v>WallaWalla</v>
          </cell>
          <cell r="D126">
            <v>251.5</v>
          </cell>
          <cell r="E126">
            <v>0</v>
          </cell>
          <cell r="F126">
            <v>-4.9000000000000004</v>
          </cell>
          <cell r="G126">
            <v>32.1</v>
          </cell>
          <cell r="H126">
            <v>32.1</v>
          </cell>
          <cell r="I126">
            <v>13</v>
          </cell>
          <cell r="J126">
            <v>70</v>
          </cell>
          <cell r="K126">
            <v>-1.8</v>
          </cell>
          <cell r="L126">
            <v>0</v>
          </cell>
          <cell r="M126">
            <v>275</v>
          </cell>
          <cell r="N126">
            <v>64.5</v>
          </cell>
          <cell r="O126">
            <v>0</v>
          </cell>
          <cell r="P126">
            <v>0</v>
          </cell>
          <cell r="Q126">
            <v>0</v>
          </cell>
        </row>
        <row r="127">
          <cell r="A127">
            <v>2018</v>
          </cell>
          <cell r="B127" t="str">
            <v>Dec</v>
          </cell>
          <cell r="C127" t="str">
            <v>APS Transmission</v>
          </cell>
          <cell r="D127">
            <v>0</v>
          </cell>
          <cell r="E127">
            <v>0</v>
          </cell>
          <cell r="F127">
            <v>0</v>
          </cell>
          <cell r="G127">
            <v>0</v>
          </cell>
          <cell r="H127">
            <v>350</v>
          </cell>
          <cell r="I127" t="str">
            <v>Div0</v>
          </cell>
          <cell r="J127">
            <v>0</v>
          </cell>
          <cell r="K127">
            <v>0</v>
          </cell>
          <cell r="L127">
            <v>0</v>
          </cell>
          <cell r="M127">
            <v>350</v>
          </cell>
          <cell r="N127">
            <v>0</v>
          </cell>
          <cell r="O127">
            <v>0</v>
          </cell>
          <cell r="P127">
            <v>0</v>
          </cell>
          <cell r="Q127">
            <v>0</v>
          </cell>
        </row>
        <row r="128">
          <cell r="A128">
            <v>2018</v>
          </cell>
          <cell r="B128" t="str">
            <v>Dec</v>
          </cell>
          <cell r="C128" t="str">
            <v>Bridger East</v>
          </cell>
          <cell r="D128">
            <v>0</v>
          </cell>
          <cell r="E128">
            <v>0</v>
          </cell>
          <cell r="F128">
            <v>0</v>
          </cell>
          <cell r="G128">
            <v>0</v>
          </cell>
          <cell r="H128">
            <v>0</v>
          </cell>
          <cell r="I128" t="str">
            <v>Div0</v>
          </cell>
          <cell r="J128">
            <v>0</v>
          </cell>
          <cell r="K128">
            <v>0</v>
          </cell>
          <cell r="L128">
            <v>0</v>
          </cell>
          <cell r="M128">
            <v>0</v>
          </cell>
          <cell r="N128">
            <v>0</v>
          </cell>
          <cell r="O128">
            <v>0</v>
          </cell>
          <cell r="P128">
            <v>0</v>
          </cell>
          <cell r="Q128">
            <v>0</v>
          </cell>
        </row>
        <row r="129">
          <cell r="A129">
            <v>2018</v>
          </cell>
          <cell r="B129" t="str">
            <v>Dec</v>
          </cell>
          <cell r="C129" t="str">
            <v>WyomingNE</v>
          </cell>
          <cell r="D129">
            <v>579.9</v>
          </cell>
          <cell r="E129">
            <v>0</v>
          </cell>
          <cell r="F129">
            <v>0</v>
          </cell>
          <cell r="G129">
            <v>75.400000000000006</v>
          </cell>
          <cell r="H129">
            <v>621.70000000000005</v>
          </cell>
          <cell r="I129">
            <v>107.2</v>
          </cell>
          <cell r="J129">
            <v>1195.9000000000001</v>
          </cell>
          <cell r="K129">
            <v>5.7</v>
          </cell>
          <cell r="L129">
            <v>0</v>
          </cell>
          <cell r="M129">
            <v>0</v>
          </cell>
          <cell r="N129">
            <v>0</v>
          </cell>
          <cell r="O129">
            <v>0</v>
          </cell>
          <cell r="P129">
            <v>0</v>
          </cell>
          <cell r="Q129">
            <v>0</v>
          </cell>
        </row>
        <row r="130">
          <cell r="A130">
            <v>2018</v>
          </cell>
          <cell r="B130" t="str">
            <v>Dec</v>
          </cell>
          <cell r="C130" t="str">
            <v>WyomingSW</v>
          </cell>
          <cell r="D130">
            <v>496</v>
          </cell>
          <cell r="E130">
            <v>0</v>
          </cell>
          <cell r="F130">
            <v>-18.2</v>
          </cell>
          <cell r="G130">
            <v>62.1</v>
          </cell>
          <cell r="H130">
            <v>62.1</v>
          </cell>
          <cell r="I130">
            <v>13</v>
          </cell>
          <cell r="J130">
            <v>47.8</v>
          </cell>
          <cell r="K130">
            <v>0.2</v>
          </cell>
          <cell r="L130">
            <v>0</v>
          </cell>
          <cell r="M130">
            <v>491.9</v>
          </cell>
          <cell r="N130">
            <v>0</v>
          </cell>
          <cell r="O130">
            <v>0</v>
          </cell>
          <cell r="P130">
            <v>0</v>
          </cell>
          <cell r="Q130">
            <v>0</v>
          </cell>
        </row>
        <row r="131">
          <cell r="A131">
            <v>2018</v>
          </cell>
          <cell r="B131" t="str">
            <v>Dec</v>
          </cell>
          <cell r="C131" t="str">
            <v>Aeolis_Wyoming</v>
          </cell>
          <cell r="D131">
            <v>0</v>
          </cell>
          <cell r="E131">
            <v>0</v>
          </cell>
          <cell r="F131">
            <v>0</v>
          </cell>
          <cell r="G131">
            <v>0</v>
          </cell>
          <cell r="H131">
            <v>0</v>
          </cell>
          <cell r="I131" t="str">
            <v>Div0</v>
          </cell>
          <cell r="J131">
            <v>0</v>
          </cell>
          <cell r="K131">
            <v>0</v>
          </cell>
          <cell r="L131">
            <v>0</v>
          </cell>
          <cell r="M131">
            <v>0</v>
          </cell>
          <cell r="N131">
            <v>0</v>
          </cell>
          <cell r="O131">
            <v>0</v>
          </cell>
          <cell r="P131">
            <v>0</v>
          </cell>
          <cell r="Q131">
            <v>0</v>
          </cell>
        </row>
        <row r="132">
          <cell r="A132">
            <v>2018</v>
          </cell>
          <cell r="B132" t="str">
            <v>Dec</v>
          </cell>
          <cell r="C132" t="str">
            <v>Chehalis</v>
          </cell>
          <cell r="D132">
            <v>0</v>
          </cell>
          <cell r="E132">
            <v>0</v>
          </cell>
          <cell r="F132">
            <v>0</v>
          </cell>
          <cell r="G132">
            <v>0</v>
          </cell>
          <cell r="H132">
            <v>0</v>
          </cell>
          <cell r="I132" t="str">
            <v>Div0</v>
          </cell>
          <cell r="J132">
            <v>512</v>
          </cell>
          <cell r="K132">
            <v>0</v>
          </cell>
          <cell r="L132">
            <v>0</v>
          </cell>
          <cell r="M132">
            <v>0</v>
          </cell>
          <cell r="N132">
            <v>512</v>
          </cell>
          <cell r="O132">
            <v>0</v>
          </cell>
          <cell r="P132">
            <v>0</v>
          </cell>
          <cell r="Q132">
            <v>0</v>
          </cell>
        </row>
        <row r="133">
          <cell r="A133">
            <v>2018</v>
          </cell>
          <cell r="B133" t="str">
            <v>Dec</v>
          </cell>
          <cell r="C133" t="str">
            <v>SOregonCal</v>
          </cell>
          <cell r="D133">
            <v>1326.8</v>
          </cell>
          <cell r="E133">
            <v>0</v>
          </cell>
          <cell r="F133">
            <v>-91.5</v>
          </cell>
          <cell r="G133">
            <v>160.6</v>
          </cell>
          <cell r="H133">
            <v>160.6</v>
          </cell>
          <cell r="I133">
            <v>13</v>
          </cell>
          <cell r="J133">
            <v>430.5</v>
          </cell>
          <cell r="K133">
            <v>36.200000000000003</v>
          </cell>
          <cell r="L133">
            <v>0</v>
          </cell>
          <cell r="M133">
            <v>1281.4000000000001</v>
          </cell>
          <cell r="N133">
            <v>352.2</v>
          </cell>
          <cell r="O133">
            <v>0</v>
          </cell>
          <cell r="P133">
            <v>0</v>
          </cell>
          <cell r="Q133">
            <v>0</v>
          </cell>
        </row>
        <row r="134">
          <cell r="A134">
            <v>2018</v>
          </cell>
          <cell r="B134" t="str">
            <v>Dec</v>
          </cell>
          <cell r="C134" t="str">
            <v>PortlandNC</v>
          </cell>
          <cell r="D134">
            <v>496.8</v>
          </cell>
          <cell r="E134">
            <v>0</v>
          </cell>
          <cell r="F134">
            <v>0</v>
          </cell>
          <cell r="G134">
            <v>64.599999999999994</v>
          </cell>
          <cell r="H134">
            <v>64.599999999999994</v>
          </cell>
          <cell r="I134">
            <v>13</v>
          </cell>
          <cell r="J134">
            <v>600.79999999999995</v>
          </cell>
          <cell r="K134">
            <v>-78</v>
          </cell>
          <cell r="L134">
            <v>0</v>
          </cell>
          <cell r="M134">
            <v>38.6</v>
          </cell>
          <cell r="N134">
            <v>0</v>
          </cell>
          <cell r="O134">
            <v>0</v>
          </cell>
          <cell r="P134">
            <v>0</v>
          </cell>
          <cell r="Q134">
            <v>0</v>
          </cell>
        </row>
        <row r="135">
          <cell r="A135">
            <v>2018</v>
          </cell>
          <cell r="B135" t="str">
            <v>Dec</v>
          </cell>
          <cell r="C135" t="str">
            <v>WillamValcc</v>
          </cell>
          <cell r="D135">
            <v>362.1</v>
          </cell>
          <cell r="E135">
            <v>0</v>
          </cell>
          <cell r="F135">
            <v>0</v>
          </cell>
          <cell r="G135">
            <v>47.1</v>
          </cell>
          <cell r="H135">
            <v>47.1</v>
          </cell>
          <cell r="I135">
            <v>13</v>
          </cell>
          <cell r="J135">
            <v>0</v>
          </cell>
          <cell r="K135">
            <v>0</v>
          </cell>
          <cell r="L135">
            <v>0</v>
          </cell>
          <cell r="M135">
            <v>409.2</v>
          </cell>
          <cell r="N135">
            <v>0</v>
          </cell>
          <cell r="O135">
            <v>0</v>
          </cell>
          <cell r="P135">
            <v>0</v>
          </cell>
          <cell r="Q135">
            <v>0</v>
          </cell>
        </row>
        <row r="136">
          <cell r="A136">
            <v>2018</v>
          </cell>
          <cell r="B136" t="str">
            <v>Dec</v>
          </cell>
          <cell r="C136" t="str">
            <v>Bethel</v>
          </cell>
          <cell r="D136">
            <v>0</v>
          </cell>
          <cell r="E136">
            <v>0</v>
          </cell>
          <cell r="F136">
            <v>0</v>
          </cell>
          <cell r="G136">
            <v>0</v>
          </cell>
          <cell r="H136">
            <v>0</v>
          </cell>
          <cell r="I136" t="str">
            <v>Div0</v>
          </cell>
          <cell r="J136">
            <v>0</v>
          </cell>
          <cell r="K136">
            <v>0</v>
          </cell>
          <cell r="L136">
            <v>0</v>
          </cell>
          <cell r="M136">
            <v>0</v>
          </cell>
          <cell r="N136">
            <v>0</v>
          </cell>
          <cell r="O136">
            <v>0</v>
          </cell>
          <cell r="P136">
            <v>0</v>
          </cell>
          <cell r="Q136">
            <v>0</v>
          </cell>
        </row>
        <row r="137">
          <cell r="A137">
            <v>2018</v>
          </cell>
          <cell r="B137" t="str">
            <v>Dec</v>
          </cell>
          <cell r="C137" t="str">
            <v>Nevada - Oregon Border</v>
          </cell>
          <cell r="D137">
            <v>0</v>
          </cell>
          <cell r="E137">
            <v>0</v>
          </cell>
          <cell r="F137">
            <v>0</v>
          </cell>
          <cell r="G137">
            <v>0</v>
          </cell>
          <cell r="H137">
            <v>0</v>
          </cell>
          <cell r="I137" t="str">
            <v>Div0</v>
          </cell>
          <cell r="J137">
            <v>0</v>
          </cell>
          <cell r="K137">
            <v>0</v>
          </cell>
          <cell r="L137">
            <v>0</v>
          </cell>
          <cell r="M137">
            <v>0</v>
          </cell>
          <cell r="N137">
            <v>0</v>
          </cell>
          <cell r="O137">
            <v>0</v>
          </cell>
          <cell r="P137">
            <v>0</v>
          </cell>
          <cell r="Q137">
            <v>0</v>
          </cell>
        </row>
        <row r="138">
          <cell r="A138">
            <v>2018</v>
          </cell>
          <cell r="B138" t="str">
            <v>Dec</v>
          </cell>
          <cell r="C138" t="str">
            <v>Bridger</v>
          </cell>
          <cell r="D138">
            <v>0</v>
          </cell>
          <cell r="E138">
            <v>0</v>
          </cell>
          <cell r="F138">
            <v>0</v>
          </cell>
          <cell r="G138">
            <v>0</v>
          </cell>
          <cell r="H138">
            <v>74.8</v>
          </cell>
          <cell r="I138" t="str">
            <v>Div0</v>
          </cell>
          <cell r="J138">
            <v>1408.4</v>
          </cell>
          <cell r="K138">
            <v>-1.6</v>
          </cell>
          <cell r="L138">
            <v>0</v>
          </cell>
          <cell r="M138">
            <v>0</v>
          </cell>
          <cell r="N138">
            <v>1332</v>
          </cell>
          <cell r="O138">
            <v>0</v>
          </cell>
          <cell r="P138">
            <v>0</v>
          </cell>
          <cell r="Q138">
            <v>0</v>
          </cell>
        </row>
        <row r="139">
          <cell r="A139">
            <v>2018</v>
          </cell>
          <cell r="B139" t="str">
            <v>Dec</v>
          </cell>
          <cell r="C139" t="str">
            <v>Hemingway</v>
          </cell>
          <cell r="D139">
            <v>0</v>
          </cell>
          <cell r="E139">
            <v>0</v>
          </cell>
          <cell r="F139">
            <v>0</v>
          </cell>
          <cell r="G139">
            <v>0</v>
          </cell>
          <cell r="H139">
            <v>0</v>
          </cell>
          <cell r="I139" t="str">
            <v>Div0</v>
          </cell>
          <cell r="J139">
            <v>0</v>
          </cell>
          <cell r="K139">
            <v>0</v>
          </cell>
          <cell r="L139">
            <v>0</v>
          </cell>
          <cell r="M139">
            <v>938</v>
          </cell>
          <cell r="N139">
            <v>938</v>
          </cell>
          <cell r="O139">
            <v>0</v>
          </cell>
          <cell r="P139">
            <v>0</v>
          </cell>
          <cell r="Q139">
            <v>0</v>
          </cell>
        </row>
        <row r="140">
          <cell r="A140">
            <v>2018</v>
          </cell>
          <cell r="B140" t="str">
            <v>Dec</v>
          </cell>
          <cell r="C140" t="str">
            <v>Midpoint Meridian</v>
          </cell>
          <cell r="D140">
            <v>0</v>
          </cell>
          <cell r="E140">
            <v>0</v>
          </cell>
          <cell r="F140">
            <v>0</v>
          </cell>
          <cell r="G140">
            <v>0</v>
          </cell>
          <cell r="H140">
            <v>0</v>
          </cell>
          <cell r="I140" t="str">
            <v>Div0</v>
          </cell>
          <cell r="J140">
            <v>0</v>
          </cell>
          <cell r="K140">
            <v>0</v>
          </cell>
          <cell r="L140">
            <v>0</v>
          </cell>
          <cell r="M140">
            <v>400</v>
          </cell>
          <cell r="N140">
            <v>400</v>
          </cell>
          <cell r="O140">
            <v>0</v>
          </cell>
          <cell r="P140">
            <v>0</v>
          </cell>
          <cell r="Q140">
            <v>0</v>
          </cell>
        </row>
        <row r="141">
          <cell r="A141">
            <v>2018</v>
          </cell>
          <cell r="B141" t="str">
            <v>Dec</v>
          </cell>
          <cell r="C141" t="str">
            <v>Craig Trans</v>
          </cell>
          <cell r="D141">
            <v>0</v>
          </cell>
          <cell r="E141">
            <v>0</v>
          </cell>
          <cell r="F141">
            <v>0</v>
          </cell>
          <cell r="G141">
            <v>0</v>
          </cell>
          <cell r="H141">
            <v>67</v>
          </cell>
          <cell r="I141" t="str">
            <v>Div0</v>
          </cell>
          <cell r="J141">
            <v>0</v>
          </cell>
          <cell r="K141">
            <v>0</v>
          </cell>
          <cell r="L141">
            <v>0</v>
          </cell>
          <cell r="M141">
            <v>67</v>
          </cell>
          <cell r="N141">
            <v>0</v>
          </cell>
          <cell r="O141">
            <v>0</v>
          </cell>
          <cell r="P141">
            <v>0</v>
          </cell>
          <cell r="Q141">
            <v>0</v>
          </cell>
        </row>
        <row r="142">
          <cell r="A142">
            <v>2018</v>
          </cell>
          <cell r="B142" t="str">
            <v>Dec</v>
          </cell>
          <cell r="C142" t="str">
            <v>BPA_NITS</v>
          </cell>
          <cell r="D142">
            <v>311.10000000000002</v>
          </cell>
          <cell r="E142">
            <v>0</v>
          </cell>
          <cell r="F142">
            <v>0</v>
          </cell>
          <cell r="G142">
            <v>40.4</v>
          </cell>
          <cell r="H142">
            <v>40.4</v>
          </cell>
          <cell r="I142">
            <v>13</v>
          </cell>
          <cell r="J142">
            <v>0</v>
          </cell>
          <cell r="K142">
            <v>0</v>
          </cell>
          <cell r="L142">
            <v>0</v>
          </cell>
          <cell r="M142">
            <v>351.5</v>
          </cell>
          <cell r="N142">
            <v>0</v>
          </cell>
          <cell r="O142">
            <v>0</v>
          </cell>
          <cell r="P142">
            <v>0</v>
          </cell>
          <cell r="Q142">
            <v>0</v>
          </cell>
        </row>
        <row r="143">
          <cell r="A143">
            <v>2019</v>
          </cell>
          <cell r="B143" t="str">
            <v>Jul</v>
          </cell>
          <cell r="C143" t="str">
            <v>Arizona</v>
          </cell>
          <cell r="D143">
            <v>0</v>
          </cell>
          <cell r="E143">
            <v>0</v>
          </cell>
          <cell r="F143">
            <v>0</v>
          </cell>
          <cell r="G143">
            <v>0</v>
          </cell>
          <cell r="H143">
            <v>0</v>
          </cell>
          <cell r="I143" t="str">
            <v>Div0</v>
          </cell>
          <cell r="J143">
            <v>0</v>
          </cell>
          <cell r="K143">
            <v>-245</v>
          </cell>
          <cell r="L143">
            <v>0</v>
          </cell>
          <cell r="M143">
            <v>245</v>
          </cell>
          <cell r="N143">
            <v>0</v>
          </cell>
          <cell r="O143">
            <v>0</v>
          </cell>
          <cell r="P143">
            <v>0</v>
          </cell>
          <cell r="Q143">
            <v>0</v>
          </cell>
        </row>
        <row r="144">
          <cell r="A144">
            <v>2019</v>
          </cell>
          <cell r="B144" t="str">
            <v>Jul</v>
          </cell>
          <cell r="C144" t="str">
            <v>COB</v>
          </cell>
          <cell r="D144">
            <v>0</v>
          </cell>
          <cell r="E144">
            <v>0</v>
          </cell>
          <cell r="F144">
            <v>0</v>
          </cell>
          <cell r="G144">
            <v>0</v>
          </cell>
          <cell r="H144">
            <v>0</v>
          </cell>
          <cell r="I144" t="str">
            <v>Div0</v>
          </cell>
          <cell r="J144">
            <v>3</v>
          </cell>
          <cell r="K144">
            <v>0</v>
          </cell>
          <cell r="L144">
            <v>0</v>
          </cell>
          <cell r="M144">
            <v>0</v>
          </cell>
          <cell r="N144">
            <v>3</v>
          </cell>
          <cell r="O144">
            <v>0</v>
          </cell>
          <cell r="P144">
            <v>0</v>
          </cell>
          <cell r="Q144">
            <v>0</v>
          </cell>
        </row>
        <row r="145">
          <cell r="A145">
            <v>2019</v>
          </cell>
          <cell r="B145" t="str">
            <v>Jul</v>
          </cell>
          <cell r="C145" t="str">
            <v>Goshen</v>
          </cell>
          <cell r="D145">
            <v>465.6</v>
          </cell>
          <cell r="E145">
            <v>0</v>
          </cell>
          <cell r="F145">
            <v>-15.3</v>
          </cell>
          <cell r="G145">
            <v>58.5</v>
          </cell>
          <cell r="H145">
            <v>58.5</v>
          </cell>
          <cell r="I145">
            <v>13</v>
          </cell>
          <cell r="J145">
            <v>56.5</v>
          </cell>
          <cell r="K145">
            <v>9</v>
          </cell>
          <cell r="L145">
            <v>180.2</v>
          </cell>
          <cell r="M145">
            <v>263.2</v>
          </cell>
          <cell r="N145">
            <v>0</v>
          </cell>
          <cell r="O145">
            <v>0</v>
          </cell>
          <cell r="P145">
            <v>0</v>
          </cell>
          <cell r="Q145">
            <v>0</v>
          </cell>
        </row>
        <row r="146">
          <cell r="A146">
            <v>2019</v>
          </cell>
          <cell r="B146" t="str">
            <v>Jul</v>
          </cell>
          <cell r="C146" t="str">
            <v>Brady</v>
          </cell>
          <cell r="D146">
            <v>0</v>
          </cell>
          <cell r="E146">
            <v>0</v>
          </cell>
          <cell r="F146">
            <v>0</v>
          </cell>
          <cell r="G146">
            <v>0</v>
          </cell>
          <cell r="H146">
            <v>0</v>
          </cell>
          <cell r="I146" t="str">
            <v>Div0</v>
          </cell>
          <cell r="J146">
            <v>0</v>
          </cell>
          <cell r="K146">
            <v>0</v>
          </cell>
          <cell r="L146">
            <v>0</v>
          </cell>
          <cell r="M146">
            <v>0</v>
          </cell>
          <cell r="N146">
            <v>0</v>
          </cell>
          <cell r="O146">
            <v>0</v>
          </cell>
          <cell r="P146">
            <v>0</v>
          </cell>
          <cell r="Q146">
            <v>0</v>
          </cell>
        </row>
        <row r="147">
          <cell r="A147">
            <v>2019</v>
          </cell>
          <cell r="B147" t="str">
            <v>Jul</v>
          </cell>
          <cell r="C147" t="str">
            <v>Bridger West</v>
          </cell>
          <cell r="D147">
            <v>0</v>
          </cell>
          <cell r="E147">
            <v>0</v>
          </cell>
          <cell r="F147">
            <v>0</v>
          </cell>
          <cell r="G147">
            <v>0</v>
          </cell>
          <cell r="H147">
            <v>0</v>
          </cell>
          <cell r="I147" t="str">
            <v>Div0</v>
          </cell>
          <cell r="J147">
            <v>0</v>
          </cell>
          <cell r="K147">
            <v>0</v>
          </cell>
          <cell r="L147">
            <v>0</v>
          </cell>
          <cell r="M147">
            <v>1141</v>
          </cell>
          <cell r="N147">
            <v>1141</v>
          </cell>
          <cell r="O147">
            <v>0</v>
          </cell>
          <cell r="P147">
            <v>0</v>
          </cell>
          <cell r="Q147">
            <v>0</v>
          </cell>
        </row>
        <row r="148">
          <cell r="A148">
            <v>2019</v>
          </cell>
          <cell r="B148" t="str">
            <v>Jul</v>
          </cell>
          <cell r="C148" t="str">
            <v>Borah</v>
          </cell>
          <cell r="D148">
            <v>0</v>
          </cell>
          <cell r="E148">
            <v>0</v>
          </cell>
          <cell r="F148">
            <v>0</v>
          </cell>
          <cell r="G148">
            <v>0</v>
          </cell>
          <cell r="H148">
            <v>0</v>
          </cell>
          <cell r="I148" t="str">
            <v>Div0</v>
          </cell>
          <cell r="J148">
            <v>0</v>
          </cell>
          <cell r="K148">
            <v>0</v>
          </cell>
          <cell r="L148">
            <v>0</v>
          </cell>
          <cell r="M148">
            <v>1140.9000000000001</v>
          </cell>
          <cell r="N148">
            <v>1140.9000000000001</v>
          </cell>
          <cell r="O148">
            <v>0</v>
          </cell>
          <cell r="P148">
            <v>0</v>
          </cell>
          <cell r="Q148">
            <v>0</v>
          </cell>
        </row>
        <row r="149">
          <cell r="A149">
            <v>2019</v>
          </cell>
          <cell r="B149" t="str">
            <v>Jul</v>
          </cell>
          <cell r="C149" t="str">
            <v>Mid Columbia</v>
          </cell>
          <cell r="D149">
            <v>0</v>
          </cell>
          <cell r="E149">
            <v>0</v>
          </cell>
          <cell r="F149">
            <v>0</v>
          </cell>
          <cell r="G149">
            <v>0</v>
          </cell>
          <cell r="H149">
            <v>0</v>
          </cell>
          <cell r="I149" t="str">
            <v>Div0</v>
          </cell>
          <cell r="J149">
            <v>862.1</v>
          </cell>
          <cell r="K149">
            <v>-76.099999999999994</v>
          </cell>
          <cell r="L149">
            <v>0</v>
          </cell>
          <cell r="M149">
            <v>0</v>
          </cell>
          <cell r="N149">
            <v>786</v>
          </cell>
          <cell r="O149">
            <v>0</v>
          </cell>
          <cell r="P149">
            <v>0</v>
          </cell>
          <cell r="Q149">
            <v>0</v>
          </cell>
        </row>
        <row r="150">
          <cell r="A150">
            <v>2019</v>
          </cell>
          <cell r="B150" t="str">
            <v>Jul</v>
          </cell>
          <cell r="C150" t="str">
            <v>Mona</v>
          </cell>
          <cell r="D150">
            <v>0</v>
          </cell>
          <cell r="E150">
            <v>0</v>
          </cell>
          <cell r="F150">
            <v>0</v>
          </cell>
          <cell r="G150">
            <v>0</v>
          </cell>
          <cell r="H150">
            <v>0</v>
          </cell>
          <cell r="I150" t="str">
            <v>Div0</v>
          </cell>
          <cell r="J150">
            <v>0</v>
          </cell>
          <cell r="K150">
            <v>100</v>
          </cell>
          <cell r="L150">
            <v>0</v>
          </cell>
          <cell r="M150">
            <v>29</v>
          </cell>
          <cell r="N150">
            <v>129</v>
          </cell>
          <cell r="O150">
            <v>0</v>
          </cell>
          <cell r="P150">
            <v>0</v>
          </cell>
          <cell r="Q150">
            <v>0</v>
          </cell>
        </row>
        <row r="151">
          <cell r="A151">
            <v>2019</v>
          </cell>
          <cell r="B151" t="str">
            <v>Jul</v>
          </cell>
          <cell r="C151" t="str">
            <v>Palo Verde</v>
          </cell>
          <cell r="D151">
            <v>0</v>
          </cell>
          <cell r="E151">
            <v>0</v>
          </cell>
          <cell r="F151">
            <v>0</v>
          </cell>
          <cell r="G151">
            <v>0</v>
          </cell>
          <cell r="H151">
            <v>0</v>
          </cell>
          <cell r="I151" t="str">
            <v>Div0</v>
          </cell>
          <cell r="J151">
            <v>0</v>
          </cell>
          <cell r="K151">
            <v>0</v>
          </cell>
          <cell r="L151">
            <v>0</v>
          </cell>
          <cell r="M151">
            <v>0</v>
          </cell>
          <cell r="N151">
            <v>0</v>
          </cell>
          <cell r="O151">
            <v>0</v>
          </cell>
          <cell r="P151">
            <v>0</v>
          </cell>
          <cell r="Q151">
            <v>0</v>
          </cell>
        </row>
        <row r="152">
          <cell r="A152">
            <v>2019</v>
          </cell>
          <cell r="B152" t="str">
            <v>Jul</v>
          </cell>
          <cell r="C152" t="str">
            <v>Utah North</v>
          </cell>
          <cell r="D152">
            <v>4865.7</v>
          </cell>
          <cell r="E152">
            <v>0</v>
          </cell>
          <cell r="F152">
            <v>-203.8</v>
          </cell>
          <cell r="G152">
            <v>606</v>
          </cell>
          <cell r="H152">
            <v>606</v>
          </cell>
          <cell r="I152">
            <v>13</v>
          </cell>
          <cell r="J152">
            <v>2287.3000000000002</v>
          </cell>
          <cell r="K152">
            <v>-1.8</v>
          </cell>
          <cell r="L152">
            <v>143.1</v>
          </cell>
          <cell r="M152">
            <v>2862.3</v>
          </cell>
          <cell r="N152">
            <v>23</v>
          </cell>
          <cell r="O152">
            <v>0</v>
          </cell>
          <cell r="P152">
            <v>0</v>
          </cell>
          <cell r="Q152">
            <v>0</v>
          </cell>
        </row>
        <row r="153">
          <cell r="A153">
            <v>2019</v>
          </cell>
          <cell r="B153" t="str">
            <v>Jul</v>
          </cell>
          <cell r="C153" t="str">
            <v>_4-Corners</v>
          </cell>
          <cell r="D153">
            <v>0</v>
          </cell>
          <cell r="E153">
            <v>0</v>
          </cell>
          <cell r="F153">
            <v>0</v>
          </cell>
          <cell r="G153">
            <v>0</v>
          </cell>
          <cell r="H153">
            <v>0</v>
          </cell>
          <cell r="I153" t="str">
            <v>Div0</v>
          </cell>
          <cell r="J153">
            <v>0</v>
          </cell>
          <cell r="K153">
            <v>-235</v>
          </cell>
          <cell r="L153">
            <v>0</v>
          </cell>
          <cell r="M153">
            <v>235</v>
          </cell>
          <cell r="N153">
            <v>0</v>
          </cell>
          <cell r="O153">
            <v>0</v>
          </cell>
          <cell r="P153">
            <v>0</v>
          </cell>
          <cell r="Q153">
            <v>0</v>
          </cell>
        </row>
        <row r="154">
          <cell r="A154">
            <v>2019</v>
          </cell>
          <cell r="B154" t="str">
            <v>Jul</v>
          </cell>
          <cell r="C154" t="str">
            <v>Utah South</v>
          </cell>
          <cell r="D154">
            <v>712.5</v>
          </cell>
          <cell r="E154">
            <v>0</v>
          </cell>
          <cell r="F154">
            <v>0</v>
          </cell>
          <cell r="G154">
            <v>92.6</v>
          </cell>
          <cell r="H154">
            <v>92.6</v>
          </cell>
          <cell r="I154">
            <v>13</v>
          </cell>
          <cell r="J154">
            <v>3154.3</v>
          </cell>
          <cell r="K154">
            <v>10.6</v>
          </cell>
          <cell r="L154">
            <v>0</v>
          </cell>
          <cell r="M154">
            <v>196</v>
          </cell>
          <cell r="N154">
            <v>2555.6999999999998</v>
          </cell>
          <cell r="O154">
            <v>0</v>
          </cell>
          <cell r="P154">
            <v>0</v>
          </cell>
          <cell r="Q154">
            <v>0</v>
          </cell>
        </row>
        <row r="155">
          <cell r="A155">
            <v>2019</v>
          </cell>
          <cell r="B155" t="str">
            <v>Jul</v>
          </cell>
          <cell r="C155" t="str">
            <v>Cholla</v>
          </cell>
          <cell r="D155">
            <v>0</v>
          </cell>
          <cell r="E155">
            <v>0</v>
          </cell>
          <cell r="F155">
            <v>0</v>
          </cell>
          <cell r="G155">
            <v>0</v>
          </cell>
          <cell r="H155">
            <v>0</v>
          </cell>
          <cell r="I155" t="str">
            <v>Div0</v>
          </cell>
          <cell r="J155">
            <v>387</v>
          </cell>
          <cell r="K155">
            <v>0</v>
          </cell>
          <cell r="L155">
            <v>0</v>
          </cell>
          <cell r="M155">
            <v>0</v>
          </cell>
          <cell r="N155">
            <v>387</v>
          </cell>
          <cell r="O155">
            <v>0</v>
          </cell>
          <cell r="P155">
            <v>0</v>
          </cell>
          <cell r="Q155">
            <v>0</v>
          </cell>
        </row>
        <row r="156">
          <cell r="A156">
            <v>2019</v>
          </cell>
          <cell r="B156" t="str">
            <v>Jul</v>
          </cell>
          <cell r="C156" t="str">
            <v>Colorado</v>
          </cell>
          <cell r="D156">
            <v>0</v>
          </cell>
          <cell r="E156">
            <v>0</v>
          </cell>
          <cell r="F156">
            <v>0</v>
          </cell>
          <cell r="G156">
            <v>0</v>
          </cell>
          <cell r="H156">
            <v>145.6</v>
          </cell>
          <cell r="I156" t="str">
            <v>Div0</v>
          </cell>
          <cell r="J156">
            <v>241.6</v>
          </cell>
          <cell r="K156">
            <v>0</v>
          </cell>
          <cell r="L156">
            <v>0</v>
          </cell>
          <cell r="M156">
            <v>0</v>
          </cell>
          <cell r="N156">
            <v>96</v>
          </cell>
          <cell r="O156">
            <v>0</v>
          </cell>
          <cell r="P156">
            <v>0</v>
          </cell>
          <cell r="Q156">
            <v>0</v>
          </cell>
        </row>
        <row r="157">
          <cell r="A157">
            <v>2019</v>
          </cell>
          <cell r="B157" t="str">
            <v>Jul</v>
          </cell>
          <cell r="C157" t="str">
            <v>Mead</v>
          </cell>
          <cell r="D157">
            <v>0</v>
          </cell>
          <cell r="E157">
            <v>0</v>
          </cell>
          <cell r="F157">
            <v>0</v>
          </cell>
          <cell r="G157">
            <v>0</v>
          </cell>
          <cell r="H157">
            <v>0</v>
          </cell>
          <cell r="I157" t="str">
            <v>Div0</v>
          </cell>
          <cell r="J157">
            <v>0</v>
          </cell>
          <cell r="K157">
            <v>0</v>
          </cell>
          <cell r="L157">
            <v>0</v>
          </cell>
          <cell r="M157">
            <v>0</v>
          </cell>
          <cell r="N157">
            <v>0</v>
          </cell>
          <cell r="O157">
            <v>0</v>
          </cell>
          <cell r="P157">
            <v>0</v>
          </cell>
          <cell r="Q157">
            <v>0</v>
          </cell>
        </row>
        <row r="158">
          <cell r="A158">
            <v>2019</v>
          </cell>
          <cell r="B158" t="str">
            <v>Jul</v>
          </cell>
          <cell r="C158" t="str">
            <v>Montana</v>
          </cell>
          <cell r="D158">
            <v>0</v>
          </cell>
          <cell r="E158">
            <v>0</v>
          </cell>
          <cell r="F158">
            <v>0</v>
          </cell>
          <cell r="G158">
            <v>0</v>
          </cell>
          <cell r="H158">
            <v>0</v>
          </cell>
          <cell r="I158" t="str">
            <v>Div0</v>
          </cell>
          <cell r="J158">
            <v>151.69999999999999</v>
          </cell>
          <cell r="K158">
            <v>0</v>
          </cell>
          <cell r="L158">
            <v>0</v>
          </cell>
          <cell r="M158">
            <v>0</v>
          </cell>
          <cell r="N158">
            <v>151.69999999999999</v>
          </cell>
          <cell r="O158">
            <v>0</v>
          </cell>
          <cell r="P158">
            <v>0</v>
          </cell>
          <cell r="Q158">
            <v>0</v>
          </cell>
        </row>
        <row r="159">
          <cell r="A159">
            <v>2019</v>
          </cell>
          <cell r="B159" t="str">
            <v>Jul</v>
          </cell>
          <cell r="C159" t="str">
            <v>Hermiston</v>
          </cell>
          <cell r="D159">
            <v>0</v>
          </cell>
          <cell r="E159">
            <v>0</v>
          </cell>
          <cell r="F159">
            <v>0</v>
          </cell>
          <cell r="G159">
            <v>0</v>
          </cell>
          <cell r="H159">
            <v>0</v>
          </cell>
          <cell r="I159" t="str">
            <v>Div0</v>
          </cell>
          <cell r="J159">
            <v>227</v>
          </cell>
          <cell r="K159">
            <v>0</v>
          </cell>
          <cell r="L159">
            <v>0</v>
          </cell>
          <cell r="M159">
            <v>0</v>
          </cell>
          <cell r="N159">
            <v>227</v>
          </cell>
          <cell r="O159">
            <v>0</v>
          </cell>
          <cell r="P159">
            <v>0</v>
          </cell>
          <cell r="Q159">
            <v>0</v>
          </cell>
        </row>
        <row r="160">
          <cell r="A160">
            <v>2019</v>
          </cell>
          <cell r="B160" t="str">
            <v>Jul</v>
          </cell>
          <cell r="C160" t="str">
            <v>Yakima</v>
          </cell>
          <cell r="D160">
            <v>508.9</v>
          </cell>
          <cell r="E160">
            <v>0</v>
          </cell>
          <cell r="F160">
            <v>-16.899999999999999</v>
          </cell>
          <cell r="G160">
            <v>64</v>
          </cell>
          <cell r="H160">
            <v>64</v>
          </cell>
          <cell r="I160">
            <v>13</v>
          </cell>
          <cell r="J160">
            <v>0</v>
          </cell>
          <cell r="K160">
            <v>1</v>
          </cell>
          <cell r="L160">
            <v>0</v>
          </cell>
          <cell r="M160">
            <v>554.9</v>
          </cell>
          <cell r="N160">
            <v>0</v>
          </cell>
          <cell r="O160">
            <v>0</v>
          </cell>
          <cell r="P160">
            <v>0</v>
          </cell>
          <cell r="Q160">
            <v>0</v>
          </cell>
        </row>
        <row r="161">
          <cell r="A161">
            <v>2019</v>
          </cell>
          <cell r="B161" t="str">
            <v>Jul</v>
          </cell>
          <cell r="C161" t="str">
            <v>WallaWalla</v>
          </cell>
          <cell r="D161">
            <v>282.2</v>
          </cell>
          <cell r="E161">
            <v>0</v>
          </cell>
          <cell r="F161">
            <v>-6.6</v>
          </cell>
          <cell r="G161">
            <v>35.799999999999997</v>
          </cell>
          <cell r="H161">
            <v>35.799999999999997</v>
          </cell>
          <cell r="I161">
            <v>13</v>
          </cell>
          <cell r="J161">
            <v>75</v>
          </cell>
          <cell r="K161">
            <v>-1.8</v>
          </cell>
          <cell r="L161">
            <v>0</v>
          </cell>
          <cell r="M161">
            <v>238.1</v>
          </cell>
          <cell r="N161">
            <v>0</v>
          </cell>
          <cell r="O161">
            <v>0</v>
          </cell>
          <cell r="P161">
            <v>0</v>
          </cell>
          <cell r="Q161">
            <v>0</v>
          </cell>
        </row>
        <row r="162">
          <cell r="A162">
            <v>2019</v>
          </cell>
          <cell r="B162" t="str">
            <v>Jul</v>
          </cell>
          <cell r="C162" t="str">
            <v>APS Transmission</v>
          </cell>
          <cell r="D162">
            <v>0</v>
          </cell>
          <cell r="E162">
            <v>0</v>
          </cell>
          <cell r="F162">
            <v>0</v>
          </cell>
          <cell r="G162">
            <v>0</v>
          </cell>
          <cell r="H162">
            <v>0</v>
          </cell>
          <cell r="I162" t="str">
            <v>Div0</v>
          </cell>
          <cell r="J162">
            <v>0</v>
          </cell>
          <cell r="K162">
            <v>0</v>
          </cell>
          <cell r="L162">
            <v>0</v>
          </cell>
          <cell r="M162">
            <v>350</v>
          </cell>
          <cell r="N162">
            <v>350</v>
          </cell>
          <cell r="O162">
            <v>0</v>
          </cell>
          <cell r="P162">
            <v>0</v>
          </cell>
          <cell r="Q162">
            <v>0</v>
          </cell>
        </row>
        <row r="163">
          <cell r="A163">
            <v>2019</v>
          </cell>
          <cell r="B163" t="str">
            <v>Jul</v>
          </cell>
          <cell r="C163" t="str">
            <v>Bridger East</v>
          </cell>
          <cell r="D163">
            <v>0</v>
          </cell>
          <cell r="E163">
            <v>0</v>
          </cell>
          <cell r="F163">
            <v>0</v>
          </cell>
          <cell r="G163">
            <v>0</v>
          </cell>
          <cell r="H163">
            <v>0</v>
          </cell>
          <cell r="I163" t="str">
            <v>Div0</v>
          </cell>
          <cell r="J163">
            <v>0</v>
          </cell>
          <cell r="K163">
            <v>0</v>
          </cell>
          <cell r="L163">
            <v>0</v>
          </cell>
          <cell r="M163">
            <v>0</v>
          </cell>
          <cell r="N163">
            <v>0</v>
          </cell>
          <cell r="O163">
            <v>0</v>
          </cell>
          <cell r="P163">
            <v>0</v>
          </cell>
          <cell r="Q163">
            <v>0</v>
          </cell>
        </row>
        <row r="164">
          <cell r="A164">
            <v>2019</v>
          </cell>
          <cell r="B164" t="str">
            <v>Jul</v>
          </cell>
          <cell r="C164" t="str">
            <v>WyomingNE</v>
          </cell>
          <cell r="D164">
            <v>557.4</v>
          </cell>
          <cell r="E164">
            <v>0</v>
          </cell>
          <cell r="F164">
            <v>0</v>
          </cell>
          <cell r="G164">
            <v>72.5</v>
          </cell>
          <cell r="H164">
            <v>72.5</v>
          </cell>
          <cell r="I164">
            <v>13</v>
          </cell>
          <cell r="J164">
            <v>1203.5999999999999</v>
          </cell>
          <cell r="K164">
            <v>12.3</v>
          </cell>
          <cell r="L164">
            <v>0</v>
          </cell>
          <cell r="M164">
            <v>0</v>
          </cell>
          <cell r="N164">
            <v>586.1</v>
          </cell>
          <cell r="O164">
            <v>0</v>
          </cell>
          <cell r="P164">
            <v>0</v>
          </cell>
          <cell r="Q164">
            <v>0</v>
          </cell>
        </row>
        <row r="165">
          <cell r="A165">
            <v>2019</v>
          </cell>
          <cell r="B165" t="str">
            <v>Jul</v>
          </cell>
          <cell r="C165" t="str">
            <v>WyomingSW</v>
          </cell>
          <cell r="D165">
            <v>468.2</v>
          </cell>
          <cell r="E165">
            <v>0</v>
          </cell>
          <cell r="F165">
            <v>-26.4</v>
          </cell>
          <cell r="G165">
            <v>57.4</v>
          </cell>
          <cell r="H165">
            <v>57.4</v>
          </cell>
          <cell r="I165">
            <v>13</v>
          </cell>
          <cell r="J165">
            <v>47.8</v>
          </cell>
          <cell r="K165">
            <v>0</v>
          </cell>
          <cell r="L165">
            <v>0</v>
          </cell>
          <cell r="M165">
            <v>851.4</v>
          </cell>
          <cell r="N165">
            <v>400</v>
          </cell>
          <cell r="O165">
            <v>0</v>
          </cell>
          <cell r="P165">
            <v>0</v>
          </cell>
          <cell r="Q165">
            <v>0</v>
          </cell>
        </row>
        <row r="166">
          <cell r="A166">
            <v>2019</v>
          </cell>
          <cell r="B166" t="str">
            <v>Jul</v>
          </cell>
          <cell r="C166" t="str">
            <v>Aeolis_Wyoming</v>
          </cell>
          <cell r="D166">
            <v>0</v>
          </cell>
          <cell r="E166">
            <v>0</v>
          </cell>
          <cell r="F166">
            <v>0</v>
          </cell>
          <cell r="G166">
            <v>0</v>
          </cell>
          <cell r="H166">
            <v>0</v>
          </cell>
          <cell r="I166" t="str">
            <v>Div0</v>
          </cell>
          <cell r="J166">
            <v>0</v>
          </cell>
          <cell r="K166">
            <v>0</v>
          </cell>
          <cell r="L166">
            <v>0</v>
          </cell>
          <cell r="M166">
            <v>586</v>
          </cell>
          <cell r="N166">
            <v>586</v>
          </cell>
          <cell r="O166">
            <v>0</v>
          </cell>
          <cell r="P166">
            <v>0</v>
          </cell>
          <cell r="Q166">
            <v>0</v>
          </cell>
        </row>
        <row r="167">
          <cell r="A167">
            <v>2019</v>
          </cell>
          <cell r="B167" t="str">
            <v>Jul</v>
          </cell>
          <cell r="C167" t="str">
            <v>Chehalis</v>
          </cell>
          <cell r="D167">
            <v>0</v>
          </cell>
          <cell r="E167">
            <v>0</v>
          </cell>
          <cell r="F167">
            <v>0</v>
          </cell>
          <cell r="G167">
            <v>0</v>
          </cell>
          <cell r="H167">
            <v>0</v>
          </cell>
          <cell r="I167" t="str">
            <v>Div0</v>
          </cell>
          <cell r="J167">
            <v>464</v>
          </cell>
          <cell r="K167">
            <v>0</v>
          </cell>
          <cell r="L167">
            <v>0</v>
          </cell>
          <cell r="M167">
            <v>0</v>
          </cell>
          <cell r="N167">
            <v>464</v>
          </cell>
          <cell r="O167">
            <v>0</v>
          </cell>
          <cell r="P167">
            <v>0</v>
          </cell>
          <cell r="Q167">
            <v>0</v>
          </cell>
        </row>
        <row r="168">
          <cell r="A168">
            <v>2019</v>
          </cell>
          <cell r="B168" t="str">
            <v>Jul</v>
          </cell>
          <cell r="C168" t="str">
            <v>SOregonCal</v>
          </cell>
          <cell r="D168">
            <v>1349.2</v>
          </cell>
          <cell r="E168">
            <v>0</v>
          </cell>
          <cell r="F168">
            <v>-102.5</v>
          </cell>
          <cell r="G168">
            <v>162.1</v>
          </cell>
          <cell r="H168">
            <v>162.1</v>
          </cell>
          <cell r="I168">
            <v>13</v>
          </cell>
          <cell r="J168">
            <v>397.9</v>
          </cell>
          <cell r="K168">
            <v>50.6</v>
          </cell>
          <cell r="L168">
            <v>3.2</v>
          </cell>
          <cell r="M168">
            <v>1099.5999999999999</v>
          </cell>
          <cell r="N168">
            <v>142.5</v>
          </cell>
          <cell r="O168">
            <v>0</v>
          </cell>
          <cell r="P168">
            <v>0</v>
          </cell>
          <cell r="Q168">
            <v>0</v>
          </cell>
        </row>
        <row r="169">
          <cell r="A169">
            <v>2019</v>
          </cell>
          <cell r="B169" t="str">
            <v>Jul</v>
          </cell>
          <cell r="C169" t="str">
            <v>PortlandNC</v>
          </cell>
          <cell r="D169">
            <v>491.5</v>
          </cell>
          <cell r="E169">
            <v>0</v>
          </cell>
          <cell r="F169">
            <v>0</v>
          </cell>
          <cell r="G169">
            <v>63.9</v>
          </cell>
          <cell r="H169">
            <v>63.9</v>
          </cell>
          <cell r="I169">
            <v>13</v>
          </cell>
          <cell r="J169">
            <v>433.6</v>
          </cell>
          <cell r="K169">
            <v>-78</v>
          </cell>
          <cell r="L169">
            <v>0</v>
          </cell>
          <cell r="M169">
            <v>199.9</v>
          </cell>
          <cell r="N169">
            <v>0</v>
          </cell>
          <cell r="O169">
            <v>0</v>
          </cell>
          <cell r="P169">
            <v>0</v>
          </cell>
          <cell r="Q169">
            <v>0</v>
          </cell>
        </row>
        <row r="170">
          <cell r="A170">
            <v>2019</v>
          </cell>
          <cell r="B170" t="str">
            <v>Jul</v>
          </cell>
          <cell r="C170" t="str">
            <v>WillamValcc</v>
          </cell>
          <cell r="D170">
            <v>355.2</v>
          </cell>
          <cell r="E170">
            <v>0</v>
          </cell>
          <cell r="F170">
            <v>0</v>
          </cell>
          <cell r="G170">
            <v>46.2</v>
          </cell>
          <cell r="H170">
            <v>46.2</v>
          </cell>
          <cell r="I170">
            <v>13</v>
          </cell>
          <cell r="J170">
            <v>0</v>
          </cell>
          <cell r="K170">
            <v>0</v>
          </cell>
          <cell r="L170">
            <v>0</v>
          </cell>
          <cell r="M170">
            <v>401.4</v>
          </cell>
          <cell r="N170">
            <v>0</v>
          </cell>
          <cell r="O170">
            <v>0</v>
          </cell>
          <cell r="P170">
            <v>0</v>
          </cell>
          <cell r="Q170">
            <v>0</v>
          </cell>
        </row>
        <row r="171">
          <cell r="A171">
            <v>2019</v>
          </cell>
          <cell r="B171" t="str">
            <v>Jul</v>
          </cell>
          <cell r="C171" t="str">
            <v>Bethel</v>
          </cell>
          <cell r="D171">
            <v>0</v>
          </cell>
          <cell r="E171">
            <v>0</v>
          </cell>
          <cell r="F171">
            <v>0</v>
          </cell>
          <cell r="G171">
            <v>0</v>
          </cell>
          <cell r="H171">
            <v>0</v>
          </cell>
          <cell r="I171" t="str">
            <v>Div0</v>
          </cell>
          <cell r="J171">
            <v>0</v>
          </cell>
          <cell r="K171">
            <v>0</v>
          </cell>
          <cell r="L171">
            <v>0</v>
          </cell>
          <cell r="M171">
            <v>0</v>
          </cell>
          <cell r="N171">
            <v>0</v>
          </cell>
          <cell r="O171">
            <v>0</v>
          </cell>
          <cell r="P171">
            <v>0</v>
          </cell>
          <cell r="Q171">
            <v>0</v>
          </cell>
        </row>
        <row r="172">
          <cell r="A172">
            <v>2019</v>
          </cell>
          <cell r="B172" t="str">
            <v>Jul</v>
          </cell>
          <cell r="C172" t="str">
            <v>Nevada - Oregon Border</v>
          </cell>
          <cell r="D172">
            <v>0</v>
          </cell>
          <cell r="E172">
            <v>0</v>
          </cell>
          <cell r="F172">
            <v>0</v>
          </cell>
          <cell r="G172">
            <v>0</v>
          </cell>
          <cell r="H172">
            <v>0</v>
          </cell>
          <cell r="I172" t="str">
            <v>Div0</v>
          </cell>
          <cell r="J172">
            <v>106</v>
          </cell>
          <cell r="K172">
            <v>0</v>
          </cell>
          <cell r="L172">
            <v>0</v>
          </cell>
          <cell r="M172">
            <v>0</v>
          </cell>
          <cell r="N172">
            <v>106</v>
          </cell>
          <cell r="O172">
            <v>0</v>
          </cell>
          <cell r="P172">
            <v>0</v>
          </cell>
          <cell r="Q172">
            <v>0</v>
          </cell>
        </row>
        <row r="173">
          <cell r="A173">
            <v>2019</v>
          </cell>
          <cell r="B173" t="str">
            <v>Jul</v>
          </cell>
          <cell r="C173" t="str">
            <v>Bridger</v>
          </cell>
          <cell r="D173">
            <v>0</v>
          </cell>
          <cell r="E173">
            <v>0</v>
          </cell>
          <cell r="F173">
            <v>0</v>
          </cell>
          <cell r="G173">
            <v>0</v>
          </cell>
          <cell r="H173">
            <v>0</v>
          </cell>
          <cell r="I173" t="str">
            <v>Div0</v>
          </cell>
          <cell r="J173">
            <v>1408.4</v>
          </cell>
          <cell r="K173">
            <v>-1.7</v>
          </cell>
          <cell r="L173">
            <v>0</v>
          </cell>
          <cell r="M173">
            <v>0</v>
          </cell>
          <cell r="N173">
            <v>1406.6</v>
          </cell>
          <cell r="O173">
            <v>0</v>
          </cell>
          <cell r="P173">
            <v>0</v>
          </cell>
          <cell r="Q173">
            <v>0</v>
          </cell>
        </row>
        <row r="174">
          <cell r="A174">
            <v>2019</v>
          </cell>
          <cell r="B174" t="str">
            <v>Jul</v>
          </cell>
          <cell r="C174" t="str">
            <v>Hemingway</v>
          </cell>
          <cell r="D174">
            <v>0</v>
          </cell>
          <cell r="E174">
            <v>0</v>
          </cell>
          <cell r="F174">
            <v>0</v>
          </cell>
          <cell r="G174">
            <v>0</v>
          </cell>
          <cell r="H174">
            <v>0</v>
          </cell>
          <cell r="I174" t="str">
            <v>Div0</v>
          </cell>
          <cell r="J174">
            <v>0</v>
          </cell>
          <cell r="K174">
            <v>0</v>
          </cell>
          <cell r="L174">
            <v>0</v>
          </cell>
          <cell r="M174">
            <v>785.3</v>
          </cell>
          <cell r="N174">
            <v>785.3</v>
          </cell>
          <cell r="O174">
            <v>0</v>
          </cell>
          <cell r="P174">
            <v>0</v>
          </cell>
          <cell r="Q174">
            <v>0</v>
          </cell>
        </row>
        <row r="175">
          <cell r="A175">
            <v>2019</v>
          </cell>
          <cell r="B175" t="str">
            <v>Jul</v>
          </cell>
          <cell r="C175" t="str">
            <v>Midpoint Meridian</v>
          </cell>
          <cell r="D175">
            <v>0</v>
          </cell>
          <cell r="E175">
            <v>0</v>
          </cell>
          <cell r="F175">
            <v>0</v>
          </cell>
          <cell r="G175">
            <v>0</v>
          </cell>
          <cell r="H175">
            <v>0</v>
          </cell>
          <cell r="I175" t="str">
            <v>Div0</v>
          </cell>
          <cell r="J175">
            <v>0</v>
          </cell>
          <cell r="K175">
            <v>0</v>
          </cell>
          <cell r="L175">
            <v>0</v>
          </cell>
          <cell r="M175">
            <v>159</v>
          </cell>
          <cell r="N175">
            <v>159</v>
          </cell>
          <cell r="O175">
            <v>0</v>
          </cell>
          <cell r="P175">
            <v>0</v>
          </cell>
          <cell r="Q175">
            <v>0</v>
          </cell>
        </row>
        <row r="176">
          <cell r="A176">
            <v>2019</v>
          </cell>
          <cell r="B176" t="str">
            <v>Jul</v>
          </cell>
          <cell r="C176" t="str">
            <v>Craig Trans</v>
          </cell>
          <cell r="D176">
            <v>0</v>
          </cell>
          <cell r="E176">
            <v>0</v>
          </cell>
          <cell r="F176">
            <v>0</v>
          </cell>
          <cell r="G176">
            <v>0</v>
          </cell>
          <cell r="H176">
            <v>0</v>
          </cell>
          <cell r="I176" t="str">
            <v>Div0</v>
          </cell>
          <cell r="J176">
            <v>0</v>
          </cell>
          <cell r="K176">
            <v>0</v>
          </cell>
          <cell r="L176">
            <v>0</v>
          </cell>
          <cell r="M176">
            <v>67</v>
          </cell>
          <cell r="N176">
            <v>67</v>
          </cell>
          <cell r="O176">
            <v>0</v>
          </cell>
          <cell r="P176">
            <v>0</v>
          </cell>
          <cell r="Q176">
            <v>0</v>
          </cell>
        </row>
        <row r="177">
          <cell r="A177">
            <v>2019</v>
          </cell>
          <cell r="B177" t="str">
            <v>Jul</v>
          </cell>
          <cell r="C177" t="str">
            <v>BPA_NITS</v>
          </cell>
          <cell r="D177">
            <v>253.6</v>
          </cell>
          <cell r="E177">
            <v>0</v>
          </cell>
          <cell r="F177">
            <v>0</v>
          </cell>
          <cell r="G177">
            <v>33</v>
          </cell>
          <cell r="H177">
            <v>33</v>
          </cell>
          <cell r="I177">
            <v>13</v>
          </cell>
          <cell r="J177">
            <v>0</v>
          </cell>
          <cell r="K177">
            <v>0</v>
          </cell>
          <cell r="L177">
            <v>0</v>
          </cell>
          <cell r="M177">
            <v>286.60000000000002</v>
          </cell>
          <cell r="N177">
            <v>0</v>
          </cell>
          <cell r="O177">
            <v>0</v>
          </cell>
          <cell r="P177">
            <v>0</v>
          </cell>
          <cell r="Q177">
            <v>0</v>
          </cell>
        </row>
        <row r="178">
          <cell r="A178">
            <v>2019</v>
          </cell>
          <cell r="B178" t="str">
            <v>Dec</v>
          </cell>
          <cell r="C178" t="str">
            <v>Arizona</v>
          </cell>
          <cell r="D178">
            <v>0</v>
          </cell>
          <cell r="E178">
            <v>0</v>
          </cell>
          <cell r="F178">
            <v>0</v>
          </cell>
          <cell r="G178">
            <v>0</v>
          </cell>
          <cell r="H178">
            <v>0</v>
          </cell>
          <cell r="I178" t="str">
            <v>Div0</v>
          </cell>
          <cell r="J178">
            <v>0</v>
          </cell>
          <cell r="K178">
            <v>95</v>
          </cell>
          <cell r="L178">
            <v>0</v>
          </cell>
          <cell r="M178">
            <v>0</v>
          </cell>
          <cell r="N178">
            <v>95</v>
          </cell>
          <cell r="O178">
            <v>0</v>
          </cell>
          <cell r="P178">
            <v>0</v>
          </cell>
          <cell r="Q178">
            <v>0</v>
          </cell>
        </row>
        <row r="179">
          <cell r="A179">
            <v>2019</v>
          </cell>
          <cell r="B179" t="str">
            <v>Dec</v>
          </cell>
          <cell r="C179" t="str">
            <v>COB</v>
          </cell>
          <cell r="D179">
            <v>0</v>
          </cell>
          <cell r="E179">
            <v>0</v>
          </cell>
          <cell r="F179">
            <v>0</v>
          </cell>
          <cell r="G179">
            <v>0</v>
          </cell>
          <cell r="H179">
            <v>0</v>
          </cell>
          <cell r="I179" t="str">
            <v>Div0</v>
          </cell>
          <cell r="J179">
            <v>0</v>
          </cell>
          <cell r="K179">
            <v>0</v>
          </cell>
          <cell r="L179">
            <v>0</v>
          </cell>
          <cell r="M179">
            <v>0</v>
          </cell>
          <cell r="N179">
            <v>0</v>
          </cell>
          <cell r="O179">
            <v>0</v>
          </cell>
          <cell r="P179">
            <v>0</v>
          </cell>
          <cell r="Q179">
            <v>0</v>
          </cell>
        </row>
        <row r="180">
          <cell r="A180">
            <v>2019</v>
          </cell>
          <cell r="B180" t="str">
            <v>Dec</v>
          </cell>
          <cell r="C180" t="str">
            <v>Goshen</v>
          </cell>
          <cell r="D180">
            <v>265.10000000000002</v>
          </cell>
          <cell r="E180">
            <v>0</v>
          </cell>
          <cell r="F180">
            <v>-9.5</v>
          </cell>
          <cell r="G180">
            <v>33.200000000000003</v>
          </cell>
          <cell r="H180">
            <v>33.200000000000003</v>
          </cell>
          <cell r="I180">
            <v>13</v>
          </cell>
          <cell r="J180">
            <v>36.200000000000003</v>
          </cell>
          <cell r="K180">
            <v>6.3</v>
          </cell>
          <cell r="L180">
            <v>0</v>
          </cell>
          <cell r="M180">
            <v>246.3</v>
          </cell>
          <cell r="N180">
            <v>0</v>
          </cell>
          <cell r="O180">
            <v>0</v>
          </cell>
          <cell r="P180">
            <v>0</v>
          </cell>
          <cell r="Q180">
            <v>0</v>
          </cell>
        </row>
        <row r="181">
          <cell r="A181">
            <v>2019</v>
          </cell>
          <cell r="B181" t="str">
            <v>Dec</v>
          </cell>
          <cell r="C181" t="str">
            <v>Brady</v>
          </cell>
          <cell r="D181">
            <v>0</v>
          </cell>
          <cell r="E181">
            <v>0</v>
          </cell>
          <cell r="F181">
            <v>0</v>
          </cell>
          <cell r="G181">
            <v>0</v>
          </cell>
          <cell r="H181">
            <v>0</v>
          </cell>
          <cell r="I181" t="str">
            <v>Div0</v>
          </cell>
          <cell r="J181">
            <v>0</v>
          </cell>
          <cell r="K181">
            <v>0</v>
          </cell>
          <cell r="L181">
            <v>0</v>
          </cell>
          <cell r="M181">
            <v>0</v>
          </cell>
          <cell r="N181">
            <v>0</v>
          </cell>
          <cell r="O181">
            <v>0</v>
          </cell>
          <cell r="P181">
            <v>0</v>
          </cell>
          <cell r="Q181">
            <v>0</v>
          </cell>
        </row>
        <row r="182">
          <cell r="A182">
            <v>2019</v>
          </cell>
          <cell r="B182" t="str">
            <v>Dec</v>
          </cell>
          <cell r="C182" t="str">
            <v>Bridger West</v>
          </cell>
          <cell r="D182">
            <v>0</v>
          </cell>
          <cell r="E182">
            <v>0</v>
          </cell>
          <cell r="F182">
            <v>0</v>
          </cell>
          <cell r="G182">
            <v>0</v>
          </cell>
          <cell r="H182">
            <v>0</v>
          </cell>
          <cell r="I182" t="str">
            <v>Div0</v>
          </cell>
          <cell r="J182">
            <v>0</v>
          </cell>
          <cell r="K182">
            <v>0</v>
          </cell>
          <cell r="L182">
            <v>0</v>
          </cell>
          <cell r="M182">
            <v>857.5</v>
          </cell>
          <cell r="N182">
            <v>857.5</v>
          </cell>
          <cell r="O182">
            <v>0</v>
          </cell>
          <cell r="P182">
            <v>0</v>
          </cell>
          <cell r="Q182">
            <v>0</v>
          </cell>
        </row>
        <row r="183">
          <cell r="A183">
            <v>2019</v>
          </cell>
          <cell r="B183" t="str">
            <v>Dec</v>
          </cell>
          <cell r="C183" t="str">
            <v>Borah</v>
          </cell>
          <cell r="D183">
            <v>0</v>
          </cell>
          <cell r="E183">
            <v>0</v>
          </cell>
          <cell r="F183">
            <v>0</v>
          </cell>
          <cell r="G183">
            <v>0</v>
          </cell>
          <cell r="H183">
            <v>0</v>
          </cell>
          <cell r="I183" t="str">
            <v>Div0</v>
          </cell>
          <cell r="J183">
            <v>0</v>
          </cell>
          <cell r="K183">
            <v>0</v>
          </cell>
          <cell r="L183">
            <v>0</v>
          </cell>
          <cell r="M183">
            <v>1407.3</v>
          </cell>
          <cell r="N183">
            <v>1407.3</v>
          </cell>
          <cell r="O183">
            <v>0</v>
          </cell>
          <cell r="P183">
            <v>0</v>
          </cell>
          <cell r="Q183">
            <v>0</v>
          </cell>
        </row>
        <row r="184">
          <cell r="A184">
            <v>2019</v>
          </cell>
          <cell r="B184" t="str">
            <v>Dec</v>
          </cell>
          <cell r="C184" t="str">
            <v>Mid Columbia</v>
          </cell>
          <cell r="D184">
            <v>0</v>
          </cell>
          <cell r="E184">
            <v>0</v>
          </cell>
          <cell r="F184">
            <v>0</v>
          </cell>
          <cell r="G184">
            <v>0</v>
          </cell>
          <cell r="H184">
            <v>0</v>
          </cell>
          <cell r="I184" t="str">
            <v>Div0</v>
          </cell>
          <cell r="J184">
            <v>330.1</v>
          </cell>
          <cell r="K184">
            <v>-63.4</v>
          </cell>
          <cell r="L184">
            <v>0</v>
          </cell>
          <cell r="M184">
            <v>209.6</v>
          </cell>
          <cell r="N184">
            <v>476.3</v>
          </cell>
          <cell r="O184">
            <v>0</v>
          </cell>
          <cell r="P184">
            <v>0</v>
          </cell>
          <cell r="Q184">
            <v>0</v>
          </cell>
        </row>
        <row r="185">
          <cell r="A185">
            <v>2019</v>
          </cell>
          <cell r="B185" t="str">
            <v>Dec</v>
          </cell>
          <cell r="C185" t="str">
            <v>Mona</v>
          </cell>
          <cell r="D185">
            <v>0</v>
          </cell>
          <cell r="E185">
            <v>0</v>
          </cell>
          <cell r="F185">
            <v>0</v>
          </cell>
          <cell r="G185">
            <v>0</v>
          </cell>
          <cell r="H185">
            <v>142.19999999999999</v>
          </cell>
          <cell r="I185" t="str">
            <v>Div0</v>
          </cell>
          <cell r="J185">
            <v>0</v>
          </cell>
          <cell r="K185">
            <v>113.2</v>
          </cell>
          <cell r="L185">
            <v>0</v>
          </cell>
          <cell r="M185">
            <v>29</v>
          </cell>
          <cell r="N185">
            <v>0</v>
          </cell>
          <cell r="O185">
            <v>0</v>
          </cell>
          <cell r="P185">
            <v>0</v>
          </cell>
          <cell r="Q185">
            <v>0</v>
          </cell>
        </row>
        <row r="186">
          <cell r="A186">
            <v>2019</v>
          </cell>
          <cell r="B186" t="str">
            <v>Dec</v>
          </cell>
          <cell r="C186" t="str">
            <v>Palo Verde</v>
          </cell>
          <cell r="D186">
            <v>0</v>
          </cell>
          <cell r="E186">
            <v>0</v>
          </cell>
          <cell r="F186">
            <v>0</v>
          </cell>
          <cell r="G186">
            <v>0</v>
          </cell>
          <cell r="H186">
            <v>0</v>
          </cell>
          <cell r="I186" t="str">
            <v>Div0</v>
          </cell>
          <cell r="J186">
            <v>0</v>
          </cell>
          <cell r="K186">
            <v>0</v>
          </cell>
          <cell r="L186">
            <v>0</v>
          </cell>
          <cell r="M186">
            <v>0</v>
          </cell>
          <cell r="N186">
            <v>0</v>
          </cell>
          <cell r="O186">
            <v>0</v>
          </cell>
          <cell r="P186">
            <v>0</v>
          </cell>
          <cell r="Q186">
            <v>0</v>
          </cell>
        </row>
        <row r="187">
          <cell r="A187">
            <v>2019</v>
          </cell>
          <cell r="B187" t="str">
            <v>Dec</v>
          </cell>
          <cell r="C187" t="str">
            <v>Utah North</v>
          </cell>
          <cell r="D187">
            <v>3710.6</v>
          </cell>
          <cell r="E187">
            <v>0</v>
          </cell>
          <cell r="F187">
            <v>-138</v>
          </cell>
          <cell r="G187">
            <v>464.4</v>
          </cell>
          <cell r="H187">
            <v>464.4</v>
          </cell>
          <cell r="I187">
            <v>13</v>
          </cell>
          <cell r="J187">
            <v>2352.8000000000002</v>
          </cell>
          <cell r="K187">
            <v>-1.8</v>
          </cell>
          <cell r="L187">
            <v>0</v>
          </cell>
          <cell r="M187">
            <v>2384</v>
          </cell>
          <cell r="N187">
            <v>698</v>
          </cell>
          <cell r="O187">
            <v>0</v>
          </cell>
          <cell r="P187">
            <v>0</v>
          </cell>
          <cell r="Q187">
            <v>0</v>
          </cell>
        </row>
        <row r="188">
          <cell r="A188">
            <v>2019</v>
          </cell>
          <cell r="B188" t="str">
            <v>Dec</v>
          </cell>
          <cell r="C188" t="str">
            <v>_4-Corners</v>
          </cell>
          <cell r="D188">
            <v>0</v>
          </cell>
          <cell r="E188">
            <v>0</v>
          </cell>
          <cell r="F188">
            <v>0</v>
          </cell>
          <cell r="G188">
            <v>0</v>
          </cell>
          <cell r="H188">
            <v>422</v>
          </cell>
          <cell r="I188" t="str">
            <v>Div0</v>
          </cell>
          <cell r="J188">
            <v>0</v>
          </cell>
          <cell r="K188">
            <v>385</v>
          </cell>
          <cell r="L188">
            <v>0</v>
          </cell>
          <cell r="M188">
            <v>37</v>
          </cell>
          <cell r="N188">
            <v>0</v>
          </cell>
          <cell r="O188">
            <v>0</v>
          </cell>
          <cell r="P188">
            <v>0</v>
          </cell>
          <cell r="Q188">
            <v>0</v>
          </cell>
        </row>
        <row r="189">
          <cell r="A189">
            <v>2019</v>
          </cell>
          <cell r="B189" t="str">
            <v>Dec</v>
          </cell>
          <cell r="C189" t="str">
            <v>Utah South</v>
          </cell>
          <cell r="D189">
            <v>589.70000000000005</v>
          </cell>
          <cell r="E189">
            <v>0</v>
          </cell>
          <cell r="F189">
            <v>0</v>
          </cell>
          <cell r="G189">
            <v>76.7</v>
          </cell>
          <cell r="H189">
            <v>306.2</v>
          </cell>
          <cell r="I189">
            <v>51.9</v>
          </cell>
          <cell r="J189">
            <v>3173.9</v>
          </cell>
          <cell r="K189">
            <v>11.2</v>
          </cell>
          <cell r="L189">
            <v>0</v>
          </cell>
          <cell r="M189">
            <v>95</v>
          </cell>
          <cell r="N189">
            <v>2384.1999999999998</v>
          </cell>
          <cell r="O189">
            <v>0</v>
          </cell>
          <cell r="P189">
            <v>0</v>
          </cell>
          <cell r="Q189">
            <v>0</v>
          </cell>
        </row>
        <row r="190">
          <cell r="A190">
            <v>2019</v>
          </cell>
          <cell r="B190" t="str">
            <v>Dec</v>
          </cell>
          <cell r="C190" t="str">
            <v>Cholla</v>
          </cell>
          <cell r="D190">
            <v>0</v>
          </cell>
          <cell r="E190">
            <v>0</v>
          </cell>
          <cell r="F190">
            <v>0</v>
          </cell>
          <cell r="G190">
            <v>0</v>
          </cell>
          <cell r="H190">
            <v>0</v>
          </cell>
          <cell r="I190" t="str">
            <v>Div0</v>
          </cell>
          <cell r="J190">
            <v>387</v>
          </cell>
          <cell r="K190">
            <v>0</v>
          </cell>
          <cell r="L190">
            <v>0</v>
          </cell>
          <cell r="M190">
            <v>0</v>
          </cell>
          <cell r="N190">
            <v>387</v>
          </cell>
          <cell r="O190">
            <v>0</v>
          </cell>
          <cell r="P190">
            <v>0</v>
          </cell>
          <cell r="Q190">
            <v>0</v>
          </cell>
        </row>
        <row r="191">
          <cell r="A191">
            <v>2019</v>
          </cell>
          <cell r="B191" t="str">
            <v>Dec</v>
          </cell>
          <cell r="C191" t="str">
            <v>Colorado</v>
          </cell>
          <cell r="D191">
            <v>0</v>
          </cell>
          <cell r="E191">
            <v>0</v>
          </cell>
          <cell r="F191">
            <v>0</v>
          </cell>
          <cell r="G191">
            <v>0</v>
          </cell>
          <cell r="H191">
            <v>145.6</v>
          </cell>
          <cell r="I191" t="str">
            <v>Div0</v>
          </cell>
          <cell r="J191">
            <v>241.6</v>
          </cell>
          <cell r="K191">
            <v>0</v>
          </cell>
          <cell r="L191">
            <v>0</v>
          </cell>
          <cell r="M191">
            <v>0</v>
          </cell>
          <cell r="N191">
            <v>96</v>
          </cell>
          <cell r="O191">
            <v>0</v>
          </cell>
          <cell r="P191">
            <v>0</v>
          </cell>
          <cell r="Q191">
            <v>0</v>
          </cell>
        </row>
        <row r="192">
          <cell r="A192">
            <v>2019</v>
          </cell>
          <cell r="B192" t="str">
            <v>Dec</v>
          </cell>
          <cell r="C192" t="str">
            <v>Mead</v>
          </cell>
          <cell r="D192">
            <v>0</v>
          </cell>
          <cell r="E192">
            <v>0</v>
          </cell>
          <cell r="F192">
            <v>0</v>
          </cell>
          <cell r="G192">
            <v>0</v>
          </cell>
          <cell r="H192">
            <v>0</v>
          </cell>
          <cell r="I192" t="str">
            <v>Div0</v>
          </cell>
          <cell r="J192">
            <v>0</v>
          </cell>
          <cell r="K192">
            <v>0</v>
          </cell>
          <cell r="L192">
            <v>0</v>
          </cell>
          <cell r="M192">
            <v>0</v>
          </cell>
          <cell r="N192">
            <v>0</v>
          </cell>
          <cell r="O192">
            <v>0</v>
          </cell>
          <cell r="P192">
            <v>0</v>
          </cell>
          <cell r="Q192">
            <v>0</v>
          </cell>
        </row>
        <row r="193">
          <cell r="A193">
            <v>2019</v>
          </cell>
          <cell r="B193" t="str">
            <v>Dec</v>
          </cell>
          <cell r="C193" t="str">
            <v>Montana</v>
          </cell>
          <cell r="D193">
            <v>0</v>
          </cell>
          <cell r="E193">
            <v>0</v>
          </cell>
          <cell r="F193">
            <v>0</v>
          </cell>
          <cell r="G193">
            <v>0</v>
          </cell>
          <cell r="H193">
            <v>0</v>
          </cell>
          <cell r="I193" t="str">
            <v>Div0</v>
          </cell>
          <cell r="J193">
            <v>150.69999999999999</v>
          </cell>
          <cell r="K193">
            <v>0</v>
          </cell>
          <cell r="L193">
            <v>0</v>
          </cell>
          <cell r="M193">
            <v>0</v>
          </cell>
          <cell r="N193">
            <v>150.69999999999999</v>
          </cell>
          <cell r="O193">
            <v>0</v>
          </cell>
          <cell r="P193">
            <v>0</v>
          </cell>
          <cell r="Q193">
            <v>0</v>
          </cell>
        </row>
        <row r="194">
          <cell r="A194">
            <v>2019</v>
          </cell>
          <cell r="B194" t="str">
            <v>Dec</v>
          </cell>
          <cell r="C194" t="str">
            <v>Hermiston</v>
          </cell>
          <cell r="D194">
            <v>0</v>
          </cell>
          <cell r="E194">
            <v>0</v>
          </cell>
          <cell r="F194">
            <v>0</v>
          </cell>
          <cell r="G194">
            <v>0</v>
          </cell>
          <cell r="H194">
            <v>0</v>
          </cell>
          <cell r="I194" t="str">
            <v>Div0</v>
          </cell>
          <cell r="J194">
            <v>240</v>
          </cell>
          <cell r="K194">
            <v>0</v>
          </cell>
          <cell r="L194">
            <v>0</v>
          </cell>
          <cell r="M194">
            <v>0</v>
          </cell>
          <cell r="N194">
            <v>240</v>
          </cell>
          <cell r="O194">
            <v>0</v>
          </cell>
          <cell r="P194">
            <v>0</v>
          </cell>
          <cell r="Q194">
            <v>0</v>
          </cell>
        </row>
        <row r="195">
          <cell r="A195">
            <v>2019</v>
          </cell>
          <cell r="B195" t="str">
            <v>Dec</v>
          </cell>
          <cell r="C195" t="str">
            <v>Yakima</v>
          </cell>
          <cell r="D195">
            <v>508.5</v>
          </cell>
          <cell r="E195">
            <v>0</v>
          </cell>
          <cell r="F195">
            <v>-16.3</v>
          </cell>
          <cell r="G195">
            <v>64</v>
          </cell>
          <cell r="H195">
            <v>64</v>
          </cell>
          <cell r="I195">
            <v>13</v>
          </cell>
          <cell r="J195">
            <v>0</v>
          </cell>
          <cell r="K195">
            <v>0</v>
          </cell>
          <cell r="L195">
            <v>0</v>
          </cell>
          <cell r="M195">
            <v>556.20000000000005</v>
          </cell>
          <cell r="N195">
            <v>0</v>
          </cell>
          <cell r="O195">
            <v>0</v>
          </cell>
          <cell r="P195">
            <v>0</v>
          </cell>
          <cell r="Q195">
            <v>0</v>
          </cell>
        </row>
        <row r="196">
          <cell r="A196">
            <v>2019</v>
          </cell>
          <cell r="B196" t="str">
            <v>Dec</v>
          </cell>
          <cell r="C196" t="str">
            <v>WallaWalla</v>
          </cell>
          <cell r="D196">
            <v>240.3</v>
          </cell>
          <cell r="E196">
            <v>0</v>
          </cell>
          <cell r="F196">
            <v>-6.4</v>
          </cell>
          <cell r="G196">
            <v>30.4</v>
          </cell>
          <cell r="H196">
            <v>30.4</v>
          </cell>
          <cell r="I196">
            <v>13</v>
          </cell>
          <cell r="J196">
            <v>77.8</v>
          </cell>
          <cell r="K196">
            <v>-1.8</v>
          </cell>
          <cell r="L196">
            <v>0</v>
          </cell>
          <cell r="M196">
            <v>275</v>
          </cell>
          <cell r="N196">
            <v>86.6</v>
          </cell>
          <cell r="O196">
            <v>0</v>
          </cell>
          <cell r="P196">
            <v>0</v>
          </cell>
          <cell r="Q196">
            <v>0</v>
          </cell>
        </row>
        <row r="197">
          <cell r="A197">
            <v>2019</v>
          </cell>
          <cell r="B197" t="str">
            <v>Dec</v>
          </cell>
          <cell r="C197" t="str">
            <v>APS Transmission</v>
          </cell>
          <cell r="D197">
            <v>0</v>
          </cell>
          <cell r="E197">
            <v>0</v>
          </cell>
          <cell r="F197">
            <v>0</v>
          </cell>
          <cell r="G197">
            <v>0</v>
          </cell>
          <cell r="H197">
            <v>350</v>
          </cell>
          <cell r="I197" t="str">
            <v>Div0</v>
          </cell>
          <cell r="J197">
            <v>0</v>
          </cell>
          <cell r="K197">
            <v>0</v>
          </cell>
          <cell r="L197">
            <v>0</v>
          </cell>
          <cell r="M197">
            <v>350</v>
          </cell>
          <cell r="N197">
            <v>0</v>
          </cell>
          <cell r="O197">
            <v>0</v>
          </cell>
          <cell r="P197">
            <v>0</v>
          </cell>
          <cell r="Q197">
            <v>0</v>
          </cell>
        </row>
        <row r="198">
          <cell r="A198">
            <v>2019</v>
          </cell>
          <cell r="B198" t="str">
            <v>Dec</v>
          </cell>
          <cell r="C198" t="str">
            <v>Bridger East</v>
          </cell>
          <cell r="D198">
            <v>0</v>
          </cell>
          <cell r="E198">
            <v>0</v>
          </cell>
          <cell r="F198">
            <v>0</v>
          </cell>
          <cell r="G198">
            <v>0</v>
          </cell>
          <cell r="H198">
            <v>0</v>
          </cell>
          <cell r="I198" t="str">
            <v>Div0</v>
          </cell>
          <cell r="J198">
            <v>0</v>
          </cell>
          <cell r="K198">
            <v>0</v>
          </cell>
          <cell r="L198">
            <v>0</v>
          </cell>
          <cell r="M198">
            <v>0</v>
          </cell>
          <cell r="N198">
            <v>0</v>
          </cell>
          <cell r="O198">
            <v>0</v>
          </cell>
          <cell r="P198">
            <v>0</v>
          </cell>
          <cell r="Q198">
            <v>0</v>
          </cell>
        </row>
        <row r="199">
          <cell r="A199">
            <v>2019</v>
          </cell>
          <cell r="B199" t="str">
            <v>Dec</v>
          </cell>
          <cell r="C199" t="str">
            <v>WyomingNE</v>
          </cell>
          <cell r="D199">
            <v>591.70000000000005</v>
          </cell>
          <cell r="E199">
            <v>0</v>
          </cell>
          <cell r="F199">
            <v>0</v>
          </cell>
          <cell r="G199">
            <v>76.900000000000006</v>
          </cell>
          <cell r="H199">
            <v>520.5</v>
          </cell>
          <cell r="I199">
            <v>88</v>
          </cell>
          <cell r="J199">
            <v>1200.4000000000001</v>
          </cell>
          <cell r="K199">
            <v>5.7</v>
          </cell>
          <cell r="L199">
            <v>0</v>
          </cell>
          <cell r="M199">
            <v>0</v>
          </cell>
          <cell r="N199">
            <v>93.9</v>
          </cell>
          <cell r="O199">
            <v>0</v>
          </cell>
          <cell r="P199">
            <v>0</v>
          </cell>
          <cell r="Q199">
            <v>0</v>
          </cell>
        </row>
        <row r="200">
          <cell r="A200">
            <v>2019</v>
          </cell>
          <cell r="B200" t="str">
            <v>Dec</v>
          </cell>
          <cell r="C200" t="str">
            <v>WyomingSW</v>
          </cell>
          <cell r="D200">
            <v>504.9</v>
          </cell>
          <cell r="E200">
            <v>0</v>
          </cell>
          <cell r="F200">
            <v>-25.9</v>
          </cell>
          <cell r="G200">
            <v>62.3</v>
          </cell>
          <cell r="H200">
            <v>62.3</v>
          </cell>
          <cell r="I200">
            <v>13</v>
          </cell>
          <cell r="J200">
            <v>47.4</v>
          </cell>
          <cell r="K200">
            <v>0</v>
          </cell>
          <cell r="L200">
            <v>0</v>
          </cell>
          <cell r="M200">
            <v>493.8</v>
          </cell>
          <cell r="N200">
            <v>0</v>
          </cell>
          <cell r="O200">
            <v>0</v>
          </cell>
          <cell r="P200">
            <v>0</v>
          </cell>
          <cell r="Q200">
            <v>0</v>
          </cell>
        </row>
        <row r="201">
          <cell r="A201">
            <v>2019</v>
          </cell>
          <cell r="B201" t="str">
            <v>Dec</v>
          </cell>
          <cell r="C201" t="str">
            <v>Aeolis_Wyoming</v>
          </cell>
          <cell r="D201">
            <v>0</v>
          </cell>
          <cell r="E201">
            <v>0</v>
          </cell>
          <cell r="F201">
            <v>0</v>
          </cell>
          <cell r="G201">
            <v>0</v>
          </cell>
          <cell r="H201">
            <v>0</v>
          </cell>
          <cell r="I201" t="str">
            <v>Div0</v>
          </cell>
          <cell r="J201">
            <v>0</v>
          </cell>
          <cell r="K201">
            <v>0</v>
          </cell>
          <cell r="L201">
            <v>0</v>
          </cell>
          <cell r="M201">
            <v>93.9</v>
          </cell>
          <cell r="N201">
            <v>93.9</v>
          </cell>
          <cell r="O201">
            <v>0</v>
          </cell>
          <cell r="P201">
            <v>0</v>
          </cell>
          <cell r="Q201">
            <v>0</v>
          </cell>
        </row>
        <row r="202">
          <cell r="A202">
            <v>2019</v>
          </cell>
          <cell r="B202" t="str">
            <v>Dec</v>
          </cell>
          <cell r="C202" t="str">
            <v>Chehalis</v>
          </cell>
          <cell r="D202">
            <v>0</v>
          </cell>
          <cell r="E202">
            <v>0</v>
          </cell>
          <cell r="F202">
            <v>0</v>
          </cell>
          <cell r="G202">
            <v>0</v>
          </cell>
          <cell r="H202">
            <v>0</v>
          </cell>
          <cell r="I202" t="str">
            <v>Div0</v>
          </cell>
          <cell r="J202">
            <v>512</v>
          </cell>
          <cell r="K202">
            <v>0</v>
          </cell>
          <cell r="L202">
            <v>0</v>
          </cell>
          <cell r="M202">
            <v>0</v>
          </cell>
          <cell r="N202">
            <v>512</v>
          </cell>
          <cell r="O202">
            <v>0</v>
          </cell>
          <cell r="P202">
            <v>0</v>
          </cell>
          <cell r="Q202">
            <v>0</v>
          </cell>
        </row>
        <row r="203">
          <cell r="A203">
            <v>2019</v>
          </cell>
          <cell r="B203" t="str">
            <v>Dec</v>
          </cell>
          <cell r="C203" t="str">
            <v>SOregonCal</v>
          </cell>
          <cell r="D203">
            <v>1359.5</v>
          </cell>
          <cell r="E203">
            <v>0</v>
          </cell>
          <cell r="F203">
            <v>-120.8</v>
          </cell>
          <cell r="G203">
            <v>161</v>
          </cell>
          <cell r="H203">
            <v>161</v>
          </cell>
          <cell r="I203">
            <v>13</v>
          </cell>
          <cell r="J203">
            <v>458.8</v>
          </cell>
          <cell r="K203">
            <v>35.4</v>
          </cell>
          <cell r="L203">
            <v>0</v>
          </cell>
          <cell r="M203">
            <v>1221</v>
          </cell>
          <cell r="N203">
            <v>315.5</v>
          </cell>
          <cell r="O203">
            <v>0</v>
          </cell>
          <cell r="P203">
            <v>0</v>
          </cell>
          <cell r="Q203">
            <v>0</v>
          </cell>
        </row>
        <row r="204">
          <cell r="A204">
            <v>2019</v>
          </cell>
          <cell r="B204" t="str">
            <v>Dec</v>
          </cell>
          <cell r="C204" t="str">
            <v>PortlandNC</v>
          </cell>
          <cell r="D204">
            <v>509</v>
          </cell>
          <cell r="E204">
            <v>0</v>
          </cell>
          <cell r="F204">
            <v>0</v>
          </cell>
          <cell r="G204">
            <v>66.2</v>
          </cell>
          <cell r="H204">
            <v>66.2</v>
          </cell>
          <cell r="I204">
            <v>13</v>
          </cell>
          <cell r="J204">
            <v>600.4</v>
          </cell>
          <cell r="K204">
            <v>-78</v>
          </cell>
          <cell r="L204">
            <v>0</v>
          </cell>
          <cell r="M204">
            <v>100</v>
          </cell>
          <cell r="N204">
            <v>47.3</v>
          </cell>
          <cell r="O204">
            <v>0</v>
          </cell>
          <cell r="P204">
            <v>0</v>
          </cell>
          <cell r="Q204">
            <v>0</v>
          </cell>
        </row>
        <row r="205">
          <cell r="A205">
            <v>2019</v>
          </cell>
          <cell r="B205" t="str">
            <v>Dec</v>
          </cell>
          <cell r="C205" t="str">
            <v>WillamValcc</v>
          </cell>
          <cell r="D205">
            <v>371.5</v>
          </cell>
          <cell r="E205">
            <v>0</v>
          </cell>
          <cell r="F205">
            <v>0</v>
          </cell>
          <cell r="G205">
            <v>48.3</v>
          </cell>
          <cell r="H205">
            <v>48.3</v>
          </cell>
          <cell r="I205">
            <v>13</v>
          </cell>
          <cell r="J205">
            <v>0</v>
          </cell>
          <cell r="K205">
            <v>0</v>
          </cell>
          <cell r="L205">
            <v>0</v>
          </cell>
          <cell r="M205">
            <v>419.8</v>
          </cell>
          <cell r="N205">
            <v>0</v>
          </cell>
          <cell r="O205">
            <v>0</v>
          </cell>
          <cell r="P205">
            <v>0</v>
          </cell>
          <cell r="Q205">
            <v>0</v>
          </cell>
        </row>
        <row r="206">
          <cell r="A206">
            <v>2019</v>
          </cell>
          <cell r="B206" t="str">
            <v>Dec</v>
          </cell>
          <cell r="C206" t="str">
            <v>Bethel</v>
          </cell>
          <cell r="D206">
            <v>0</v>
          </cell>
          <cell r="E206">
            <v>0</v>
          </cell>
          <cell r="F206">
            <v>0</v>
          </cell>
          <cell r="G206">
            <v>0</v>
          </cell>
          <cell r="H206">
            <v>0</v>
          </cell>
          <cell r="I206" t="str">
            <v>Div0</v>
          </cell>
          <cell r="J206">
            <v>0</v>
          </cell>
          <cell r="K206">
            <v>0</v>
          </cell>
          <cell r="L206">
            <v>0</v>
          </cell>
          <cell r="M206">
            <v>47.3</v>
          </cell>
          <cell r="N206">
            <v>47.3</v>
          </cell>
          <cell r="O206">
            <v>0</v>
          </cell>
          <cell r="P206">
            <v>0</v>
          </cell>
          <cell r="Q206">
            <v>0</v>
          </cell>
        </row>
        <row r="207">
          <cell r="A207">
            <v>2019</v>
          </cell>
          <cell r="B207" t="str">
            <v>Dec</v>
          </cell>
          <cell r="C207" t="str">
            <v>Nevada - Oregon Border</v>
          </cell>
          <cell r="D207">
            <v>0</v>
          </cell>
          <cell r="E207">
            <v>0</v>
          </cell>
          <cell r="F207">
            <v>0</v>
          </cell>
          <cell r="G207">
            <v>0</v>
          </cell>
          <cell r="H207">
            <v>0</v>
          </cell>
          <cell r="I207" t="str">
            <v>Div0</v>
          </cell>
          <cell r="J207">
            <v>0</v>
          </cell>
          <cell r="K207">
            <v>0</v>
          </cell>
          <cell r="L207">
            <v>0</v>
          </cell>
          <cell r="M207">
            <v>0</v>
          </cell>
          <cell r="N207">
            <v>0</v>
          </cell>
          <cell r="O207">
            <v>0</v>
          </cell>
          <cell r="P207">
            <v>0</v>
          </cell>
          <cell r="Q207">
            <v>0</v>
          </cell>
        </row>
        <row r="208">
          <cell r="A208">
            <v>2019</v>
          </cell>
          <cell r="B208" t="str">
            <v>Dec</v>
          </cell>
          <cell r="C208" t="str">
            <v>Bridger</v>
          </cell>
          <cell r="D208">
            <v>0</v>
          </cell>
          <cell r="E208">
            <v>0</v>
          </cell>
          <cell r="F208">
            <v>0</v>
          </cell>
          <cell r="G208">
            <v>0</v>
          </cell>
          <cell r="H208">
            <v>149.19999999999999</v>
          </cell>
          <cell r="I208" t="str">
            <v>Div0</v>
          </cell>
          <cell r="J208">
            <v>1408.4</v>
          </cell>
          <cell r="K208">
            <v>-1.6</v>
          </cell>
          <cell r="L208">
            <v>0</v>
          </cell>
          <cell r="M208">
            <v>0</v>
          </cell>
          <cell r="N208">
            <v>1257.5999999999999</v>
          </cell>
          <cell r="O208">
            <v>0</v>
          </cell>
          <cell r="P208">
            <v>0</v>
          </cell>
          <cell r="Q208">
            <v>0</v>
          </cell>
        </row>
        <row r="209">
          <cell r="A209">
            <v>2019</v>
          </cell>
          <cell r="B209" t="str">
            <v>Dec</v>
          </cell>
          <cell r="C209" t="str">
            <v>Hemingway</v>
          </cell>
          <cell r="D209">
            <v>0</v>
          </cell>
          <cell r="E209">
            <v>0</v>
          </cell>
          <cell r="F209">
            <v>0</v>
          </cell>
          <cell r="G209">
            <v>0</v>
          </cell>
          <cell r="H209">
            <v>0</v>
          </cell>
          <cell r="I209" t="str">
            <v>Div0</v>
          </cell>
          <cell r="J209">
            <v>0</v>
          </cell>
          <cell r="K209">
            <v>0</v>
          </cell>
          <cell r="L209">
            <v>0</v>
          </cell>
          <cell r="M209">
            <v>1183.8</v>
          </cell>
          <cell r="N209">
            <v>1183.8</v>
          </cell>
          <cell r="O209">
            <v>0</v>
          </cell>
          <cell r="P209">
            <v>0</v>
          </cell>
          <cell r="Q209">
            <v>0</v>
          </cell>
        </row>
        <row r="210">
          <cell r="A210">
            <v>2019</v>
          </cell>
          <cell r="B210" t="str">
            <v>Dec</v>
          </cell>
          <cell r="C210" t="str">
            <v>Midpoint Meridian</v>
          </cell>
          <cell r="D210">
            <v>0</v>
          </cell>
          <cell r="E210">
            <v>0</v>
          </cell>
          <cell r="F210">
            <v>0</v>
          </cell>
          <cell r="G210">
            <v>0</v>
          </cell>
          <cell r="H210">
            <v>0</v>
          </cell>
          <cell r="I210" t="str">
            <v>Div0</v>
          </cell>
          <cell r="J210">
            <v>0</v>
          </cell>
          <cell r="K210">
            <v>0</v>
          </cell>
          <cell r="L210">
            <v>0</v>
          </cell>
          <cell r="M210">
            <v>159</v>
          </cell>
          <cell r="N210">
            <v>159</v>
          </cell>
          <cell r="O210">
            <v>0</v>
          </cell>
          <cell r="P210">
            <v>0</v>
          </cell>
          <cell r="Q210">
            <v>0</v>
          </cell>
        </row>
        <row r="211">
          <cell r="A211">
            <v>2019</v>
          </cell>
          <cell r="B211" t="str">
            <v>Dec</v>
          </cell>
          <cell r="C211" t="str">
            <v>Craig Trans</v>
          </cell>
          <cell r="D211">
            <v>0</v>
          </cell>
          <cell r="E211">
            <v>0</v>
          </cell>
          <cell r="F211">
            <v>0</v>
          </cell>
          <cell r="G211">
            <v>0</v>
          </cell>
          <cell r="H211">
            <v>67</v>
          </cell>
          <cell r="I211" t="str">
            <v>Div0</v>
          </cell>
          <cell r="J211">
            <v>0</v>
          </cell>
          <cell r="K211">
            <v>0</v>
          </cell>
          <cell r="L211">
            <v>0</v>
          </cell>
          <cell r="M211">
            <v>67</v>
          </cell>
          <cell r="N211">
            <v>0</v>
          </cell>
          <cell r="O211">
            <v>0</v>
          </cell>
          <cell r="P211">
            <v>0</v>
          </cell>
          <cell r="Q211">
            <v>0</v>
          </cell>
        </row>
        <row r="212">
          <cell r="A212">
            <v>2019</v>
          </cell>
          <cell r="B212" t="str">
            <v>Dec</v>
          </cell>
          <cell r="C212" t="str">
            <v>BPA_NITS</v>
          </cell>
          <cell r="D212">
            <v>314.39999999999998</v>
          </cell>
          <cell r="E212">
            <v>0</v>
          </cell>
          <cell r="F212">
            <v>0</v>
          </cell>
          <cell r="G212">
            <v>40.9</v>
          </cell>
          <cell r="H212">
            <v>40.9</v>
          </cell>
          <cell r="I212">
            <v>13</v>
          </cell>
          <cell r="J212">
            <v>0</v>
          </cell>
          <cell r="K212">
            <v>0</v>
          </cell>
          <cell r="L212">
            <v>0</v>
          </cell>
          <cell r="M212">
            <v>355.3</v>
          </cell>
          <cell r="N212">
            <v>0</v>
          </cell>
          <cell r="O212">
            <v>0</v>
          </cell>
          <cell r="P212">
            <v>0</v>
          </cell>
          <cell r="Q212">
            <v>0</v>
          </cell>
        </row>
        <row r="213">
          <cell r="A213">
            <v>2020</v>
          </cell>
          <cell r="B213" t="str">
            <v>Jul</v>
          </cell>
          <cell r="C213" t="str">
            <v>Arizona</v>
          </cell>
          <cell r="D213">
            <v>0</v>
          </cell>
          <cell r="E213">
            <v>0</v>
          </cell>
          <cell r="F213">
            <v>0</v>
          </cell>
          <cell r="G213">
            <v>0</v>
          </cell>
          <cell r="H213">
            <v>0</v>
          </cell>
          <cell r="I213" t="str">
            <v>Div0</v>
          </cell>
          <cell r="J213">
            <v>0</v>
          </cell>
          <cell r="K213">
            <v>-245</v>
          </cell>
          <cell r="L213">
            <v>0</v>
          </cell>
          <cell r="M213">
            <v>245</v>
          </cell>
          <cell r="N213">
            <v>0</v>
          </cell>
          <cell r="O213">
            <v>0</v>
          </cell>
          <cell r="P213">
            <v>0</v>
          </cell>
          <cell r="Q213">
            <v>0</v>
          </cell>
        </row>
        <row r="214">
          <cell r="A214">
            <v>2020</v>
          </cell>
          <cell r="B214" t="str">
            <v>Jul</v>
          </cell>
          <cell r="C214" t="str">
            <v>COB</v>
          </cell>
          <cell r="D214">
            <v>0</v>
          </cell>
          <cell r="E214">
            <v>0</v>
          </cell>
          <cell r="F214">
            <v>0</v>
          </cell>
          <cell r="G214">
            <v>0</v>
          </cell>
          <cell r="H214">
            <v>0</v>
          </cell>
          <cell r="I214" t="str">
            <v>Div0</v>
          </cell>
          <cell r="J214">
            <v>0</v>
          </cell>
          <cell r="K214">
            <v>0</v>
          </cell>
          <cell r="L214">
            <v>0</v>
          </cell>
          <cell r="M214">
            <v>0</v>
          </cell>
          <cell r="N214">
            <v>0</v>
          </cell>
          <cell r="O214">
            <v>0</v>
          </cell>
          <cell r="P214">
            <v>0</v>
          </cell>
          <cell r="Q214">
            <v>0</v>
          </cell>
        </row>
        <row r="215">
          <cell r="A215">
            <v>2020</v>
          </cell>
          <cell r="B215" t="str">
            <v>Jul</v>
          </cell>
          <cell r="C215" t="str">
            <v>Goshen</v>
          </cell>
          <cell r="D215">
            <v>468.3</v>
          </cell>
          <cell r="E215">
            <v>0</v>
          </cell>
          <cell r="F215">
            <v>-19.3</v>
          </cell>
          <cell r="G215">
            <v>58.4</v>
          </cell>
          <cell r="H215">
            <v>58.4</v>
          </cell>
          <cell r="I215">
            <v>13</v>
          </cell>
          <cell r="J215">
            <v>56.5</v>
          </cell>
          <cell r="K215">
            <v>8.6999999999999993</v>
          </cell>
          <cell r="L215">
            <v>180.2</v>
          </cell>
          <cell r="M215">
            <v>262</v>
          </cell>
          <cell r="N215">
            <v>0</v>
          </cell>
          <cell r="O215">
            <v>0</v>
          </cell>
          <cell r="P215">
            <v>0</v>
          </cell>
          <cell r="Q215">
            <v>0</v>
          </cell>
        </row>
        <row r="216">
          <cell r="A216">
            <v>2020</v>
          </cell>
          <cell r="B216" t="str">
            <v>Jul</v>
          </cell>
          <cell r="C216" t="str">
            <v>Brady</v>
          </cell>
          <cell r="D216">
            <v>0</v>
          </cell>
          <cell r="E216">
            <v>0</v>
          </cell>
          <cell r="F216">
            <v>0</v>
          </cell>
          <cell r="G216">
            <v>0</v>
          </cell>
          <cell r="H216">
            <v>0</v>
          </cell>
          <cell r="I216" t="str">
            <v>Div0</v>
          </cell>
          <cell r="J216">
            <v>0</v>
          </cell>
          <cell r="K216">
            <v>0</v>
          </cell>
          <cell r="L216">
            <v>0</v>
          </cell>
          <cell r="M216">
            <v>0</v>
          </cell>
          <cell r="N216">
            <v>0</v>
          </cell>
          <cell r="O216">
            <v>0</v>
          </cell>
          <cell r="P216">
            <v>0</v>
          </cell>
          <cell r="Q216">
            <v>0</v>
          </cell>
        </row>
        <row r="217">
          <cell r="A217">
            <v>2020</v>
          </cell>
          <cell r="B217" t="str">
            <v>Jul</v>
          </cell>
          <cell r="C217" t="str">
            <v>Bridger West</v>
          </cell>
          <cell r="D217">
            <v>0</v>
          </cell>
          <cell r="E217">
            <v>0</v>
          </cell>
          <cell r="F217">
            <v>0</v>
          </cell>
          <cell r="G217">
            <v>0</v>
          </cell>
          <cell r="H217">
            <v>0</v>
          </cell>
          <cell r="I217" t="str">
            <v>Div0</v>
          </cell>
          <cell r="J217">
            <v>0</v>
          </cell>
          <cell r="K217">
            <v>0</v>
          </cell>
          <cell r="L217">
            <v>0</v>
          </cell>
          <cell r="M217">
            <v>1124.3</v>
          </cell>
          <cell r="N217">
            <v>1124.3</v>
          </cell>
          <cell r="O217">
            <v>0</v>
          </cell>
          <cell r="P217">
            <v>0</v>
          </cell>
          <cell r="Q217">
            <v>0</v>
          </cell>
        </row>
        <row r="218">
          <cell r="A218">
            <v>2020</v>
          </cell>
          <cell r="B218" t="str">
            <v>Jul</v>
          </cell>
          <cell r="C218" t="str">
            <v>Borah</v>
          </cell>
          <cell r="D218">
            <v>0</v>
          </cell>
          <cell r="E218">
            <v>0</v>
          </cell>
          <cell r="F218">
            <v>0</v>
          </cell>
          <cell r="G218">
            <v>0</v>
          </cell>
          <cell r="H218">
            <v>0</v>
          </cell>
          <cell r="I218" t="str">
            <v>Div0</v>
          </cell>
          <cell r="J218">
            <v>0</v>
          </cell>
          <cell r="K218">
            <v>0</v>
          </cell>
          <cell r="L218">
            <v>0</v>
          </cell>
          <cell r="M218">
            <v>1124.2</v>
          </cell>
          <cell r="N218">
            <v>1124.2</v>
          </cell>
          <cell r="O218">
            <v>0</v>
          </cell>
          <cell r="P218">
            <v>0</v>
          </cell>
          <cell r="Q218">
            <v>0</v>
          </cell>
        </row>
        <row r="219">
          <cell r="A219">
            <v>2020</v>
          </cell>
          <cell r="B219" t="str">
            <v>Jul</v>
          </cell>
          <cell r="C219" t="str">
            <v>Mid Columbia</v>
          </cell>
          <cell r="D219">
            <v>0</v>
          </cell>
          <cell r="E219">
            <v>0</v>
          </cell>
          <cell r="F219">
            <v>0</v>
          </cell>
          <cell r="G219">
            <v>0</v>
          </cell>
          <cell r="H219">
            <v>0</v>
          </cell>
          <cell r="I219" t="str">
            <v>Div0</v>
          </cell>
          <cell r="J219">
            <v>791.9</v>
          </cell>
          <cell r="K219">
            <v>-76.099999999999994</v>
          </cell>
          <cell r="L219">
            <v>0</v>
          </cell>
          <cell r="M219">
            <v>0</v>
          </cell>
          <cell r="N219">
            <v>715.8</v>
          </cell>
          <cell r="O219">
            <v>0</v>
          </cell>
          <cell r="P219">
            <v>0</v>
          </cell>
          <cell r="Q219">
            <v>0</v>
          </cell>
        </row>
        <row r="220">
          <cell r="A220">
            <v>2020</v>
          </cell>
          <cell r="B220" t="str">
            <v>Jul</v>
          </cell>
          <cell r="C220" t="str">
            <v>Mona</v>
          </cell>
          <cell r="D220">
            <v>0</v>
          </cell>
          <cell r="E220">
            <v>0</v>
          </cell>
          <cell r="F220">
            <v>0</v>
          </cell>
          <cell r="G220">
            <v>0</v>
          </cell>
          <cell r="H220">
            <v>0</v>
          </cell>
          <cell r="I220" t="str">
            <v>Div0</v>
          </cell>
          <cell r="J220">
            <v>0</v>
          </cell>
          <cell r="K220">
            <v>100</v>
          </cell>
          <cell r="L220">
            <v>0</v>
          </cell>
          <cell r="M220">
            <v>29</v>
          </cell>
          <cell r="N220">
            <v>129</v>
          </cell>
          <cell r="O220">
            <v>0</v>
          </cell>
          <cell r="P220">
            <v>0</v>
          </cell>
          <cell r="Q220">
            <v>0</v>
          </cell>
        </row>
        <row r="221">
          <cell r="A221">
            <v>2020</v>
          </cell>
          <cell r="B221" t="str">
            <v>Jul</v>
          </cell>
          <cell r="C221" t="str">
            <v>Palo Verde</v>
          </cell>
          <cell r="D221">
            <v>0</v>
          </cell>
          <cell r="E221">
            <v>0</v>
          </cell>
          <cell r="F221">
            <v>0</v>
          </cell>
          <cell r="G221">
            <v>0</v>
          </cell>
          <cell r="H221">
            <v>0</v>
          </cell>
          <cell r="I221" t="str">
            <v>Div0</v>
          </cell>
          <cell r="J221">
            <v>0</v>
          </cell>
          <cell r="K221">
            <v>0</v>
          </cell>
          <cell r="L221">
            <v>0</v>
          </cell>
          <cell r="M221">
            <v>0</v>
          </cell>
          <cell r="N221">
            <v>0</v>
          </cell>
          <cell r="O221">
            <v>0</v>
          </cell>
          <cell r="P221">
            <v>0</v>
          </cell>
          <cell r="Q221">
            <v>0</v>
          </cell>
        </row>
        <row r="222">
          <cell r="A222">
            <v>2020</v>
          </cell>
          <cell r="B222" t="str">
            <v>Jul</v>
          </cell>
          <cell r="C222" t="str">
            <v>Utah North</v>
          </cell>
          <cell r="D222">
            <v>4914.2</v>
          </cell>
          <cell r="E222">
            <v>0</v>
          </cell>
          <cell r="F222">
            <v>-245.1</v>
          </cell>
          <cell r="G222">
            <v>607</v>
          </cell>
          <cell r="H222">
            <v>607</v>
          </cell>
          <cell r="I222">
            <v>13</v>
          </cell>
          <cell r="J222">
            <v>2287.3000000000002</v>
          </cell>
          <cell r="K222">
            <v>-1.8</v>
          </cell>
          <cell r="L222">
            <v>143.1</v>
          </cell>
          <cell r="M222">
            <v>2847.5</v>
          </cell>
          <cell r="N222">
            <v>0</v>
          </cell>
          <cell r="O222">
            <v>0</v>
          </cell>
          <cell r="P222">
            <v>0</v>
          </cell>
          <cell r="Q222">
            <v>0</v>
          </cell>
        </row>
        <row r="223">
          <cell r="A223">
            <v>2020</v>
          </cell>
          <cell r="B223" t="str">
            <v>Jul</v>
          </cell>
          <cell r="C223" t="str">
            <v>_4-Corners</v>
          </cell>
          <cell r="D223">
            <v>0</v>
          </cell>
          <cell r="E223">
            <v>0</v>
          </cell>
          <cell r="F223">
            <v>0</v>
          </cell>
          <cell r="G223">
            <v>0</v>
          </cell>
          <cell r="H223">
            <v>0</v>
          </cell>
          <cell r="I223" t="str">
            <v>Div0</v>
          </cell>
          <cell r="J223">
            <v>0</v>
          </cell>
          <cell r="K223">
            <v>-235</v>
          </cell>
          <cell r="L223">
            <v>0</v>
          </cell>
          <cell r="M223">
            <v>235</v>
          </cell>
          <cell r="N223">
            <v>0</v>
          </cell>
          <cell r="O223">
            <v>0</v>
          </cell>
          <cell r="P223">
            <v>0</v>
          </cell>
          <cell r="Q223">
            <v>0</v>
          </cell>
        </row>
        <row r="224">
          <cell r="A224">
            <v>2020</v>
          </cell>
          <cell r="B224" t="str">
            <v>Jul</v>
          </cell>
          <cell r="C224" t="str">
            <v>Utah South</v>
          </cell>
          <cell r="D224">
            <v>722.9</v>
          </cell>
          <cell r="E224">
            <v>0</v>
          </cell>
          <cell r="F224">
            <v>0</v>
          </cell>
          <cell r="G224">
            <v>94</v>
          </cell>
          <cell r="H224">
            <v>94</v>
          </cell>
          <cell r="I224">
            <v>13</v>
          </cell>
          <cell r="J224">
            <v>3150.8</v>
          </cell>
          <cell r="K224">
            <v>10.6</v>
          </cell>
          <cell r="L224">
            <v>0</v>
          </cell>
          <cell r="M224">
            <v>196</v>
          </cell>
          <cell r="N224">
            <v>2540.5</v>
          </cell>
          <cell r="O224">
            <v>0</v>
          </cell>
          <cell r="P224">
            <v>0</v>
          </cell>
          <cell r="Q224">
            <v>0</v>
          </cell>
        </row>
        <row r="225">
          <cell r="A225">
            <v>2020</v>
          </cell>
          <cell r="B225" t="str">
            <v>Jul</v>
          </cell>
          <cell r="C225" t="str">
            <v>Cholla</v>
          </cell>
          <cell r="D225">
            <v>0</v>
          </cell>
          <cell r="E225">
            <v>0</v>
          </cell>
          <cell r="F225">
            <v>0</v>
          </cell>
          <cell r="G225">
            <v>0</v>
          </cell>
          <cell r="H225">
            <v>0</v>
          </cell>
          <cell r="I225" t="str">
            <v>Div0</v>
          </cell>
          <cell r="J225">
            <v>387</v>
          </cell>
          <cell r="K225">
            <v>0</v>
          </cell>
          <cell r="L225">
            <v>0</v>
          </cell>
          <cell r="M225">
            <v>0</v>
          </cell>
          <cell r="N225">
            <v>387</v>
          </cell>
          <cell r="O225">
            <v>0</v>
          </cell>
          <cell r="P225">
            <v>0</v>
          </cell>
          <cell r="Q225">
            <v>0</v>
          </cell>
        </row>
        <row r="226">
          <cell r="A226">
            <v>2020</v>
          </cell>
          <cell r="B226" t="str">
            <v>Jul</v>
          </cell>
          <cell r="C226" t="str">
            <v>Colorado</v>
          </cell>
          <cell r="D226">
            <v>0</v>
          </cell>
          <cell r="E226">
            <v>0</v>
          </cell>
          <cell r="F226">
            <v>0</v>
          </cell>
          <cell r="G226">
            <v>0</v>
          </cell>
          <cell r="H226">
            <v>145.6</v>
          </cell>
          <cell r="I226" t="str">
            <v>Div0</v>
          </cell>
          <cell r="J226">
            <v>241.6</v>
          </cell>
          <cell r="K226">
            <v>0</v>
          </cell>
          <cell r="L226">
            <v>0</v>
          </cell>
          <cell r="M226">
            <v>0</v>
          </cell>
          <cell r="N226">
            <v>96</v>
          </cell>
          <cell r="O226">
            <v>0</v>
          </cell>
          <cell r="P226">
            <v>0</v>
          </cell>
          <cell r="Q226">
            <v>0</v>
          </cell>
        </row>
        <row r="227">
          <cell r="A227">
            <v>2020</v>
          </cell>
          <cell r="B227" t="str">
            <v>Jul</v>
          </cell>
          <cell r="C227" t="str">
            <v>Mead</v>
          </cell>
          <cell r="D227">
            <v>0</v>
          </cell>
          <cell r="E227">
            <v>0</v>
          </cell>
          <cell r="F227">
            <v>0</v>
          </cell>
          <cell r="G227">
            <v>0</v>
          </cell>
          <cell r="H227">
            <v>0</v>
          </cell>
          <cell r="I227" t="str">
            <v>Div0</v>
          </cell>
          <cell r="J227">
            <v>0</v>
          </cell>
          <cell r="K227">
            <v>0</v>
          </cell>
          <cell r="L227">
            <v>0</v>
          </cell>
          <cell r="M227">
            <v>0</v>
          </cell>
          <cell r="N227">
            <v>0</v>
          </cell>
          <cell r="O227">
            <v>0</v>
          </cell>
          <cell r="P227">
            <v>0</v>
          </cell>
          <cell r="Q227">
            <v>0</v>
          </cell>
        </row>
        <row r="228">
          <cell r="A228">
            <v>2020</v>
          </cell>
          <cell r="B228" t="str">
            <v>Jul</v>
          </cell>
          <cell r="C228" t="str">
            <v>Montana</v>
          </cell>
          <cell r="D228">
            <v>0</v>
          </cell>
          <cell r="E228">
            <v>0</v>
          </cell>
          <cell r="F228">
            <v>0</v>
          </cell>
          <cell r="G228">
            <v>0</v>
          </cell>
          <cell r="H228">
            <v>0</v>
          </cell>
          <cell r="I228" t="str">
            <v>Div0</v>
          </cell>
          <cell r="J228">
            <v>151.69999999999999</v>
          </cell>
          <cell r="K228">
            <v>0</v>
          </cell>
          <cell r="L228">
            <v>0</v>
          </cell>
          <cell r="M228">
            <v>0</v>
          </cell>
          <cell r="N228">
            <v>151.69999999999999</v>
          </cell>
          <cell r="O228">
            <v>0</v>
          </cell>
          <cell r="P228">
            <v>0</v>
          </cell>
          <cell r="Q228">
            <v>0</v>
          </cell>
        </row>
        <row r="229">
          <cell r="A229">
            <v>2020</v>
          </cell>
          <cell r="B229" t="str">
            <v>Jul</v>
          </cell>
          <cell r="C229" t="str">
            <v>Hermiston</v>
          </cell>
          <cell r="D229">
            <v>0</v>
          </cell>
          <cell r="E229">
            <v>0</v>
          </cell>
          <cell r="F229">
            <v>0</v>
          </cell>
          <cell r="G229">
            <v>0</v>
          </cell>
          <cell r="H229">
            <v>0</v>
          </cell>
          <cell r="I229" t="str">
            <v>Div0</v>
          </cell>
          <cell r="J229">
            <v>227</v>
          </cell>
          <cell r="K229">
            <v>0</v>
          </cell>
          <cell r="L229">
            <v>0</v>
          </cell>
          <cell r="M229">
            <v>0</v>
          </cell>
          <cell r="N229">
            <v>227</v>
          </cell>
          <cell r="O229">
            <v>0</v>
          </cell>
          <cell r="P229">
            <v>0</v>
          </cell>
          <cell r="Q229">
            <v>0</v>
          </cell>
        </row>
        <row r="230">
          <cell r="A230">
            <v>2020</v>
          </cell>
          <cell r="B230" t="str">
            <v>Jul</v>
          </cell>
          <cell r="C230" t="str">
            <v>Yakima</v>
          </cell>
          <cell r="D230">
            <v>511.7</v>
          </cell>
          <cell r="E230">
            <v>0</v>
          </cell>
          <cell r="F230">
            <v>-20.8</v>
          </cell>
          <cell r="G230">
            <v>63.8</v>
          </cell>
          <cell r="H230">
            <v>63.8</v>
          </cell>
          <cell r="I230">
            <v>13</v>
          </cell>
          <cell r="J230">
            <v>0</v>
          </cell>
          <cell r="K230">
            <v>1</v>
          </cell>
          <cell r="L230">
            <v>0</v>
          </cell>
          <cell r="M230">
            <v>553.70000000000005</v>
          </cell>
          <cell r="N230">
            <v>0</v>
          </cell>
          <cell r="O230">
            <v>0</v>
          </cell>
          <cell r="P230">
            <v>0</v>
          </cell>
          <cell r="Q230">
            <v>0</v>
          </cell>
        </row>
        <row r="231">
          <cell r="A231">
            <v>2020</v>
          </cell>
          <cell r="B231" t="str">
            <v>Jul</v>
          </cell>
          <cell r="C231" t="str">
            <v>WallaWalla</v>
          </cell>
          <cell r="D231">
            <v>281.8</v>
          </cell>
          <cell r="E231">
            <v>0</v>
          </cell>
          <cell r="F231">
            <v>-8.3000000000000007</v>
          </cell>
          <cell r="G231">
            <v>35.6</v>
          </cell>
          <cell r="H231">
            <v>35.6</v>
          </cell>
          <cell r="I231">
            <v>13</v>
          </cell>
          <cell r="J231">
            <v>77.8</v>
          </cell>
          <cell r="K231">
            <v>-1.8</v>
          </cell>
          <cell r="L231">
            <v>0</v>
          </cell>
          <cell r="M231">
            <v>233.1</v>
          </cell>
          <cell r="N231">
            <v>0</v>
          </cell>
          <cell r="O231">
            <v>0</v>
          </cell>
          <cell r="P231">
            <v>0</v>
          </cell>
          <cell r="Q231">
            <v>0</v>
          </cell>
        </row>
        <row r="232">
          <cell r="A232">
            <v>2020</v>
          </cell>
          <cell r="B232" t="str">
            <v>Jul</v>
          </cell>
          <cell r="C232" t="str">
            <v>APS Transmission</v>
          </cell>
          <cell r="D232">
            <v>0</v>
          </cell>
          <cell r="E232">
            <v>0</v>
          </cell>
          <cell r="F232">
            <v>0</v>
          </cell>
          <cell r="G232">
            <v>0</v>
          </cell>
          <cell r="H232">
            <v>0</v>
          </cell>
          <cell r="I232" t="str">
            <v>Div0</v>
          </cell>
          <cell r="J232">
            <v>0</v>
          </cell>
          <cell r="K232">
            <v>0</v>
          </cell>
          <cell r="L232">
            <v>0</v>
          </cell>
          <cell r="M232">
            <v>350</v>
          </cell>
          <cell r="N232">
            <v>350</v>
          </cell>
          <cell r="O232">
            <v>0</v>
          </cell>
          <cell r="P232">
            <v>0</v>
          </cell>
          <cell r="Q232">
            <v>0</v>
          </cell>
        </row>
        <row r="233">
          <cell r="A233">
            <v>2020</v>
          </cell>
          <cell r="B233" t="str">
            <v>Jul</v>
          </cell>
          <cell r="C233" t="str">
            <v>Bridger East</v>
          </cell>
          <cell r="D233">
            <v>0</v>
          </cell>
          <cell r="E233">
            <v>0</v>
          </cell>
          <cell r="F233">
            <v>0</v>
          </cell>
          <cell r="G233">
            <v>0</v>
          </cell>
          <cell r="H233">
            <v>0</v>
          </cell>
          <cell r="I233" t="str">
            <v>Div0</v>
          </cell>
          <cell r="J233">
            <v>0</v>
          </cell>
          <cell r="K233">
            <v>0</v>
          </cell>
          <cell r="L233">
            <v>0</v>
          </cell>
          <cell r="M233">
            <v>0</v>
          </cell>
          <cell r="N233">
            <v>0</v>
          </cell>
          <cell r="O233">
            <v>0</v>
          </cell>
          <cell r="P233">
            <v>0</v>
          </cell>
          <cell r="Q233">
            <v>0</v>
          </cell>
        </row>
        <row r="234">
          <cell r="A234">
            <v>2020</v>
          </cell>
          <cell r="B234" t="str">
            <v>Jul</v>
          </cell>
          <cell r="C234" t="str">
            <v>WyomingNE</v>
          </cell>
          <cell r="D234">
            <v>558.4</v>
          </cell>
          <cell r="E234">
            <v>0</v>
          </cell>
          <cell r="F234">
            <v>0</v>
          </cell>
          <cell r="G234">
            <v>72.599999999999994</v>
          </cell>
          <cell r="H234">
            <v>72.599999999999994</v>
          </cell>
          <cell r="I234">
            <v>13</v>
          </cell>
          <cell r="J234">
            <v>1200.5999999999999</v>
          </cell>
          <cell r="K234">
            <v>12.3</v>
          </cell>
          <cell r="L234">
            <v>0</v>
          </cell>
          <cell r="M234">
            <v>0</v>
          </cell>
          <cell r="N234">
            <v>582</v>
          </cell>
          <cell r="O234">
            <v>0</v>
          </cell>
          <cell r="P234">
            <v>0</v>
          </cell>
          <cell r="Q234">
            <v>0</v>
          </cell>
        </row>
        <row r="235">
          <cell r="A235">
            <v>2020</v>
          </cell>
          <cell r="B235" t="str">
            <v>Jul</v>
          </cell>
          <cell r="C235" t="str">
            <v>WyomingSW</v>
          </cell>
          <cell r="D235">
            <v>486.6</v>
          </cell>
          <cell r="E235">
            <v>0</v>
          </cell>
          <cell r="F235">
            <v>-34</v>
          </cell>
          <cell r="G235">
            <v>58.8</v>
          </cell>
          <cell r="H235">
            <v>58.8</v>
          </cell>
          <cell r="I235">
            <v>13</v>
          </cell>
          <cell r="J235">
            <v>47.4</v>
          </cell>
          <cell r="K235">
            <v>0</v>
          </cell>
          <cell r="L235">
            <v>0</v>
          </cell>
          <cell r="M235">
            <v>864.1</v>
          </cell>
          <cell r="N235">
            <v>400</v>
          </cell>
          <cell r="O235">
            <v>0</v>
          </cell>
          <cell r="P235">
            <v>0</v>
          </cell>
          <cell r="Q235">
            <v>0</v>
          </cell>
        </row>
        <row r="236">
          <cell r="A236">
            <v>2020</v>
          </cell>
          <cell r="B236" t="str">
            <v>Jul</v>
          </cell>
          <cell r="C236" t="str">
            <v>Aeolis_Wyoming</v>
          </cell>
          <cell r="D236">
            <v>0</v>
          </cell>
          <cell r="E236">
            <v>0</v>
          </cell>
          <cell r="F236">
            <v>0</v>
          </cell>
          <cell r="G236">
            <v>0</v>
          </cell>
          <cell r="H236">
            <v>0</v>
          </cell>
          <cell r="I236" t="str">
            <v>Div0</v>
          </cell>
          <cell r="J236">
            <v>0</v>
          </cell>
          <cell r="K236">
            <v>0</v>
          </cell>
          <cell r="L236">
            <v>0</v>
          </cell>
          <cell r="M236">
            <v>581.9</v>
          </cell>
          <cell r="N236">
            <v>581.9</v>
          </cell>
          <cell r="O236">
            <v>0</v>
          </cell>
          <cell r="P236">
            <v>0</v>
          </cell>
          <cell r="Q236">
            <v>0</v>
          </cell>
        </row>
        <row r="237">
          <cell r="A237">
            <v>2020</v>
          </cell>
          <cell r="B237" t="str">
            <v>Jul</v>
          </cell>
          <cell r="C237" t="str">
            <v>Chehalis</v>
          </cell>
          <cell r="D237">
            <v>0</v>
          </cell>
          <cell r="E237">
            <v>0</v>
          </cell>
          <cell r="F237">
            <v>0</v>
          </cell>
          <cell r="G237">
            <v>0</v>
          </cell>
          <cell r="H237">
            <v>0</v>
          </cell>
          <cell r="I237" t="str">
            <v>Div0</v>
          </cell>
          <cell r="J237">
            <v>464</v>
          </cell>
          <cell r="K237">
            <v>0</v>
          </cell>
          <cell r="L237">
            <v>0</v>
          </cell>
          <cell r="M237">
            <v>0</v>
          </cell>
          <cell r="N237">
            <v>464</v>
          </cell>
          <cell r="O237">
            <v>0</v>
          </cell>
          <cell r="P237">
            <v>0</v>
          </cell>
          <cell r="Q237">
            <v>0</v>
          </cell>
        </row>
        <row r="238">
          <cell r="A238">
            <v>2020</v>
          </cell>
          <cell r="B238" t="str">
            <v>Jul</v>
          </cell>
          <cell r="C238" t="str">
            <v>SOregonCal</v>
          </cell>
          <cell r="D238">
            <v>1359.2</v>
          </cell>
          <cell r="E238">
            <v>0</v>
          </cell>
          <cell r="F238">
            <v>-122.8</v>
          </cell>
          <cell r="G238">
            <v>160.69999999999999</v>
          </cell>
          <cell r="H238">
            <v>160.69999999999999</v>
          </cell>
          <cell r="I238">
            <v>13</v>
          </cell>
          <cell r="J238">
            <v>426.3</v>
          </cell>
          <cell r="K238">
            <v>49.7</v>
          </cell>
          <cell r="L238">
            <v>3.2</v>
          </cell>
          <cell r="M238">
            <v>1060.2</v>
          </cell>
          <cell r="N238">
            <v>142.30000000000001</v>
          </cell>
          <cell r="O238">
            <v>0</v>
          </cell>
          <cell r="P238">
            <v>0</v>
          </cell>
          <cell r="Q238">
            <v>0</v>
          </cell>
        </row>
        <row r="239">
          <cell r="A239">
            <v>2020</v>
          </cell>
          <cell r="B239" t="str">
            <v>Jul</v>
          </cell>
          <cell r="C239" t="str">
            <v>PortlandNC</v>
          </cell>
          <cell r="D239">
            <v>491.5</v>
          </cell>
          <cell r="E239">
            <v>0</v>
          </cell>
          <cell r="F239">
            <v>0</v>
          </cell>
          <cell r="G239">
            <v>63.9</v>
          </cell>
          <cell r="H239">
            <v>63.9</v>
          </cell>
          <cell r="I239">
            <v>13</v>
          </cell>
          <cell r="J239">
            <v>499.9</v>
          </cell>
          <cell r="K239">
            <v>-78</v>
          </cell>
          <cell r="L239">
            <v>0</v>
          </cell>
          <cell r="M239">
            <v>133.4</v>
          </cell>
          <cell r="N239">
            <v>0</v>
          </cell>
          <cell r="O239">
            <v>0</v>
          </cell>
          <cell r="P239">
            <v>0</v>
          </cell>
          <cell r="Q239">
            <v>0</v>
          </cell>
        </row>
        <row r="240">
          <cell r="A240">
            <v>2020</v>
          </cell>
          <cell r="B240" t="str">
            <v>Jul</v>
          </cell>
          <cell r="C240" t="str">
            <v>WillamValcc</v>
          </cell>
          <cell r="D240">
            <v>355.1</v>
          </cell>
          <cell r="E240">
            <v>0</v>
          </cell>
          <cell r="F240">
            <v>0</v>
          </cell>
          <cell r="G240">
            <v>46.2</v>
          </cell>
          <cell r="H240">
            <v>46.2</v>
          </cell>
          <cell r="I240">
            <v>13</v>
          </cell>
          <cell r="J240">
            <v>0</v>
          </cell>
          <cell r="K240">
            <v>0</v>
          </cell>
          <cell r="L240">
            <v>0</v>
          </cell>
          <cell r="M240">
            <v>401.3</v>
          </cell>
          <cell r="N240">
            <v>0</v>
          </cell>
          <cell r="O240">
            <v>0</v>
          </cell>
          <cell r="P240">
            <v>0</v>
          </cell>
          <cell r="Q240">
            <v>0</v>
          </cell>
        </row>
        <row r="241">
          <cell r="A241">
            <v>2020</v>
          </cell>
          <cell r="B241" t="str">
            <v>Jul</v>
          </cell>
          <cell r="C241" t="str">
            <v>Bethel</v>
          </cell>
          <cell r="D241">
            <v>0</v>
          </cell>
          <cell r="E241">
            <v>0</v>
          </cell>
          <cell r="F241">
            <v>0</v>
          </cell>
          <cell r="G241">
            <v>0</v>
          </cell>
          <cell r="H241">
            <v>0</v>
          </cell>
          <cell r="I241" t="str">
            <v>Div0</v>
          </cell>
          <cell r="J241">
            <v>0</v>
          </cell>
          <cell r="K241">
            <v>0</v>
          </cell>
          <cell r="L241">
            <v>0</v>
          </cell>
          <cell r="M241">
            <v>0</v>
          </cell>
          <cell r="N241">
            <v>0</v>
          </cell>
          <cell r="O241">
            <v>0</v>
          </cell>
          <cell r="P241">
            <v>0</v>
          </cell>
          <cell r="Q241">
            <v>0</v>
          </cell>
        </row>
        <row r="242">
          <cell r="A242">
            <v>2020</v>
          </cell>
          <cell r="B242" t="str">
            <v>Jul</v>
          </cell>
          <cell r="C242" t="str">
            <v>Nevada - Oregon Border</v>
          </cell>
          <cell r="D242">
            <v>0</v>
          </cell>
          <cell r="E242">
            <v>0</v>
          </cell>
          <cell r="F242">
            <v>0</v>
          </cell>
          <cell r="G242">
            <v>0</v>
          </cell>
          <cell r="H242">
            <v>0</v>
          </cell>
          <cell r="I242" t="str">
            <v>Div0</v>
          </cell>
          <cell r="J242">
            <v>106</v>
          </cell>
          <cell r="K242">
            <v>0</v>
          </cell>
          <cell r="L242">
            <v>0</v>
          </cell>
          <cell r="M242">
            <v>0</v>
          </cell>
          <cell r="N242">
            <v>106</v>
          </cell>
          <cell r="O242">
            <v>0</v>
          </cell>
          <cell r="P242">
            <v>0</v>
          </cell>
          <cell r="Q242">
            <v>0</v>
          </cell>
        </row>
        <row r="243">
          <cell r="A243">
            <v>2020</v>
          </cell>
          <cell r="B243" t="str">
            <v>Jul</v>
          </cell>
          <cell r="C243" t="str">
            <v>Bridger</v>
          </cell>
          <cell r="D243">
            <v>0</v>
          </cell>
          <cell r="E243">
            <v>0</v>
          </cell>
          <cell r="F243">
            <v>0</v>
          </cell>
          <cell r="G243">
            <v>0</v>
          </cell>
          <cell r="H243">
            <v>0</v>
          </cell>
          <cell r="I243" t="str">
            <v>Div0</v>
          </cell>
          <cell r="J243">
            <v>1408.4</v>
          </cell>
          <cell r="K243">
            <v>-1.7</v>
          </cell>
          <cell r="L243">
            <v>0</v>
          </cell>
          <cell r="M243">
            <v>0</v>
          </cell>
          <cell r="N243">
            <v>1406.6</v>
          </cell>
          <cell r="O243">
            <v>0</v>
          </cell>
          <cell r="P243">
            <v>0</v>
          </cell>
          <cell r="Q243">
            <v>0</v>
          </cell>
        </row>
        <row r="244">
          <cell r="A244">
            <v>2020</v>
          </cell>
          <cell r="B244" t="str">
            <v>Jul</v>
          </cell>
          <cell r="C244" t="str">
            <v>Hemingway</v>
          </cell>
          <cell r="D244">
            <v>0</v>
          </cell>
          <cell r="E244">
            <v>0</v>
          </cell>
          <cell r="F244">
            <v>0</v>
          </cell>
          <cell r="G244">
            <v>0</v>
          </cell>
          <cell r="H244">
            <v>0</v>
          </cell>
          <cell r="I244" t="str">
            <v>Div0</v>
          </cell>
          <cell r="J244">
            <v>0</v>
          </cell>
          <cell r="K244">
            <v>0</v>
          </cell>
          <cell r="L244">
            <v>0</v>
          </cell>
          <cell r="M244">
            <v>775.3</v>
          </cell>
          <cell r="N244">
            <v>775.3</v>
          </cell>
          <cell r="O244">
            <v>0</v>
          </cell>
          <cell r="P244">
            <v>0</v>
          </cell>
          <cell r="Q244">
            <v>0</v>
          </cell>
        </row>
        <row r="245">
          <cell r="A245">
            <v>2020</v>
          </cell>
          <cell r="B245" t="str">
            <v>Jul</v>
          </cell>
          <cell r="C245" t="str">
            <v>Midpoint Meridian</v>
          </cell>
          <cell r="D245">
            <v>0</v>
          </cell>
          <cell r="E245">
            <v>0</v>
          </cell>
          <cell r="F245">
            <v>0</v>
          </cell>
          <cell r="G245">
            <v>0</v>
          </cell>
          <cell r="H245">
            <v>0</v>
          </cell>
          <cell r="I245" t="str">
            <v>Div0</v>
          </cell>
          <cell r="J245">
            <v>0</v>
          </cell>
          <cell r="K245">
            <v>0</v>
          </cell>
          <cell r="L245">
            <v>0</v>
          </cell>
          <cell r="M245">
            <v>130.19999999999999</v>
          </cell>
          <cell r="N245">
            <v>130.19999999999999</v>
          </cell>
          <cell r="O245">
            <v>0</v>
          </cell>
          <cell r="P245">
            <v>0</v>
          </cell>
          <cell r="Q245">
            <v>0</v>
          </cell>
        </row>
        <row r="246">
          <cell r="A246">
            <v>2020</v>
          </cell>
          <cell r="B246" t="str">
            <v>Jul</v>
          </cell>
          <cell r="C246" t="str">
            <v>Craig Trans</v>
          </cell>
          <cell r="D246">
            <v>0</v>
          </cell>
          <cell r="E246">
            <v>0</v>
          </cell>
          <cell r="F246">
            <v>0</v>
          </cell>
          <cell r="G246">
            <v>0</v>
          </cell>
          <cell r="H246">
            <v>0</v>
          </cell>
          <cell r="I246" t="str">
            <v>Div0</v>
          </cell>
          <cell r="J246">
            <v>0</v>
          </cell>
          <cell r="K246">
            <v>0</v>
          </cell>
          <cell r="L246">
            <v>0</v>
          </cell>
          <cell r="M246">
            <v>67</v>
          </cell>
          <cell r="N246">
            <v>67</v>
          </cell>
          <cell r="O246">
            <v>0</v>
          </cell>
          <cell r="P246">
            <v>0</v>
          </cell>
          <cell r="Q246">
            <v>0</v>
          </cell>
        </row>
        <row r="247">
          <cell r="A247">
            <v>2020</v>
          </cell>
          <cell r="B247" t="str">
            <v>Jul</v>
          </cell>
          <cell r="C247" t="str">
            <v>BPA_NITS</v>
          </cell>
          <cell r="D247">
            <v>253.6</v>
          </cell>
          <cell r="E247">
            <v>0</v>
          </cell>
          <cell r="F247">
            <v>0</v>
          </cell>
          <cell r="G247">
            <v>33</v>
          </cell>
          <cell r="H247">
            <v>33</v>
          </cell>
          <cell r="I247">
            <v>13</v>
          </cell>
          <cell r="J247">
            <v>0</v>
          </cell>
          <cell r="K247">
            <v>0</v>
          </cell>
          <cell r="L247">
            <v>0</v>
          </cell>
          <cell r="M247">
            <v>286.60000000000002</v>
          </cell>
          <cell r="N247">
            <v>0</v>
          </cell>
          <cell r="O247">
            <v>0</v>
          </cell>
          <cell r="P247">
            <v>0</v>
          </cell>
          <cell r="Q247">
            <v>0</v>
          </cell>
        </row>
        <row r="248">
          <cell r="A248">
            <v>2020</v>
          </cell>
          <cell r="B248" t="str">
            <v>Dec</v>
          </cell>
          <cell r="C248" t="str">
            <v>Arizona</v>
          </cell>
          <cell r="D248">
            <v>0</v>
          </cell>
          <cell r="E248">
            <v>0</v>
          </cell>
          <cell r="F248">
            <v>0</v>
          </cell>
          <cell r="G248">
            <v>0</v>
          </cell>
          <cell r="H248">
            <v>0</v>
          </cell>
          <cell r="I248" t="str">
            <v>Div0</v>
          </cell>
          <cell r="J248">
            <v>0</v>
          </cell>
          <cell r="K248">
            <v>95</v>
          </cell>
          <cell r="L248">
            <v>0</v>
          </cell>
          <cell r="M248">
            <v>0</v>
          </cell>
          <cell r="N248">
            <v>95</v>
          </cell>
          <cell r="O248">
            <v>0</v>
          </cell>
          <cell r="P248">
            <v>0</v>
          </cell>
          <cell r="Q248">
            <v>0</v>
          </cell>
        </row>
        <row r="249">
          <cell r="A249">
            <v>2020</v>
          </cell>
          <cell r="B249" t="str">
            <v>Dec</v>
          </cell>
          <cell r="C249" t="str">
            <v>COB</v>
          </cell>
          <cell r="D249">
            <v>0</v>
          </cell>
          <cell r="E249">
            <v>0</v>
          </cell>
          <cell r="F249">
            <v>0</v>
          </cell>
          <cell r="G249">
            <v>0</v>
          </cell>
          <cell r="H249">
            <v>0</v>
          </cell>
          <cell r="I249" t="str">
            <v>Div0</v>
          </cell>
          <cell r="J249">
            <v>0</v>
          </cell>
          <cell r="K249">
            <v>0</v>
          </cell>
          <cell r="L249">
            <v>0</v>
          </cell>
          <cell r="M249">
            <v>0</v>
          </cell>
          <cell r="N249">
            <v>0</v>
          </cell>
          <cell r="O249">
            <v>0</v>
          </cell>
          <cell r="P249">
            <v>0</v>
          </cell>
          <cell r="Q249">
            <v>0</v>
          </cell>
        </row>
        <row r="250">
          <cell r="A250">
            <v>2020</v>
          </cell>
          <cell r="B250" t="str">
            <v>Dec</v>
          </cell>
          <cell r="C250" t="str">
            <v>Goshen</v>
          </cell>
          <cell r="D250">
            <v>251</v>
          </cell>
          <cell r="E250">
            <v>0</v>
          </cell>
          <cell r="F250">
            <v>-11.5</v>
          </cell>
          <cell r="G250">
            <v>31.1</v>
          </cell>
          <cell r="H250">
            <v>31.1</v>
          </cell>
          <cell r="I250">
            <v>13</v>
          </cell>
          <cell r="J250">
            <v>36.200000000000003</v>
          </cell>
          <cell r="K250">
            <v>6.9</v>
          </cell>
          <cell r="L250">
            <v>0</v>
          </cell>
          <cell r="M250">
            <v>227.5</v>
          </cell>
          <cell r="N250">
            <v>0</v>
          </cell>
          <cell r="O250">
            <v>0</v>
          </cell>
          <cell r="P250">
            <v>0</v>
          </cell>
          <cell r="Q250">
            <v>0</v>
          </cell>
        </row>
        <row r="251">
          <cell r="A251">
            <v>2020</v>
          </cell>
          <cell r="B251" t="str">
            <v>Dec</v>
          </cell>
          <cell r="C251" t="str">
            <v>Brady</v>
          </cell>
          <cell r="D251">
            <v>0</v>
          </cell>
          <cell r="E251">
            <v>0</v>
          </cell>
          <cell r="F251">
            <v>0</v>
          </cell>
          <cell r="G251">
            <v>0</v>
          </cell>
          <cell r="H251">
            <v>0</v>
          </cell>
          <cell r="I251" t="str">
            <v>Div0</v>
          </cell>
          <cell r="J251">
            <v>0</v>
          </cell>
          <cell r="K251">
            <v>0</v>
          </cell>
          <cell r="L251">
            <v>0</v>
          </cell>
          <cell r="M251">
            <v>0</v>
          </cell>
          <cell r="N251">
            <v>0</v>
          </cell>
          <cell r="O251">
            <v>0</v>
          </cell>
          <cell r="P251">
            <v>0</v>
          </cell>
          <cell r="Q251">
            <v>0</v>
          </cell>
        </row>
        <row r="252">
          <cell r="A252">
            <v>2020</v>
          </cell>
          <cell r="B252" t="str">
            <v>Dec</v>
          </cell>
          <cell r="C252" t="str">
            <v>Bridger West</v>
          </cell>
          <cell r="D252">
            <v>0</v>
          </cell>
          <cell r="E252">
            <v>0</v>
          </cell>
          <cell r="F252">
            <v>0</v>
          </cell>
          <cell r="G252">
            <v>0</v>
          </cell>
          <cell r="H252">
            <v>0</v>
          </cell>
          <cell r="I252" t="str">
            <v>Div0</v>
          </cell>
          <cell r="J252">
            <v>0</v>
          </cell>
          <cell r="K252">
            <v>0</v>
          </cell>
          <cell r="L252">
            <v>0</v>
          </cell>
          <cell r="M252">
            <v>1406.6</v>
          </cell>
          <cell r="N252">
            <v>1406.6</v>
          </cell>
          <cell r="O252">
            <v>0</v>
          </cell>
          <cell r="P252">
            <v>0</v>
          </cell>
          <cell r="Q252">
            <v>0</v>
          </cell>
        </row>
        <row r="253">
          <cell r="A253">
            <v>2020</v>
          </cell>
          <cell r="B253" t="str">
            <v>Dec</v>
          </cell>
          <cell r="C253" t="str">
            <v>Borah</v>
          </cell>
          <cell r="D253">
            <v>0</v>
          </cell>
          <cell r="E253">
            <v>0</v>
          </cell>
          <cell r="F253">
            <v>0</v>
          </cell>
          <cell r="G253">
            <v>0</v>
          </cell>
          <cell r="H253">
            <v>0</v>
          </cell>
          <cell r="I253" t="str">
            <v>Div0</v>
          </cell>
          <cell r="J253">
            <v>0</v>
          </cell>
          <cell r="K253">
            <v>0</v>
          </cell>
          <cell r="L253">
            <v>0</v>
          </cell>
          <cell r="M253">
            <v>1585.9</v>
          </cell>
          <cell r="N253">
            <v>1585.9</v>
          </cell>
          <cell r="O253">
            <v>0</v>
          </cell>
          <cell r="P253">
            <v>0</v>
          </cell>
          <cell r="Q253">
            <v>0</v>
          </cell>
        </row>
        <row r="254">
          <cell r="A254">
            <v>2020</v>
          </cell>
          <cell r="B254" t="str">
            <v>Dec</v>
          </cell>
          <cell r="C254" t="str">
            <v>Mid Columbia</v>
          </cell>
          <cell r="D254">
            <v>0</v>
          </cell>
          <cell r="E254">
            <v>0</v>
          </cell>
          <cell r="F254">
            <v>0</v>
          </cell>
          <cell r="G254">
            <v>0</v>
          </cell>
          <cell r="H254">
            <v>0</v>
          </cell>
          <cell r="I254" t="str">
            <v>Div0</v>
          </cell>
          <cell r="J254">
            <v>368.3</v>
          </cell>
          <cell r="K254">
            <v>-63.4</v>
          </cell>
          <cell r="L254">
            <v>0</v>
          </cell>
          <cell r="M254">
            <v>199.2</v>
          </cell>
          <cell r="N254">
            <v>504.2</v>
          </cell>
          <cell r="O254">
            <v>0</v>
          </cell>
          <cell r="P254">
            <v>0</v>
          </cell>
          <cell r="Q254">
            <v>0</v>
          </cell>
        </row>
        <row r="255">
          <cell r="A255">
            <v>2020</v>
          </cell>
          <cell r="B255" t="str">
            <v>Dec</v>
          </cell>
          <cell r="C255" t="str">
            <v>Mona</v>
          </cell>
          <cell r="D255">
            <v>0</v>
          </cell>
          <cell r="E255">
            <v>0</v>
          </cell>
          <cell r="F255">
            <v>0</v>
          </cell>
          <cell r="G255">
            <v>0</v>
          </cell>
          <cell r="H255">
            <v>142.19999999999999</v>
          </cell>
          <cell r="I255" t="str">
            <v>Div0</v>
          </cell>
          <cell r="J255">
            <v>0</v>
          </cell>
          <cell r="K255">
            <v>113.2</v>
          </cell>
          <cell r="L255">
            <v>0</v>
          </cell>
          <cell r="M255">
            <v>29</v>
          </cell>
          <cell r="N255">
            <v>0</v>
          </cell>
          <cell r="O255">
            <v>0</v>
          </cell>
          <cell r="P255">
            <v>0</v>
          </cell>
          <cell r="Q255">
            <v>0</v>
          </cell>
        </row>
        <row r="256">
          <cell r="A256">
            <v>2020</v>
          </cell>
          <cell r="B256" t="str">
            <v>Dec</v>
          </cell>
          <cell r="C256" t="str">
            <v>Palo Verde</v>
          </cell>
          <cell r="D256">
            <v>0</v>
          </cell>
          <cell r="E256">
            <v>0</v>
          </cell>
          <cell r="F256">
            <v>0</v>
          </cell>
          <cell r="G256">
            <v>0</v>
          </cell>
          <cell r="H256">
            <v>0</v>
          </cell>
          <cell r="I256" t="str">
            <v>Div0</v>
          </cell>
          <cell r="J256">
            <v>0</v>
          </cell>
          <cell r="K256">
            <v>0</v>
          </cell>
          <cell r="L256">
            <v>0</v>
          </cell>
          <cell r="M256">
            <v>0</v>
          </cell>
          <cell r="N256">
            <v>0</v>
          </cell>
          <cell r="O256">
            <v>0</v>
          </cell>
          <cell r="P256">
            <v>0</v>
          </cell>
          <cell r="Q256">
            <v>0</v>
          </cell>
        </row>
        <row r="257">
          <cell r="A257">
            <v>2020</v>
          </cell>
          <cell r="B257" t="str">
            <v>Dec</v>
          </cell>
          <cell r="C257" t="str">
            <v>Utah North</v>
          </cell>
          <cell r="D257">
            <v>3653.1</v>
          </cell>
          <cell r="E257">
            <v>0</v>
          </cell>
          <cell r="F257">
            <v>-168.3</v>
          </cell>
          <cell r="G257">
            <v>453</v>
          </cell>
          <cell r="H257">
            <v>453</v>
          </cell>
          <cell r="I257">
            <v>13</v>
          </cell>
          <cell r="J257">
            <v>2352.8000000000002</v>
          </cell>
          <cell r="K257">
            <v>-1.8</v>
          </cell>
          <cell r="L257">
            <v>0</v>
          </cell>
          <cell r="M257">
            <v>1766.3</v>
          </cell>
          <cell r="N257">
            <v>179.4</v>
          </cell>
          <cell r="O257">
            <v>0</v>
          </cell>
          <cell r="P257">
            <v>0</v>
          </cell>
          <cell r="Q257">
            <v>0</v>
          </cell>
        </row>
        <row r="258">
          <cell r="A258">
            <v>2020</v>
          </cell>
          <cell r="B258" t="str">
            <v>Dec</v>
          </cell>
          <cell r="C258" t="str">
            <v>_4-Corners</v>
          </cell>
          <cell r="D258">
            <v>0</v>
          </cell>
          <cell r="E258">
            <v>0</v>
          </cell>
          <cell r="F258">
            <v>0</v>
          </cell>
          <cell r="G258">
            <v>0</v>
          </cell>
          <cell r="H258">
            <v>422</v>
          </cell>
          <cell r="I258" t="str">
            <v>Div0</v>
          </cell>
          <cell r="J258">
            <v>0</v>
          </cell>
          <cell r="K258">
            <v>385</v>
          </cell>
          <cell r="L258">
            <v>0</v>
          </cell>
          <cell r="M258">
            <v>37</v>
          </cell>
          <cell r="N258">
            <v>0</v>
          </cell>
          <cell r="O258">
            <v>0</v>
          </cell>
          <cell r="P258">
            <v>0</v>
          </cell>
          <cell r="Q258">
            <v>0</v>
          </cell>
        </row>
        <row r="259">
          <cell r="A259">
            <v>2020</v>
          </cell>
          <cell r="B259" t="str">
            <v>Dec</v>
          </cell>
          <cell r="C259" t="str">
            <v>Utah South</v>
          </cell>
          <cell r="D259">
            <v>579.70000000000005</v>
          </cell>
          <cell r="E259">
            <v>0</v>
          </cell>
          <cell r="F259">
            <v>0</v>
          </cell>
          <cell r="G259">
            <v>75.400000000000006</v>
          </cell>
          <cell r="H259">
            <v>992.4</v>
          </cell>
          <cell r="I259">
            <v>171.2</v>
          </cell>
          <cell r="J259">
            <v>3170.4</v>
          </cell>
          <cell r="K259">
            <v>11.2</v>
          </cell>
          <cell r="L259">
            <v>0</v>
          </cell>
          <cell r="M259">
            <v>95</v>
          </cell>
          <cell r="N259">
            <v>1704.6</v>
          </cell>
          <cell r="O259">
            <v>0</v>
          </cell>
          <cell r="P259">
            <v>0</v>
          </cell>
          <cell r="Q259">
            <v>0</v>
          </cell>
        </row>
        <row r="260">
          <cell r="A260">
            <v>2020</v>
          </cell>
          <cell r="B260" t="str">
            <v>Dec</v>
          </cell>
          <cell r="C260" t="str">
            <v>Cholla</v>
          </cell>
          <cell r="D260">
            <v>0</v>
          </cell>
          <cell r="E260">
            <v>0</v>
          </cell>
          <cell r="F260">
            <v>0</v>
          </cell>
          <cell r="G260">
            <v>0</v>
          </cell>
          <cell r="H260">
            <v>0</v>
          </cell>
          <cell r="I260" t="str">
            <v>Div0</v>
          </cell>
          <cell r="J260">
            <v>387</v>
          </cell>
          <cell r="K260">
            <v>0</v>
          </cell>
          <cell r="L260">
            <v>0</v>
          </cell>
          <cell r="M260">
            <v>0</v>
          </cell>
          <cell r="N260">
            <v>387</v>
          </cell>
          <cell r="O260">
            <v>0</v>
          </cell>
          <cell r="P260">
            <v>0</v>
          </cell>
          <cell r="Q260">
            <v>0</v>
          </cell>
        </row>
        <row r="261">
          <cell r="A261">
            <v>2020</v>
          </cell>
          <cell r="B261" t="str">
            <v>Dec</v>
          </cell>
          <cell r="C261" t="str">
            <v>Colorado</v>
          </cell>
          <cell r="D261">
            <v>0</v>
          </cell>
          <cell r="E261">
            <v>0</v>
          </cell>
          <cell r="F261">
            <v>0</v>
          </cell>
          <cell r="G261">
            <v>0</v>
          </cell>
          <cell r="H261">
            <v>145.6</v>
          </cell>
          <cell r="I261" t="str">
            <v>Div0</v>
          </cell>
          <cell r="J261">
            <v>241.6</v>
          </cell>
          <cell r="K261">
            <v>0</v>
          </cell>
          <cell r="L261">
            <v>0</v>
          </cell>
          <cell r="M261">
            <v>0</v>
          </cell>
          <cell r="N261">
            <v>96</v>
          </cell>
          <cell r="O261">
            <v>0</v>
          </cell>
          <cell r="P261">
            <v>0</v>
          </cell>
          <cell r="Q261">
            <v>0</v>
          </cell>
        </row>
        <row r="262">
          <cell r="A262">
            <v>2020</v>
          </cell>
          <cell r="B262" t="str">
            <v>Dec</v>
          </cell>
          <cell r="C262" t="str">
            <v>Mead</v>
          </cell>
          <cell r="D262">
            <v>0</v>
          </cell>
          <cell r="E262">
            <v>0</v>
          </cell>
          <cell r="F262">
            <v>0</v>
          </cell>
          <cell r="G262">
            <v>0</v>
          </cell>
          <cell r="H262">
            <v>0</v>
          </cell>
          <cell r="I262" t="str">
            <v>Div0</v>
          </cell>
          <cell r="J262">
            <v>0</v>
          </cell>
          <cell r="K262">
            <v>0</v>
          </cell>
          <cell r="L262">
            <v>0</v>
          </cell>
          <cell r="M262">
            <v>0</v>
          </cell>
          <cell r="N262">
            <v>0</v>
          </cell>
          <cell r="O262">
            <v>0</v>
          </cell>
          <cell r="P262">
            <v>0</v>
          </cell>
          <cell r="Q262">
            <v>0</v>
          </cell>
        </row>
        <row r="263">
          <cell r="A263">
            <v>2020</v>
          </cell>
          <cell r="B263" t="str">
            <v>Dec</v>
          </cell>
          <cell r="C263" t="str">
            <v>Montana</v>
          </cell>
          <cell r="D263">
            <v>0</v>
          </cell>
          <cell r="E263">
            <v>0</v>
          </cell>
          <cell r="F263">
            <v>0</v>
          </cell>
          <cell r="G263">
            <v>0</v>
          </cell>
          <cell r="H263">
            <v>0</v>
          </cell>
          <cell r="I263" t="str">
            <v>Div0</v>
          </cell>
          <cell r="J263">
            <v>150.69999999999999</v>
          </cell>
          <cell r="K263">
            <v>0</v>
          </cell>
          <cell r="L263">
            <v>0</v>
          </cell>
          <cell r="M263">
            <v>0</v>
          </cell>
          <cell r="N263">
            <v>150.69999999999999</v>
          </cell>
          <cell r="O263">
            <v>0</v>
          </cell>
          <cell r="P263">
            <v>0</v>
          </cell>
          <cell r="Q263">
            <v>0</v>
          </cell>
        </row>
        <row r="264">
          <cell r="A264">
            <v>2020</v>
          </cell>
          <cell r="B264" t="str">
            <v>Dec</v>
          </cell>
          <cell r="C264" t="str">
            <v>Hermiston</v>
          </cell>
          <cell r="D264">
            <v>0</v>
          </cell>
          <cell r="E264">
            <v>0</v>
          </cell>
          <cell r="F264">
            <v>0</v>
          </cell>
          <cell r="G264">
            <v>0</v>
          </cell>
          <cell r="H264">
            <v>0</v>
          </cell>
          <cell r="I264" t="str">
            <v>Div0</v>
          </cell>
          <cell r="J264">
            <v>240</v>
          </cell>
          <cell r="K264">
            <v>0</v>
          </cell>
          <cell r="L264">
            <v>0</v>
          </cell>
          <cell r="M264">
            <v>0</v>
          </cell>
          <cell r="N264">
            <v>240</v>
          </cell>
          <cell r="O264">
            <v>0</v>
          </cell>
          <cell r="P264">
            <v>0</v>
          </cell>
          <cell r="Q264">
            <v>0</v>
          </cell>
        </row>
        <row r="265">
          <cell r="A265">
            <v>2020</v>
          </cell>
          <cell r="B265" t="str">
            <v>Dec</v>
          </cell>
          <cell r="C265" t="str">
            <v>Yakima</v>
          </cell>
          <cell r="D265">
            <v>536.5</v>
          </cell>
          <cell r="E265">
            <v>0</v>
          </cell>
          <cell r="F265">
            <v>-19.600000000000001</v>
          </cell>
          <cell r="G265">
            <v>67.2</v>
          </cell>
          <cell r="H265">
            <v>67.2</v>
          </cell>
          <cell r="I265">
            <v>13</v>
          </cell>
          <cell r="J265">
            <v>0</v>
          </cell>
          <cell r="K265">
            <v>0</v>
          </cell>
          <cell r="L265">
            <v>0</v>
          </cell>
          <cell r="M265">
            <v>584.1</v>
          </cell>
          <cell r="N265">
            <v>0</v>
          </cell>
          <cell r="O265">
            <v>0</v>
          </cell>
          <cell r="P265">
            <v>0</v>
          </cell>
          <cell r="Q265">
            <v>0</v>
          </cell>
        </row>
        <row r="266">
          <cell r="A266">
            <v>2020</v>
          </cell>
          <cell r="B266" t="str">
            <v>Dec</v>
          </cell>
          <cell r="C266" t="str">
            <v>WallaWalla</v>
          </cell>
          <cell r="D266">
            <v>250.9</v>
          </cell>
          <cell r="E266">
            <v>0</v>
          </cell>
          <cell r="F266">
            <v>-7.7</v>
          </cell>
          <cell r="G266">
            <v>31.6</v>
          </cell>
          <cell r="H266">
            <v>31.6</v>
          </cell>
          <cell r="I266">
            <v>13</v>
          </cell>
          <cell r="J266">
            <v>77.8</v>
          </cell>
          <cell r="K266">
            <v>-1.8</v>
          </cell>
          <cell r="L266">
            <v>0</v>
          </cell>
          <cell r="M266">
            <v>275</v>
          </cell>
          <cell r="N266">
            <v>76.2</v>
          </cell>
          <cell r="O266">
            <v>0</v>
          </cell>
          <cell r="P266">
            <v>0</v>
          </cell>
          <cell r="Q266">
            <v>0</v>
          </cell>
        </row>
        <row r="267">
          <cell r="A267">
            <v>2020</v>
          </cell>
          <cell r="B267" t="str">
            <v>Dec</v>
          </cell>
          <cell r="C267" t="str">
            <v>APS Transmission</v>
          </cell>
          <cell r="D267">
            <v>0</v>
          </cell>
          <cell r="E267">
            <v>0</v>
          </cell>
          <cell r="F267">
            <v>0</v>
          </cell>
          <cell r="G267">
            <v>0</v>
          </cell>
          <cell r="H267">
            <v>350</v>
          </cell>
          <cell r="I267" t="str">
            <v>Div0</v>
          </cell>
          <cell r="J267">
            <v>0</v>
          </cell>
          <cell r="K267">
            <v>0</v>
          </cell>
          <cell r="L267">
            <v>0</v>
          </cell>
          <cell r="M267">
            <v>350</v>
          </cell>
          <cell r="N267">
            <v>0</v>
          </cell>
          <cell r="O267">
            <v>0</v>
          </cell>
          <cell r="P267">
            <v>0</v>
          </cell>
          <cell r="Q267">
            <v>0</v>
          </cell>
        </row>
        <row r="268">
          <cell r="A268">
            <v>2020</v>
          </cell>
          <cell r="B268" t="str">
            <v>Dec</v>
          </cell>
          <cell r="C268" t="str">
            <v>Bridger East</v>
          </cell>
          <cell r="D268">
            <v>0</v>
          </cell>
          <cell r="E268">
            <v>0</v>
          </cell>
          <cell r="F268">
            <v>0</v>
          </cell>
          <cell r="G268">
            <v>0</v>
          </cell>
          <cell r="H268">
            <v>0</v>
          </cell>
          <cell r="I268" t="str">
            <v>Div0</v>
          </cell>
          <cell r="J268">
            <v>0</v>
          </cell>
          <cell r="K268">
            <v>0</v>
          </cell>
          <cell r="L268">
            <v>0</v>
          </cell>
          <cell r="M268">
            <v>0</v>
          </cell>
          <cell r="N268">
            <v>0</v>
          </cell>
          <cell r="O268">
            <v>0</v>
          </cell>
          <cell r="P268">
            <v>0</v>
          </cell>
          <cell r="Q268">
            <v>0</v>
          </cell>
        </row>
        <row r="269">
          <cell r="A269">
            <v>2020</v>
          </cell>
          <cell r="B269" t="str">
            <v>Dec</v>
          </cell>
          <cell r="C269" t="str">
            <v>WyomingNE</v>
          </cell>
          <cell r="D269">
            <v>585.70000000000005</v>
          </cell>
          <cell r="E269">
            <v>0</v>
          </cell>
          <cell r="F269">
            <v>0</v>
          </cell>
          <cell r="G269">
            <v>76.099999999999994</v>
          </cell>
          <cell r="H269">
            <v>76.099999999999994</v>
          </cell>
          <cell r="I269">
            <v>13</v>
          </cell>
          <cell r="J269">
            <v>1198</v>
          </cell>
          <cell r="K269">
            <v>5.7</v>
          </cell>
          <cell r="L269">
            <v>0</v>
          </cell>
          <cell r="M269">
            <v>0</v>
          </cell>
          <cell r="N269">
            <v>541.79999999999995</v>
          </cell>
          <cell r="O269">
            <v>0</v>
          </cell>
          <cell r="P269">
            <v>0</v>
          </cell>
          <cell r="Q269">
            <v>0</v>
          </cell>
        </row>
        <row r="270">
          <cell r="A270">
            <v>2020</v>
          </cell>
          <cell r="B270" t="str">
            <v>Dec</v>
          </cell>
          <cell r="C270" t="str">
            <v>WyomingSW</v>
          </cell>
          <cell r="D270">
            <v>499.5</v>
          </cell>
          <cell r="E270">
            <v>0</v>
          </cell>
          <cell r="F270">
            <v>-33.200000000000003</v>
          </cell>
          <cell r="G270">
            <v>60.6</v>
          </cell>
          <cell r="H270">
            <v>60.6</v>
          </cell>
          <cell r="I270">
            <v>13</v>
          </cell>
          <cell r="J270">
            <v>47.1</v>
          </cell>
          <cell r="K270">
            <v>0</v>
          </cell>
          <cell r="L270">
            <v>0</v>
          </cell>
          <cell r="M270">
            <v>541.70000000000005</v>
          </cell>
          <cell r="N270">
            <v>61.9</v>
          </cell>
          <cell r="O270">
            <v>0</v>
          </cell>
          <cell r="P270">
            <v>0</v>
          </cell>
          <cell r="Q270">
            <v>0</v>
          </cell>
        </row>
        <row r="271">
          <cell r="A271">
            <v>2020</v>
          </cell>
          <cell r="B271" t="str">
            <v>Dec</v>
          </cell>
          <cell r="C271" t="str">
            <v>Aeolis_Wyoming</v>
          </cell>
          <cell r="D271">
            <v>0</v>
          </cell>
          <cell r="E271">
            <v>0</v>
          </cell>
          <cell r="F271">
            <v>0</v>
          </cell>
          <cell r="G271">
            <v>0</v>
          </cell>
          <cell r="H271">
            <v>0</v>
          </cell>
          <cell r="I271" t="str">
            <v>Div0</v>
          </cell>
          <cell r="J271">
            <v>0</v>
          </cell>
          <cell r="K271">
            <v>0</v>
          </cell>
          <cell r="L271">
            <v>0</v>
          </cell>
          <cell r="M271">
            <v>541.70000000000005</v>
          </cell>
          <cell r="N271">
            <v>541.70000000000005</v>
          </cell>
          <cell r="O271">
            <v>0</v>
          </cell>
          <cell r="P271">
            <v>0</v>
          </cell>
          <cell r="Q271">
            <v>0</v>
          </cell>
        </row>
        <row r="272">
          <cell r="A272">
            <v>2020</v>
          </cell>
          <cell r="B272" t="str">
            <v>Dec</v>
          </cell>
          <cell r="C272" t="str">
            <v>Chehalis</v>
          </cell>
          <cell r="D272">
            <v>0</v>
          </cell>
          <cell r="E272">
            <v>0</v>
          </cell>
          <cell r="F272">
            <v>0</v>
          </cell>
          <cell r="G272">
            <v>0</v>
          </cell>
          <cell r="H272">
            <v>0</v>
          </cell>
          <cell r="I272" t="str">
            <v>Div0</v>
          </cell>
          <cell r="J272">
            <v>512</v>
          </cell>
          <cell r="K272">
            <v>0</v>
          </cell>
          <cell r="L272">
            <v>0</v>
          </cell>
          <cell r="M272">
            <v>0</v>
          </cell>
          <cell r="N272">
            <v>512</v>
          </cell>
          <cell r="O272">
            <v>0</v>
          </cell>
          <cell r="P272">
            <v>0</v>
          </cell>
          <cell r="Q272">
            <v>0</v>
          </cell>
        </row>
        <row r="273">
          <cell r="A273">
            <v>2020</v>
          </cell>
          <cell r="B273" t="str">
            <v>Dec</v>
          </cell>
          <cell r="C273" t="str">
            <v>SOregonCal</v>
          </cell>
          <cell r="D273">
            <v>1397.3</v>
          </cell>
          <cell r="E273">
            <v>0</v>
          </cell>
          <cell r="F273">
            <v>-146.4</v>
          </cell>
          <cell r="G273">
            <v>162.6</v>
          </cell>
          <cell r="H273">
            <v>162.6</v>
          </cell>
          <cell r="I273">
            <v>13</v>
          </cell>
          <cell r="J273">
            <v>458.6</v>
          </cell>
          <cell r="K273">
            <v>39.5</v>
          </cell>
          <cell r="L273">
            <v>0</v>
          </cell>
          <cell r="M273">
            <v>1260</v>
          </cell>
          <cell r="N273">
            <v>344.5</v>
          </cell>
          <cell r="O273">
            <v>0</v>
          </cell>
          <cell r="P273">
            <v>0</v>
          </cell>
          <cell r="Q273">
            <v>0</v>
          </cell>
        </row>
        <row r="274">
          <cell r="A274">
            <v>2020</v>
          </cell>
          <cell r="B274" t="str">
            <v>Dec</v>
          </cell>
          <cell r="C274" t="str">
            <v>PortlandNC</v>
          </cell>
          <cell r="D274">
            <v>522.70000000000005</v>
          </cell>
          <cell r="E274">
            <v>0</v>
          </cell>
          <cell r="F274">
            <v>0</v>
          </cell>
          <cell r="G274">
            <v>67.900000000000006</v>
          </cell>
          <cell r="H274">
            <v>67.900000000000006</v>
          </cell>
          <cell r="I274">
            <v>13</v>
          </cell>
          <cell r="J274">
            <v>598.9</v>
          </cell>
          <cell r="K274">
            <v>-78</v>
          </cell>
          <cell r="L274">
            <v>0</v>
          </cell>
          <cell r="M274">
            <v>100</v>
          </cell>
          <cell r="N274">
            <v>30.2</v>
          </cell>
          <cell r="O274">
            <v>0</v>
          </cell>
          <cell r="P274">
            <v>0</v>
          </cell>
          <cell r="Q274">
            <v>0</v>
          </cell>
        </row>
        <row r="275">
          <cell r="A275">
            <v>2020</v>
          </cell>
          <cell r="B275" t="str">
            <v>Dec</v>
          </cell>
          <cell r="C275" t="str">
            <v>WillamValcc</v>
          </cell>
          <cell r="D275">
            <v>382</v>
          </cell>
          <cell r="E275">
            <v>0</v>
          </cell>
          <cell r="F275">
            <v>0</v>
          </cell>
          <cell r="G275">
            <v>49.7</v>
          </cell>
          <cell r="H275">
            <v>49.7</v>
          </cell>
          <cell r="I275">
            <v>13</v>
          </cell>
          <cell r="J275">
            <v>0</v>
          </cell>
          <cell r="K275">
            <v>0</v>
          </cell>
          <cell r="L275">
            <v>0</v>
          </cell>
          <cell r="M275">
            <v>431.7</v>
          </cell>
          <cell r="N275">
            <v>0</v>
          </cell>
          <cell r="O275">
            <v>0</v>
          </cell>
          <cell r="P275">
            <v>0</v>
          </cell>
          <cell r="Q275">
            <v>0</v>
          </cell>
        </row>
        <row r="276">
          <cell r="A276">
            <v>2020</v>
          </cell>
          <cell r="B276" t="str">
            <v>Dec</v>
          </cell>
          <cell r="C276" t="str">
            <v>Bethel</v>
          </cell>
          <cell r="D276">
            <v>0</v>
          </cell>
          <cell r="E276">
            <v>0</v>
          </cell>
          <cell r="F276">
            <v>0</v>
          </cell>
          <cell r="G276">
            <v>0</v>
          </cell>
          <cell r="H276">
            <v>0</v>
          </cell>
          <cell r="I276" t="str">
            <v>Div0</v>
          </cell>
          <cell r="J276">
            <v>0</v>
          </cell>
          <cell r="K276">
            <v>0</v>
          </cell>
          <cell r="L276">
            <v>0</v>
          </cell>
          <cell r="M276">
            <v>30.2</v>
          </cell>
          <cell r="N276">
            <v>30.2</v>
          </cell>
          <cell r="O276">
            <v>0</v>
          </cell>
          <cell r="P276">
            <v>0</v>
          </cell>
          <cell r="Q276">
            <v>0</v>
          </cell>
        </row>
        <row r="277">
          <cell r="A277">
            <v>2020</v>
          </cell>
          <cell r="B277" t="str">
            <v>Dec</v>
          </cell>
          <cell r="C277" t="str">
            <v>Nevada - Oregon Border</v>
          </cell>
          <cell r="D277">
            <v>0</v>
          </cell>
          <cell r="E277">
            <v>0</v>
          </cell>
          <cell r="F277">
            <v>0</v>
          </cell>
          <cell r="G277">
            <v>0</v>
          </cell>
          <cell r="H277">
            <v>0</v>
          </cell>
          <cell r="I277" t="str">
            <v>Div0</v>
          </cell>
          <cell r="J277">
            <v>0</v>
          </cell>
          <cell r="K277">
            <v>0</v>
          </cell>
          <cell r="L277">
            <v>0</v>
          </cell>
          <cell r="M277">
            <v>0</v>
          </cell>
          <cell r="N277">
            <v>0</v>
          </cell>
          <cell r="O277">
            <v>0</v>
          </cell>
          <cell r="P277">
            <v>0</v>
          </cell>
          <cell r="Q277">
            <v>0</v>
          </cell>
        </row>
        <row r="278">
          <cell r="A278">
            <v>2020</v>
          </cell>
          <cell r="B278" t="str">
            <v>Dec</v>
          </cell>
          <cell r="C278" t="str">
            <v>Bridger</v>
          </cell>
          <cell r="D278">
            <v>0</v>
          </cell>
          <cell r="E278">
            <v>0</v>
          </cell>
          <cell r="F278">
            <v>0</v>
          </cell>
          <cell r="G278">
            <v>0</v>
          </cell>
          <cell r="H278">
            <v>0</v>
          </cell>
          <cell r="I278" t="str">
            <v>Div0</v>
          </cell>
          <cell r="J278">
            <v>1408.4</v>
          </cell>
          <cell r="K278">
            <v>-1.6</v>
          </cell>
          <cell r="L278">
            <v>0</v>
          </cell>
          <cell r="M278">
            <v>0</v>
          </cell>
          <cell r="N278">
            <v>1406.8</v>
          </cell>
          <cell r="O278">
            <v>0</v>
          </cell>
          <cell r="P278">
            <v>0</v>
          </cell>
          <cell r="Q278">
            <v>0</v>
          </cell>
        </row>
        <row r="279">
          <cell r="A279">
            <v>2020</v>
          </cell>
          <cell r="B279" t="str">
            <v>Dec</v>
          </cell>
          <cell r="C279" t="str">
            <v>Hemingway</v>
          </cell>
          <cell r="D279">
            <v>0</v>
          </cell>
          <cell r="E279">
            <v>0</v>
          </cell>
          <cell r="F279">
            <v>0</v>
          </cell>
          <cell r="G279">
            <v>0</v>
          </cell>
          <cell r="H279">
            <v>0</v>
          </cell>
          <cell r="I279" t="str">
            <v>Div0</v>
          </cell>
          <cell r="J279">
            <v>0</v>
          </cell>
          <cell r="K279">
            <v>0</v>
          </cell>
          <cell r="L279">
            <v>0</v>
          </cell>
          <cell r="M279">
            <v>1199.9000000000001</v>
          </cell>
          <cell r="N279">
            <v>1199.9000000000001</v>
          </cell>
          <cell r="O279">
            <v>0</v>
          </cell>
          <cell r="P279">
            <v>0</v>
          </cell>
          <cell r="Q279">
            <v>0</v>
          </cell>
        </row>
        <row r="280">
          <cell r="A280">
            <v>2020</v>
          </cell>
          <cell r="B280" t="str">
            <v>Dec</v>
          </cell>
          <cell r="C280" t="str">
            <v>Midpoint Meridian</v>
          </cell>
          <cell r="D280">
            <v>0</v>
          </cell>
          <cell r="E280">
            <v>0</v>
          </cell>
          <cell r="F280">
            <v>0</v>
          </cell>
          <cell r="G280">
            <v>0</v>
          </cell>
          <cell r="H280">
            <v>0</v>
          </cell>
          <cell r="I280" t="str">
            <v>Div0</v>
          </cell>
          <cell r="J280">
            <v>0</v>
          </cell>
          <cell r="K280">
            <v>0</v>
          </cell>
          <cell r="L280">
            <v>0</v>
          </cell>
          <cell r="M280">
            <v>183.1</v>
          </cell>
          <cell r="N280">
            <v>183.1</v>
          </cell>
          <cell r="O280">
            <v>0</v>
          </cell>
          <cell r="P280">
            <v>0</v>
          </cell>
          <cell r="Q280">
            <v>0</v>
          </cell>
        </row>
        <row r="281">
          <cell r="A281">
            <v>2020</v>
          </cell>
          <cell r="B281" t="str">
            <v>Dec</v>
          </cell>
          <cell r="C281" t="str">
            <v>Craig Trans</v>
          </cell>
          <cell r="D281">
            <v>0</v>
          </cell>
          <cell r="E281">
            <v>0</v>
          </cell>
          <cell r="F281">
            <v>0</v>
          </cell>
          <cell r="G281">
            <v>0</v>
          </cell>
          <cell r="H281">
            <v>67</v>
          </cell>
          <cell r="I281" t="str">
            <v>Div0</v>
          </cell>
          <cell r="J281">
            <v>0</v>
          </cell>
          <cell r="K281">
            <v>0</v>
          </cell>
          <cell r="L281">
            <v>0</v>
          </cell>
          <cell r="M281">
            <v>67</v>
          </cell>
          <cell r="N281">
            <v>0</v>
          </cell>
          <cell r="O281">
            <v>0</v>
          </cell>
          <cell r="P281">
            <v>0</v>
          </cell>
          <cell r="Q281">
            <v>0</v>
          </cell>
        </row>
        <row r="282">
          <cell r="A282">
            <v>2020</v>
          </cell>
          <cell r="B282" t="str">
            <v>Dec</v>
          </cell>
          <cell r="C282" t="str">
            <v>BPA_NITS</v>
          </cell>
          <cell r="D282">
            <v>323.8</v>
          </cell>
          <cell r="E282">
            <v>0</v>
          </cell>
          <cell r="F282">
            <v>0</v>
          </cell>
          <cell r="G282">
            <v>42.1</v>
          </cell>
          <cell r="H282">
            <v>42.1</v>
          </cell>
          <cell r="I282">
            <v>13</v>
          </cell>
          <cell r="J282">
            <v>0</v>
          </cell>
          <cell r="K282">
            <v>0</v>
          </cell>
          <cell r="L282">
            <v>0</v>
          </cell>
          <cell r="M282">
            <v>365.9</v>
          </cell>
          <cell r="N282">
            <v>0</v>
          </cell>
          <cell r="O282">
            <v>0</v>
          </cell>
          <cell r="P282">
            <v>0</v>
          </cell>
          <cell r="Q282">
            <v>0</v>
          </cell>
        </row>
        <row r="283">
          <cell r="A283">
            <v>2021</v>
          </cell>
          <cell r="B283" t="str">
            <v>Jul</v>
          </cell>
          <cell r="C283" t="str">
            <v>Arizona</v>
          </cell>
          <cell r="D283">
            <v>0</v>
          </cell>
          <cell r="E283">
            <v>0</v>
          </cell>
          <cell r="F283">
            <v>0</v>
          </cell>
          <cell r="G283">
            <v>0</v>
          </cell>
          <cell r="H283">
            <v>0</v>
          </cell>
          <cell r="I283" t="str">
            <v>Div0</v>
          </cell>
          <cell r="J283">
            <v>0</v>
          </cell>
          <cell r="K283">
            <v>0</v>
          </cell>
          <cell r="L283">
            <v>0</v>
          </cell>
          <cell r="M283">
            <v>0</v>
          </cell>
          <cell r="N283">
            <v>0</v>
          </cell>
          <cell r="O283">
            <v>0</v>
          </cell>
          <cell r="P283">
            <v>0</v>
          </cell>
          <cell r="Q283">
            <v>0</v>
          </cell>
        </row>
        <row r="284">
          <cell r="A284">
            <v>2021</v>
          </cell>
          <cell r="B284" t="str">
            <v>Jul</v>
          </cell>
          <cell r="C284" t="str">
            <v>COB</v>
          </cell>
          <cell r="D284">
            <v>0</v>
          </cell>
          <cell r="E284">
            <v>0</v>
          </cell>
          <cell r="F284">
            <v>0</v>
          </cell>
          <cell r="G284">
            <v>0</v>
          </cell>
          <cell r="H284">
            <v>0</v>
          </cell>
          <cell r="I284" t="str">
            <v>Div0</v>
          </cell>
          <cell r="J284">
            <v>0</v>
          </cell>
          <cell r="K284">
            <v>0</v>
          </cell>
          <cell r="L284">
            <v>0</v>
          </cell>
          <cell r="M284">
            <v>0</v>
          </cell>
          <cell r="N284">
            <v>0</v>
          </cell>
          <cell r="O284">
            <v>0</v>
          </cell>
          <cell r="P284">
            <v>0</v>
          </cell>
          <cell r="Q284">
            <v>0</v>
          </cell>
        </row>
        <row r="285">
          <cell r="A285">
            <v>2021</v>
          </cell>
          <cell r="B285" t="str">
            <v>Jul</v>
          </cell>
          <cell r="C285" t="str">
            <v>Goshen</v>
          </cell>
          <cell r="D285">
            <v>484.3</v>
          </cell>
          <cell r="E285">
            <v>0</v>
          </cell>
          <cell r="F285">
            <v>-23.4</v>
          </cell>
          <cell r="G285">
            <v>59.9</v>
          </cell>
          <cell r="H285">
            <v>59.9</v>
          </cell>
          <cell r="I285">
            <v>13</v>
          </cell>
          <cell r="J285">
            <v>56.5</v>
          </cell>
          <cell r="K285">
            <v>3.5</v>
          </cell>
          <cell r="L285">
            <v>180.2</v>
          </cell>
          <cell r="M285">
            <v>280.7</v>
          </cell>
          <cell r="N285">
            <v>0</v>
          </cell>
          <cell r="O285">
            <v>0</v>
          </cell>
          <cell r="P285">
            <v>0</v>
          </cell>
          <cell r="Q285">
            <v>0</v>
          </cell>
        </row>
        <row r="286">
          <cell r="A286">
            <v>2021</v>
          </cell>
          <cell r="B286" t="str">
            <v>Jul</v>
          </cell>
          <cell r="C286" t="str">
            <v>Brady</v>
          </cell>
          <cell r="D286">
            <v>0</v>
          </cell>
          <cell r="E286">
            <v>0</v>
          </cell>
          <cell r="F286">
            <v>0</v>
          </cell>
          <cell r="G286">
            <v>0</v>
          </cell>
          <cell r="H286">
            <v>0</v>
          </cell>
          <cell r="I286" t="str">
            <v>Div0</v>
          </cell>
          <cell r="J286">
            <v>0</v>
          </cell>
          <cell r="K286">
            <v>0</v>
          </cell>
          <cell r="L286">
            <v>0</v>
          </cell>
          <cell r="M286">
            <v>0</v>
          </cell>
          <cell r="N286">
            <v>0</v>
          </cell>
          <cell r="O286">
            <v>0</v>
          </cell>
          <cell r="P286">
            <v>0</v>
          </cell>
          <cell r="Q286">
            <v>0</v>
          </cell>
        </row>
        <row r="287">
          <cell r="A287">
            <v>2021</v>
          </cell>
          <cell r="B287" t="str">
            <v>Jul</v>
          </cell>
          <cell r="C287" t="str">
            <v>Bridger West</v>
          </cell>
          <cell r="D287">
            <v>0</v>
          </cell>
          <cell r="E287">
            <v>0</v>
          </cell>
          <cell r="F287">
            <v>0</v>
          </cell>
          <cell r="G287">
            <v>0</v>
          </cell>
          <cell r="H287">
            <v>0</v>
          </cell>
          <cell r="I287" t="str">
            <v>Div0</v>
          </cell>
          <cell r="J287">
            <v>0</v>
          </cell>
          <cell r="K287">
            <v>0</v>
          </cell>
          <cell r="L287">
            <v>0</v>
          </cell>
          <cell r="M287">
            <v>1267.8</v>
          </cell>
          <cell r="N287">
            <v>1267.8</v>
          </cell>
          <cell r="O287">
            <v>0</v>
          </cell>
          <cell r="P287">
            <v>0</v>
          </cell>
          <cell r="Q287">
            <v>0</v>
          </cell>
        </row>
        <row r="288">
          <cell r="A288">
            <v>2021</v>
          </cell>
          <cell r="B288" t="str">
            <v>Jul</v>
          </cell>
          <cell r="C288" t="str">
            <v>Borah</v>
          </cell>
          <cell r="D288">
            <v>0</v>
          </cell>
          <cell r="E288">
            <v>0</v>
          </cell>
          <cell r="F288">
            <v>0</v>
          </cell>
          <cell r="G288">
            <v>0</v>
          </cell>
          <cell r="H288">
            <v>0</v>
          </cell>
          <cell r="I288" t="str">
            <v>Div0</v>
          </cell>
          <cell r="J288">
            <v>0</v>
          </cell>
          <cell r="K288">
            <v>0</v>
          </cell>
          <cell r="L288">
            <v>0</v>
          </cell>
          <cell r="M288">
            <v>1267.7</v>
          </cell>
          <cell r="N288">
            <v>1267.7</v>
          </cell>
          <cell r="O288">
            <v>0</v>
          </cell>
          <cell r="P288">
            <v>0</v>
          </cell>
          <cell r="Q288">
            <v>0</v>
          </cell>
        </row>
        <row r="289">
          <cell r="A289">
            <v>2021</v>
          </cell>
          <cell r="B289" t="str">
            <v>Jul</v>
          </cell>
          <cell r="C289" t="str">
            <v>Mid Columbia</v>
          </cell>
          <cell r="D289">
            <v>0</v>
          </cell>
          <cell r="E289">
            <v>0</v>
          </cell>
          <cell r="F289">
            <v>0</v>
          </cell>
          <cell r="G289">
            <v>0</v>
          </cell>
          <cell r="H289">
            <v>0</v>
          </cell>
          <cell r="I289" t="str">
            <v>Div0</v>
          </cell>
          <cell r="J289">
            <v>783.3</v>
          </cell>
          <cell r="K289">
            <v>-76.099999999999994</v>
          </cell>
          <cell r="L289">
            <v>0</v>
          </cell>
          <cell r="M289">
            <v>0</v>
          </cell>
          <cell r="N289">
            <v>707.3</v>
          </cell>
          <cell r="O289">
            <v>0</v>
          </cell>
          <cell r="P289">
            <v>0</v>
          </cell>
          <cell r="Q289">
            <v>0</v>
          </cell>
        </row>
        <row r="290">
          <cell r="A290">
            <v>2021</v>
          </cell>
          <cell r="B290" t="str">
            <v>Jul</v>
          </cell>
          <cell r="C290" t="str">
            <v>Mona</v>
          </cell>
          <cell r="D290">
            <v>0</v>
          </cell>
          <cell r="E290">
            <v>0</v>
          </cell>
          <cell r="F290">
            <v>0</v>
          </cell>
          <cell r="G290">
            <v>0</v>
          </cell>
          <cell r="H290">
            <v>0</v>
          </cell>
          <cell r="I290" t="str">
            <v>Div0</v>
          </cell>
          <cell r="J290">
            <v>0</v>
          </cell>
          <cell r="K290">
            <v>100</v>
          </cell>
          <cell r="L290">
            <v>0</v>
          </cell>
          <cell r="M290">
            <v>29</v>
          </cell>
          <cell r="N290">
            <v>129</v>
          </cell>
          <cell r="O290">
            <v>0</v>
          </cell>
          <cell r="P290">
            <v>0</v>
          </cell>
          <cell r="Q290">
            <v>0</v>
          </cell>
        </row>
        <row r="291">
          <cell r="A291">
            <v>2021</v>
          </cell>
          <cell r="B291" t="str">
            <v>Jul</v>
          </cell>
          <cell r="C291" t="str">
            <v>Palo Verde</v>
          </cell>
          <cell r="D291">
            <v>0</v>
          </cell>
          <cell r="E291">
            <v>0</v>
          </cell>
          <cell r="F291">
            <v>0</v>
          </cell>
          <cell r="G291">
            <v>0</v>
          </cell>
          <cell r="H291">
            <v>0</v>
          </cell>
          <cell r="I291" t="str">
            <v>Div0</v>
          </cell>
          <cell r="J291">
            <v>0</v>
          </cell>
          <cell r="K291">
            <v>0</v>
          </cell>
          <cell r="L291">
            <v>0</v>
          </cell>
          <cell r="M291">
            <v>0</v>
          </cell>
          <cell r="N291">
            <v>0</v>
          </cell>
          <cell r="O291">
            <v>0</v>
          </cell>
          <cell r="P291">
            <v>0</v>
          </cell>
          <cell r="Q291">
            <v>0</v>
          </cell>
        </row>
        <row r="292">
          <cell r="A292">
            <v>2021</v>
          </cell>
          <cell r="B292" t="str">
            <v>Jul</v>
          </cell>
          <cell r="C292" t="str">
            <v>Utah North</v>
          </cell>
          <cell r="D292">
            <v>4972</v>
          </cell>
          <cell r="E292">
            <v>0</v>
          </cell>
          <cell r="F292">
            <v>-287.89999999999998</v>
          </cell>
          <cell r="G292">
            <v>608.9</v>
          </cell>
          <cell r="H292">
            <v>608.9</v>
          </cell>
          <cell r="I292">
            <v>13</v>
          </cell>
          <cell r="J292">
            <v>2287.3000000000002</v>
          </cell>
          <cell r="K292">
            <v>-1.8</v>
          </cell>
          <cell r="L292">
            <v>143.1</v>
          </cell>
          <cell r="M292">
            <v>2923.7</v>
          </cell>
          <cell r="N292">
            <v>59.3</v>
          </cell>
          <cell r="O292">
            <v>0</v>
          </cell>
          <cell r="P292">
            <v>0</v>
          </cell>
          <cell r="Q292">
            <v>0</v>
          </cell>
        </row>
        <row r="293">
          <cell r="A293">
            <v>2021</v>
          </cell>
          <cell r="B293" t="str">
            <v>Jul</v>
          </cell>
          <cell r="C293" t="str">
            <v>_4-Corners</v>
          </cell>
          <cell r="D293">
            <v>0</v>
          </cell>
          <cell r="E293">
            <v>0</v>
          </cell>
          <cell r="F293">
            <v>0</v>
          </cell>
          <cell r="G293">
            <v>0</v>
          </cell>
          <cell r="H293">
            <v>0</v>
          </cell>
          <cell r="I293" t="str">
            <v>Div0</v>
          </cell>
          <cell r="J293">
            <v>0</v>
          </cell>
          <cell r="K293">
            <v>0</v>
          </cell>
          <cell r="L293">
            <v>0</v>
          </cell>
          <cell r="M293">
            <v>0</v>
          </cell>
          <cell r="N293">
            <v>0</v>
          </cell>
          <cell r="O293">
            <v>0</v>
          </cell>
          <cell r="P293">
            <v>0</v>
          </cell>
          <cell r="Q293">
            <v>0</v>
          </cell>
        </row>
        <row r="294">
          <cell r="A294">
            <v>2021</v>
          </cell>
          <cell r="B294" t="str">
            <v>Jul</v>
          </cell>
          <cell r="C294" t="str">
            <v>Utah South</v>
          </cell>
          <cell r="D294">
            <v>734.5</v>
          </cell>
          <cell r="E294">
            <v>0</v>
          </cell>
          <cell r="F294">
            <v>0</v>
          </cell>
          <cell r="G294">
            <v>95.5</v>
          </cell>
          <cell r="H294">
            <v>95.5</v>
          </cell>
          <cell r="I294">
            <v>13</v>
          </cell>
          <cell r="J294">
            <v>3147.3</v>
          </cell>
          <cell r="K294">
            <v>10.6</v>
          </cell>
          <cell r="L294">
            <v>0</v>
          </cell>
          <cell r="M294">
            <v>196</v>
          </cell>
          <cell r="N294">
            <v>2524</v>
          </cell>
          <cell r="O294">
            <v>0</v>
          </cell>
          <cell r="P294">
            <v>0</v>
          </cell>
          <cell r="Q294">
            <v>0</v>
          </cell>
        </row>
        <row r="295">
          <cell r="A295">
            <v>2021</v>
          </cell>
          <cell r="B295" t="str">
            <v>Jul</v>
          </cell>
          <cell r="C295" t="str">
            <v>Cholla</v>
          </cell>
          <cell r="D295">
            <v>0</v>
          </cell>
          <cell r="E295">
            <v>0</v>
          </cell>
          <cell r="F295">
            <v>0</v>
          </cell>
          <cell r="G295">
            <v>0</v>
          </cell>
          <cell r="H295">
            <v>0</v>
          </cell>
          <cell r="I295" t="str">
            <v>Div0</v>
          </cell>
          <cell r="J295">
            <v>0</v>
          </cell>
          <cell r="K295">
            <v>0</v>
          </cell>
          <cell r="L295">
            <v>0</v>
          </cell>
          <cell r="M295">
            <v>0</v>
          </cell>
          <cell r="N295">
            <v>0</v>
          </cell>
          <cell r="O295">
            <v>0</v>
          </cell>
          <cell r="P295">
            <v>0</v>
          </cell>
          <cell r="Q295">
            <v>0</v>
          </cell>
        </row>
        <row r="296">
          <cell r="A296">
            <v>2021</v>
          </cell>
          <cell r="B296" t="str">
            <v>Jul</v>
          </cell>
          <cell r="C296" t="str">
            <v>Colorado</v>
          </cell>
          <cell r="D296">
            <v>0</v>
          </cell>
          <cell r="E296">
            <v>0</v>
          </cell>
          <cell r="F296">
            <v>0</v>
          </cell>
          <cell r="G296">
            <v>0</v>
          </cell>
          <cell r="H296">
            <v>145.6</v>
          </cell>
          <cell r="I296" t="str">
            <v>Div0</v>
          </cell>
          <cell r="J296">
            <v>241.6</v>
          </cell>
          <cell r="K296">
            <v>0</v>
          </cell>
          <cell r="L296">
            <v>0</v>
          </cell>
          <cell r="M296">
            <v>0</v>
          </cell>
          <cell r="N296">
            <v>96</v>
          </cell>
          <cell r="O296">
            <v>0</v>
          </cell>
          <cell r="P296">
            <v>0</v>
          </cell>
          <cell r="Q296">
            <v>0</v>
          </cell>
        </row>
        <row r="297">
          <cell r="A297">
            <v>2021</v>
          </cell>
          <cell r="B297" t="str">
            <v>Jul</v>
          </cell>
          <cell r="C297" t="str">
            <v>Mead</v>
          </cell>
          <cell r="D297">
            <v>0</v>
          </cell>
          <cell r="E297">
            <v>0</v>
          </cell>
          <cell r="F297">
            <v>0</v>
          </cell>
          <cell r="G297">
            <v>0</v>
          </cell>
          <cell r="H297">
            <v>0</v>
          </cell>
          <cell r="I297" t="str">
            <v>Div0</v>
          </cell>
          <cell r="J297">
            <v>0</v>
          </cell>
          <cell r="K297">
            <v>0</v>
          </cell>
          <cell r="L297">
            <v>0</v>
          </cell>
          <cell r="M297">
            <v>0</v>
          </cell>
          <cell r="N297">
            <v>0</v>
          </cell>
          <cell r="O297">
            <v>0</v>
          </cell>
          <cell r="P297">
            <v>0</v>
          </cell>
          <cell r="Q297">
            <v>0</v>
          </cell>
        </row>
        <row r="298">
          <cell r="A298">
            <v>2021</v>
          </cell>
          <cell r="B298" t="str">
            <v>Jul</v>
          </cell>
          <cell r="C298" t="str">
            <v>Montana</v>
          </cell>
          <cell r="D298">
            <v>0</v>
          </cell>
          <cell r="E298">
            <v>0</v>
          </cell>
          <cell r="F298">
            <v>0</v>
          </cell>
          <cell r="G298">
            <v>0</v>
          </cell>
          <cell r="H298">
            <v>0</v>
          </cell>
          <cell r="I298" t="str">
            <v>Div0</v>
          </cell>
          <cell r="J298">
            <v>151.69999999999999</v>
          </cell>
          <cell r="K298">
            <v>0</v>
          </cell>
          <cell r="L298">
            <v>0</v>
          </cell>
          <cell r="M298">
            <v>0</v>
          </cell>
          <cell r="N298">
            <v>151.69999999999999</v>
          </cell>
          <cell r="O298">
            <v>0</v>
          </cell>
          <cell r="P298">
            <v>0</v>
          </cell>
          <cell r="Q298">
            <v>0</v>
          </cell>
        </row>
        <row r="299">
          <cell r="A299">
            <v>2021</v>
          </cell>
          <cell r="B299" t="str">
            <v>Jul</v>
          </cell>
          <cell r="C299" t="str">
            <v>Hermiston</v>
          </cell>
          <cell r="D299">
            <v>0</v>
          </cell>
          <cell r="E299">
            <v>0</v>
          </cell>
          <cell r="F299">
            <v>0</v>
          </cell>
          <cell r="G299">
            <v>0</v>
          </cell>
          <cell r="H299">
            <v>0</v>
          </cell>
          <cell r="I299" t="str">
            <v>Div0</v>
          </cell>
          <cell r="J299">
            <v>227</v>
          </cell>
          <cell r="K299">
            <v>0</v>
          </cell>
          <cell r="L299">
            <v>0</v>
          </cell>
          <cell r="M299">
            <v>0</v>
          </cell>
          <cell r="N299">
            <v>227</v>
          </cell>
          <cell r="O299">
            <v>0</v>
          </cell>
          <cell r="P299">
            <v>0</v>
          </cell>
          <cell r="Q299">
            <v>0</v>
          </cell>
        </row>
        <row r="300">
          <cell r="A300">
            <v>2021</v>
          </cell>
          <cell r="B300" t="str">
            <v>Jul</v>
          </cell>
          <cell r="C300" t="str">
            <v>Yakima</v>
          </cell>
          <cell r="D300">
            <v>515.9</v>
          </cell>
          <cell r="E300">
            <v>0</v>
          </cell>
          <cell r="F300">
            <v>-25.4</v>
          </cell>
          <cell r="G300">
            <v>63.8</v>
          </cell>
          <cell r="H300">
            <v>63.8</v>
          </cell>
          <cell r="I300">
            <v>13</v>
          </cell>
          <cell r="J300">
            <v>0</v>
          </cell>
          <cell r="K300">
            <v>0</v>
          </cell>
          <cell r="L300">
            <v>0</v>
          </cell>
          <cell r="M300">
            <v>554.20000000000005</v>
          </cell>
          <cell r="N300">
            <v>0</v>
          </cell>
          <cell r="O300">
            <v>0</v>
          </cell>
          <cell r="P300">
            <v>0</v>
          </cell>
          <cell r="Q300">
            <v>0</v>
          </cell>
        </row>
        <row r="301">
          <cell r="A301">
            <v>2021</v>
          </cell>
          <cell r="B301" t="str">
            <v>Jul</v>
          </cell>
          <cell r="C301" t="str">
            <v>WallaWalla</v>
          </cell>
          <cell r="D301">
            <v>282.10000000000002</v>
          </cell>
          <cell r="E301">
            <v>0</v>
          </cell>
          <cell r="F301">
            <v>-9.9</v>
          </cell>
          <cell r="G301">
            <v>35.4</v>
          </cell>
          <cell r="H301">
            <v>35.4</v>
          </cell>
          <cell r="I301">
            <v>13</v>
          </cell>
          <cell r="J301">
            <v>77.8</v>
          </cell>
          <cell r="K301">
            <v>-1.8</v>
          </cell>
          <cell r="L301">
            <v>0</v>
          </cell>
          <cell r="M301">
            <v>231.6</v>
          </cell>
          <cell r="N301">
            <v>0</v>
          </cell>
          <cell r="O301">
            <v>0</v>
          </cell>
          <cell r="P301">
            <v>0</v>
          </cell>
          <cell r="Q301">
            <v>0</v>
          </cell>
        </row>
        <row r="302">
          <cell r="A302">
            <v>2021</v>
          </cell>
          <cell r="B302" t="str">
            <v>Jul</v>
          </cell>
          <cell r="C302" t="str">
            <v>APS Transmission</v>
          </cell>
          <cell r="D302">
            <v>0</v>
          </cell>
          <cell r="E302">
            <v>0</v>
          </cell>
          <cell r="F302">
            <v>0</v>
          </cell>
          <cell r="G302">
            <v>0</v>
          </cell>
          <cell r="H302">
            <v>0</v>
          </cell>
          <cell r="I302" t="str">
            <v>Div0</v>
          </cell>
          <cell r="J302">
            <v>0</v>
          </cell>
          <cell r="K302">
            <v>0</v>
          </cell>
          <cell r="L302">
            <v>0</v>
          </cell>
          <cell r="M302">
            <v>0</v>
          </cell>
          <cell r="N302">
            <v>0</v>
          </cell>
          <cell r="O302">
            <v>0</v>
          </cell>
          <cell r="P302">
            <v>0</v>
          </cell>
          <cell r="Q302">
            <v>0</v>
          </cell>
        </row>
        <row r="303">
          <cell r="A303">
            <v>2021</v>
          </cell>
          <cell r="B303" t="str">
            <v>Jul</v>
          </cell>
          <cell r="C303" t="str">
            <v>Bridger East</v>
          </cell>
          <cell r="D303">
            <v>0</v>
          </cell>
          <cell r="E303">
            <v>0</v>
          </cell>
          <cell r="F303">
            <v>0</v>
          </cell>
          <cell r="G303">
            <v>0</v>
          </cell>
          <cell r="H303">
            <v>0</v>
          </cell>
          <cell r="I303" t="str">
            <v>Div0</v>
          </cell>
          <cell r="J303">
            <v>0</v>
          </cell>
          <cell r="K303">
            <v>0</v>
          </cell>
          <cell r="L303">
            <v>0</v>
          </cell>
          <cell r="M303">
            <v>0</v>
          </cell>
          <cell r="N303">
            <v>0</v>
          </cell>
          <cell r="O303">
            <v>0</v>
          </cell>
          <cell r="P303">
            <v>0</v>
          </cell>
          <cell r="Q303">
            <v>0</v>
          </cell>
        </row>
        <row r="304">
          <cell r="A304">
            <v>2021</v>
          </cell>
          <cell r="B304" t="str">
            <v>Jul</v>
          </cell>
          <cell r="C304" t="str">
            <v>WyomingNE</v>
          </cell>
          <cell r="D304">
            <v>575.20000000000005</v>
          </cell>
          <cell r="E304">
            <v>0</v>
          </cell>
          <cell r="F304">
            <v>0</v>
          </cell>
          <cell r="G304">
            <v>74.8</v>
          </cell>
          <cell r="H304">
            <v>74.8</v>
          </cell>
          <cell r="I304">
            <v>13</v>
          </cell>
          <cell r="J304">
            <v>1198</v>
          </cell>
          <cell r="K304">
            <v>-15.2</v>
          </cell>
          <cell r="L304">
            <v>0</v>
          </cell>
          <cell r="M304">
            <v>0</v>
          </cell>
          <cell r="N304">
            <v>532.79999999999995</v>
          </cell>
          <cell r="O304">
            <v>0</v>
          </cell>
          <cell r="P304">
            <v>0</v>
          </cell>
          <cell r="Q304">
            <v>0</v>
          </cell>
        </row>
        <row r="305">
          <cell r="A305">
            <v>2021</v>
          </cell>
          <cell r="B305" t="str">
            <v>Jul</v>
          </cell>
          <cell r="C305" t="str">
            <v>WyomingSW</v>
          </cell>
          <cell r="D305">
            <v>479.3</v>
          </cell>
          <cell r="E305">
            <v>0</v>
          </cell>
          <cell r="F305">
            <v>-43.7</v>
          </cell>
          <cell r="G305">
            <v>56.6</v>
          </cell>
          <cell r="H305">
            <v>56.6</v>
          </cell>
          <cell r="I305">
            <v>13</v>
          </cell>
          <cell r="J305">
            <v>47.1</v>
          </cell>
          <cell r="K305">
            <v>0</v>
          </cell>
          <cell r="L305">
            <v>0</v>
          </cell>
          <cell r="M305">
            <v>845.1</v>
          </cell>
          <cell r="N305">
            <v>400</v>
          </cell>
          <cell r="O305">
            <v>0</v>
          </cell>
          <cell r="P305">
            <v>0</v>
          </cell>
          <cell r="Q305">
            <v>0</v>
          </cell>
        </row>
        <row r="306">
          <cell r="A306">
            <v>2021</v>
          </cell>
          <cell r="B306" t="str">
            <v>Jul</v>
          </cell>
          <cell r="C306" t="str">
            <v>Aeolis_Wyoming</v>
          </cell>
          <cell r="D306">
            <v>0</v>
          </cell>
          <cell r="E306">
            <v>0</v>
          </cell>
          <cell r="F306">
            <v>0</v>
          </cell>
          <cell r="G306">
            <v>0</v>
          </cell>
          <cell r="H306">
            <v>0</v>
          </cell>
          <cell r="I306" t="str">
            <v>Div0</v>
          </cell>
          <cell r="J306">
            <v>173.8</v>
          </cell>
          <cell r="K306">
            <v>0</v>
          </cell>
          <cell r="L306">
            <v>0</v>
          </cell>
          <cell r="M306">
            <v>532.79999999999995</v>
          </cell>
          <cell r="N306">
            <v>706.6</v>
          </cell>
          <cell r="O306">
            <v>0</v>
          </cell>
          <cell r="P306">
            <v>0</v>
          </cell>
          <cell r="Q306">
            <v>0</v>
          </cell>
        </row>
        <row r="307">
          <cell r="A307">
            <v>2021</v>
          </cell>
          <cell r="B307" t="str">
            <v>Jul</v>
          </cell>
          <cell r="C307" t="str">
            <v>Chehalis</v>
          </cell>
          <cell r="D307">
            <v>0</v>
          </cell>
          <cell r="E307">
            <v>0</v>
          </cell>
          <cell r="F307">
            <v>0</v>
          </cell>
          <cell r="G307">
            <v>0</v>
          </cell>
          <cell r="H307">
            <v>0</v>
          </cell>
          <cell r="I307" t="str">
            <v>Div0</v>
          </cell>
          <cell r="J307">
            <v>464</v>
          </cell>
          <cell r="K307">
            <v>0</v>
          </cell>
          <cell r="L307">
            <v>0</v>
          </cell>
          <cell r="M307">
            <v>0</v>
          </cell>
          <cell r="N307">
            <v>464</v>
          </cell>
          <cell r="O307">
            <v>0</v>
          </cell>
          <cell r="P307">
            <v>0</v>
          </cell>
          <cell r="Q307">
            <v>0</v>
          </cell>
        </row>
        <row r="308">
          <cell r="A308">
            <v>2021</v>
          </cell>
          <cell r="B308" t="str">
            <v>Jul</v>
          </cell>
          <cell r="C308" t="str">
            <v>SOregonCal</v>
          </cell>
          <cell r="D308">
            <v>1372.8</v>
          </cell>
          <cell r="E308">
            <v>0</v>
          </cell>
          <cell r="F308">
            <v>-140</v>
          </cell>
          <cell r="G308">
            <v>160.30000000000001</v>
          </cell>
          <cell r="H308">
            <v>160.30000000000001</v>
          </cell>
          <cell r="I308">
            <v>13</v>
          </cell>
          <cell r="J308">
            <v>254.7</v>
          </cell>
          <cell r="K308">
            <v>46.9</v>
          </cell>
          <cell r="L308">
            <v>0</v>
          </cell>
          <cell r="M308">
            <v>1234.5999999999999</v>
          </cell>
          <cell r="N308">
            <v>143.1</v>
          </cell>
          <cell r="O308">
            <v>0</v>
          </cell>
          <cell r="P308">
            <v>0</v>
          </cell>
          <cell r="Q308">
            <v>0</v>
          </cell>
        </row>
        <row r="309">
          <cell r="A309">
            <v>2021</v>
          </cell>
          <cell r="B309" t="str">
            <v>Jul</v>
          </cell>
          <cell r="C309" t="str">
            <v>PortlandNC</v>
          </cell>
          <cell r="D309">
            <v>492.5</v>
          </cell>
          <cell r="E309">
            <v>0</v>
          </cell>
          <cell r="F309">
            <v>0</v>
          </cell>
          <cell r="G309">
            <v>64</v>
          </cell>
          <cell r="H309">
            <v>64</v>
          </cell>
          <cell r="I309">
            <v>13</v>
          </cell>
          <cell r="J309">
            <v>499.1</v>
          </cell>
          <cell r="K309">
            <v>-78</v>
          </cell>
          <cell r="L309">
            <v>0</v>
          </cell>
          <cell r="M309">
            <v>135.4</v>
          </cell>
          <cell r="N309">
            <v>0</v>
          </cell>
          <cell r="O309">
            <v>0</v>
          </cell>
          <cell r="P309">
            <v>0</v>
          </cell>
          <cell r="Q309">
            <v>0</v>
          </cell>
        </row>
        <row r="310">
          <cell r="A310">
            <v>2021</v>
          </cell>
          <cell r="B310" t="str">
            <v>Jul</v>
          </cell>
          <cell r="C310" t="str">
            <v>WillamValcc</v>
          </cell>
          <cell r="D310">
            <v>355.8</v>
          </cell>
          <cell r="E310">
            <v>0</v>
          </cell>
          <cell r="F310">
            <v>0</v>
          </cell>
          <cell r="G310">
            <v>46.3</v>
          </cell>
          <cell r="H310">
            <v>46.3</v>
          </cell>
          <cell r="I310">
            <v>13</v>
          </cell>
          <cell r="J310">
            <v>0</v>
          </cell>
          <cell r="K310">
            <v>0</v>
          </cell>
          <cell r="L310">
            <v>0</v>
          </cell>
          <cell r="M310">
            <v>402</v>
          </cell>
          <cell r="N310">
            <v>0</v>
          </cell>
          <cell r="O310">
            <v>0</v>
          </cell>
          <cell r="P310">
            <v>0</v>
          </cell>
          <cell r="Q310">
            <v>0</v>
          </cell>
        </row>
        <row r="311">
          <cell r="A311">
            <v>2021</v>
          </cell>
          <cell r="B311" t="str">
            <v>Jul</v>
          </cell>
          <cell r="C311" t="str">
            <v>Bethel</v>
          </cell>
          <cell r="D311">
            <v>0</v>
          </cell>
          <cell r="E311">
            <v>0</v>
          </cell>
          <cell r="F311">
            <v>0</v>
          </cell>
          <cell r="G311">
            <v>0</v>
          </cell>
          <cell r="H311">
            <v>0</v>
          </cell>
          <cell r="I311" t="str">
            <v>Div0</v>
          </cell>
          <cell r="J311">
            <v>0</v>
          </cell>
          <cell r="K311">
            <v>0</v>
          </cell>
          <cell r="L311">
            <v>0</v>
          </cell>
          <cell r="M311">
            <v>0</v>
          </cell>
          <cell r="N311">
            <v>0</v>
          </cell>
          <cell r="O311">
            <v>0</v>
          </cell>
          <cell r="P311">
            <v>0</v>
          </cell>
          <cell r="Q311">
            <v>0</v>
          </cell>
        </row>
        <row r="312">
          <cell r="A312">
            <v>2021</v>
          </cell>
          <cell r="B312" t="str">
            <v>Jul</v>
          </cell>
          <cell r="C312" t="str">
            <v>Nevada - Oregon Border</v>
          </cell>
          <cell r="D312">
            <v>0</v>
          </cell>
          <cell r="E312">
            <v>0</v>
          </cell>
          <cell r="F312">
            <v>0</v>
          </cell>
          <cell r="G312">
            <v>0</v>
          </cell>
          <cell r="H312">
            <v>0</v>
          </cell>
          <cell r="I312" t="str">
            <v>Div0</v>
          </cell>
          <cell r="J312">
            <v>106</v>
          </cell>
          <cell r="K312">
            <v>0</v>
          </cell>
          <cell r="L312">
            <v>0</v>
          </cell>
          <cell r="M312">
            <v>0</v>
          </cell>
          <cell r="N312">
            <v>106</v>
          </cell>
          <cell r="O312">
            <v>0</v>
          </cell>
          <cell r="P312">
            <v>0</v>
          </cell>
          <cell r="Q312">
            <v>0</v>
          </cell>
        </row>
        <row r="313">
          <cell r="A313">
            <v>2021</v>
          </cell>
          <cell r="B313" t="str">
            <v>Jul</v>
          </cell>
          <cell r="C313" t="str">
            <v>Bridger</v>
          </cell>
          <cell r="D313">
            <v>0</v>
          </cell>
          <cell r="E313">
            <v>0</v>
          </cell>
          <cell r="F313">
            <v>0</v>
          </cell>
          <cell r="G313">
            <v>0</v>
          </cell>
          <cell r="H313">
            <v>0</v>
          </cell>
          <cell r="I313" t="str">
            <v>Div0</v>
          </cell>
          <cell r="J313">
            <v>1408.4</v>
          </cell>
          <cell r="K313">
            <v>-1.7</v>
          </cell>
          <cell r="L313">
            <v>0</v>
          </cell>
          <cell r="M313">
            <v>0</v>
          </cell>
          <cell r="N313">
            <v>1406.6</v>
          </cell>
          <cell r="O313">
            <v>0</v>
          </cell>
          <cell r="P313">
            <v>0</v>
          </cell>
          <cell r="Q313">
            <v>0</v>
          </cell>
        </row>
        <row r="314">
          <cell r="A314">
            <v>2021</v>
          </cell>
          <cell r="B314" t="str">
            <v>Jul</v>
          </cell>
          <cell r="C314" t="str">
            <v>Hemingway</v>
          </cell>
          <cell r="D314">
            <v>0</v>
          </cell>
          <cell r="E314">
            <v>0</v>
          </cell>
          <cell r="F314">
            <v>0</v>
          </cell>
          <cell r="G314">
            <v>0</v>
          </cell>
          <cell r="H314">
            <v>0</v>
          </cell>
          <cell r="I314" t="str">
            <v>Div0</v>
          </cell>
          <cell r="J314">
            <v>0</v>
          </cell>
          <cell r="K314">
            <v>0</v>
          </cell>
          <cell r="L314">
            <v>0</v>
          </cell>
          <cell r="M314">
            <v>966</v>
          </cell>
          <cell r="N314">
            <v>966</v>
          </cell>
          <cell r="O314">
            <v>0</v>
          </cell>
          <cell r="P314">
            <v>0</v>
          </cell>
          <cell r="Q314">
            <v>0</v>
          </cell>
        </row>
        <row r="315">
          <cell r="A315">
            <v>2021</v>
          </cell>
          <cell r="B315" t="str">
            <v>Jul</v>
          </cell>
          <cell r="C315" t="str">
            <v>Midpoint Meridian</v>
          </cell>
          <cell r="D315">
            <v>0</v>
          </cell>
          <cell r="E315">
            <v>0</v>
          </cell>
          <cell r="F315">
            <v>0</v>
          </cell>
          <cell r="G315">
            <v>0</v>
          </cell>
          <cell r="H315">
            <v>0</v>
          </cell>
          <cell r="I315" t="str">
            <v>Div0</v>
          </cell>
          <cell r="J315">
            <v>0</v>
          </cell>
          <cell r="K315">
            <v>0</v>
          </cell>
          <cell r="L315">
            <v>0</v>
          </cell>
          <cell r="M315">
            <v>124</v>
          </cell>
          <cell r="N315">
            <v>124</v>
          </cell>
          <cell r="O315">
            <v>0</v>
          </cell>
          <cell r="P315">
            <v>0</v>
          </cell>
          <cell r="Q315">
            <v>0</v>
          </cell>
        </row>
        <row r="316">
          <cell r="A316">
            <v>2021</v>
          </cell>
          <cell r="B316" t="str">
            <v>Jul</v>
          </cell>
          <cell r="C316" t="str">
            <v>Craig Trans</v>
          </cell>
          <cell r="D316">
            <v>0</v>
          </cell>
          <cell r="E316">
            <v>0</v>
          </cell>
          <cell r="F316">
            <v>0</v>
          </cell>
          <cell r="G316">
            <v>0</v>
          </cell>
          <cell r="H316">
            <v>0</v>
          </cell>
          <cell r="I316" t="str">
            <v>Div0</v>
          </cell>
          <cell r="J316">
            <v>0</v>
          </cell>
          <cell r="K316">
            <v>0</v>
          </cell>
          <cell r="L316">
            <v>0</v>
          </cell>
          <cell r="M316">
            <v>67</v>
          </cell>
          <cell r="N316">
            <v>67</v>
          </cell>
          <cell r="O316">
            <v>0</v>
          </cell>
          <cell r="P316">
            <v>0</v>
          </cell>
          <cell r="Q316">
            <v>0</v>
          </cell>
        </row>
        <row r="317">
          <cell r="A317">
            <v>2021</v>
          </cell>
          <cell r="B317" t="str">
            <v>Jul</v>
          </cell>
          <cell r="C317" t="str">
            <v>BPA_NITS</v>
          </cell>
          <cell r="D317">
            <v>254.1</v>
          </cell>
          <cell r="E317">
            <v>0</v>
          </cell>
          <cell r="F317">
            <v>0</v>
          </cell>
          <cell r="G317">
            <v>33</v>
          </cell>
          <cell r="H317">
            <v>33</v>
          </cell>
          <cell r="I317">
            <v>13</v>
          </cell>
          <cell r="J317">
            <v>0</v>
          </cell>
          <cell r="K317">
            <v>0</v>
          </cell>
          <cell r="L317">
            <v>0</v>
          </cell>
          <cell r="M317">
            <v>287.2</v>
          </cell>
          <cell r="N317">
            <v>0</v>
          </cell>
          <cell r="O317">
            <v>0</v>
          </cell>
          <cell r="P317">
            <v>0</v>
          </cell>
          <cell r="Q317">
            <v>0</v>
          </cell>
        </row>
        <row r="318">
          <cell r="A318">
            <v>2021</v>
          </cell>
          <cell r="B318" t="str">
            <v>Dec</v>
          </cell>
          <cell r="C318" t="str">
            <v>Arizona</v>
          </cell>
          <cell r="D318">
            <v>0</v>
          </cell>
          <cell r="E318">
            <v>0</v>
          </cell>
          <cell r="F318">
            <v>0</v>
          </cell>
          <cell r="G318">
            <v>0</v>
          </cell>
          <cell r="H318">
            <v>0</v>
          </cell>
          <cell r="I318" t="str">
            <v>Div0</v>
          </cell>
          <cell r="J318">
            <v>0</v>
          </cell>
          <cell r="K318">
            <v>0</v>
          </cell>
          <cell r="L318">
            <v>0</v>
          </cell>
          <cell r="M318">
            <v>0</v>
          </cell>
          <cell r="N318">
            <v>0</v>
          </cell>
          <cell r="O318">
            <v>0</v>
          </cell>
          <cell r="P318">
            <v>0</v>
          </cell>
          <cell r="Q318">
            <v>0</v>
          </cell>
        </row>
        <row r="319">
          <cell r="A319">
            <v>2021</v>
          </cell>
          <cell r="B319" t="str">
            <v>Dec</v>
          </cell>
          <cell r="C319" t="str">
            <v>COB</v>
          </cell>
          <cell r="D319">
            <v>0</v>
          </cell>
          <cell r="E319">
            <v>0</v>
          </cell>
          <cell r="F319">
            <v>0</v>
          </cell>
          <cell r="G319">
            <v>0</v>
          </cell>
          <cell r="H319">
            <v>0</v>
          </cell>
          <cell r="I319" t="str">
            <v>Div0</v>
          </cell>
          <cell r="J319">
            <v>0</v>
          </cell>
          <cell r="K319">
            <v>0</v>
          </cell>
          <cell r="L319">
            <v>0</v>
          </cell>
          <cell r="M319">
            <v>0</v>
          </cell>
          <cell r="N319">
            <v>0</v>
          </cell>
          <cell r="O319">
            <v>0</v>
          </cell>
          <cell r="P319">
            <v>0</v>
          </cell>
          <cell r="Q319">
            <v>0</v>
          </cell>
        </row>
        <row r="320">
          <cell r="A320">
            <v>2021</v>
          </cell>
          <cell r="B320" t="str">
            <v>Dec</v>
          </cell>
          <cell r="C320" t="str">
            <v>Goshen</v>
          </cell>
          <cell r="D320">
            <v>277.7</v>
          </cell>
          <cell r="E320">
            <v>0</v>
          </cell>
          <cell r="F320">
            <v>-13.7</v>
          </cell>
          <cell r="G320">
            <v>34.299999999999997</v>
          </cell>
          <cell r="H320">
            <v>34.299999999999997</v>
          </cell>
          <cell r="I320">
            <v>13</v>
          </cell>
          <cell r="J320">
            <v>36.200000000000003</v>
          </cell>
          <cell r="K320">
            <v>2.4</v>
          </cell>
          <cell r="L320">
            <v>0</v>
          </cell>
          <cell r="M320">
            <v>259.7</v>
          </cell>
          <cell r="N320">
            <v>0</v>
          </cell>
          <cell r="O320">
            <v>0</v>
          </cell>
          <cell r="P320">
            <v>0</v>
          </cell>
          <cell r="Q320">
            <v>0</v>
          </cell>
        </row>
        <row r="321">
          <cell r="A321">
            <v>2021</v>
          </cell>
          <cell r="B321" t="str">
            <v>Dec</v>
          </cell>
          <cell r="C321" t="str">
            <v>Brady</v>
          </cell>
          <cell r="D321">
            <v>0</v>
          </cell>
          <cell r="E321">
            <v>0</v>
          </cell>
          <cell r="F321">
            <v>0</v>
          </cell>
          <cell r="G321">
            <v>0</v>
          </cell>
          <cell r="H321">
            <v>0</v>
          </cell>
          <cell r="I321" t="str">
            <v>Div0</v>
          </cell>
          <cell r="J321">
            <v>0</v>
          </cell>
          <cell r="K321">
            <v>0</v>
          </cell>
          <cell r="L321">
            <v>0</v>
          </cell>
          <cell r="M321">
            <v>0</v>
          </cell>
          <cell r="N321">
            <v>0</v>
          </cell>
          <cell r="O321">
            <v>0</v>
          </cell>
          <cell r="P321">
            <v>0</v>
          </cell>
          <cell r="Q321">
            <v>0</v>
          </cell>
        </row>
        <row r="322">
          <cell r="A322">
            <v>2021</v>
          </cell>
          <cell r="B322" t="str">
            <v>Dec</v>
          </cell>
          <cell r="C322" t="str">
            <v>Bridger West</v>
          </cell>
          <cell r="D322">
            <v>0</v>
          </cell>
          <cell r="E322">
            <v>0</v>
          </cell>
          <cell r="F322">
            <v>0</v>
          </cell>
          <cell r="G322">
            <v>0</v>
          </cell>
          <cell r="H322">
            <v>0</v>
          </cell>
          <cell r="I322" t="str">
            <v>Div0</v>
          </cell>
          <cell r="J322">
            <v>0</v>
          </cell>
          <cell r="K322">
            <v>0</v>
          </cell>
          <cell r="L322">
            <v>0</v>
          </cell>
          <cell r="M322">
            <v>1180.5</v>
          </cell>
          <cell r="N322">
            <v>1180.5</v>
          </cell>
          <cell r="O322">
            <v>0</v>
          </cell>
          <cell r="P322">
            <v>0</v>
          </cell>
          <cell r="Q322">
            <v>0</v>
          </cell>
        </row>
        <row r="323">
          <cell r="A323">
            <v>2021</v>
          </cell>
          <cell r="B323" t="str">
            <v>Dec</v>
          </cell>
          <cell r="C323" t="str">
            <v>Borah</v>
          </cell>
          <cell r="D323">
            <v>0</v>
          </cell>
          <cell r="E323">
            <v>0</v>
          </cell>
          <cell r="F323">
            <v>0</v>
          </cell>
          <cell r="G323">
            <v>0</v>
          </cell>
          <cell r="H323">
            <v>0</v>
          </cell>
          <cell r="I323" t="str">
            <v>Div0</v>
          </cell>
          <cell r="J323">
            <v>0</v>
          </cell>
          <cell r="K323">
            <v>0</v>
          </cell>
          <cell r="L323">
            <v>0</v>
          </cell>
          <cell r="M323">
            <v>1522.2</v>
          </cell>
          <cell r="N323">
            <v>1522.2</v>
          </cell>
          <cell r="O323">
            <v>0</v>
          </cell>
          <cell r="P323">
            <v>0</v>
          </cell>
          <cell r="Q323">
            <v>0</v>
          </cell>
        </row>
        <row r="324">
          <cell r="A324">
            <v>2021</v>
          </cell>
          <cell r="B324" t="str">
            <v>Dec</v>
          </cell>
          <cell r="C324" t="str">
            <v>Mid Columbia</v>
          </cell>
          <cell r="D324">
            <v>0</v>
          </cell>
          <cell r="E324">
            <v>0</v>
          </cell>
          <cell r="F324">
            <v>0</v>
          </cell>
          <cell r="G324">
            <v>0</v>
          </cell>
          <cell r="H324">
            <v>0</v>
          </cell>
          <cell r="I324" t="str">
            <v>Div0</v>
          </cell>
          <cell r="J324">
            <v>382</v>
          </cell>
          <cell r="K324">
            <v>-63.4</v>
          </cell>
          <cell r="L324">
            <v>0</v>
          </cell>
          <cell r="M324">
            <v>198</v>
          </cell>
          <cell r="N324">
            <v>516.6</v>
          </cell>
          <cell r="O324">
            <v>0</v>
          </cell>
          <cell r="P324">
            <v>0</v>
          </cell>
          <cell r="Q324">
            <v>0</v>
          </cell>
        </row>
        <row r="325">
          <cell r="A325">
            <v>2021</v>
          </cell>
          <cell r="B325" t="str">
            <v>Dec</v>
          </cell>
          <cell r="C325" t="str">
            <v>Mona</v>
          </cell>
          <cell r="D325">
            <v>0</v>
          </cell>
          <cell r="E325">
            <v>0</v>
          </cell>
          <cell r="F325">
            <v>0</v>
          </cell>
          <cell r="G325">
            <v>0</v>
          </cell>
          <cell r="H325">
            <v>142.19999999999999</v>
          </cell>
          <cell r="I325" t="str">
            <v>Div0</v>
          </cell>
          <cell r="J325">
            <v>0</v>
          </cell>
          <cell r="K325">
            <v>113.2</v>
          </cell>
          <cell r="L325">
            <v>0</v>
          </cell>
          <cell r="M325">
            <v>29</v>
          </cell>
          <cell r="N325">
            <v>0</v>
          </cell>
          <cell r="O325">
            <v>0</v>
          </cell>
          <cell r="P325">
            <v>0</v>
          </cell>
          <cell r="Q325">
            <v>0</v>
          </cell>
        </row>
        <row r="326">
          <cell r="A326">
            <v>2021</v>
          </cell>
          <cell r="B326" t="str">
            <v>Dec</v>
          </cell>
          <cell r="C326" t="str">
            <v>Palo Verde</v>
          </cell>
          <cell r="D326">
            <v>0</v>
          </cell>
          <cell r="E326">
            <v>0</v>
          </cell>
          <cell r="F326">
            <v>0</v>
          </cell>
          <cell r="G326">
            <v>0</v>
          </cell>
          <cell r="H326">
            <v>0</v>
          </cell>
          <cell r="I326" t="str">
            <v>Div0</v>
          </cell>
          <cell r="J326">
            <v>0</v>
          </cell>
          <cell r="K326">
            <v>0</v>
          </cell>
          <cell r="L326">
            <v>0</v>
          </cell>
          <cell r="M326">
            <v>0</v>
          </cell>
          <cell r="N326">
            <v>0</v>
          </cell>
          <cell r="O326">
            <v>0</v>
          </cell>
          <cell r="P326">
            <v>0</v>
          </cell>
          <cell r="Q326">
            <v>0</v>
          </cell>
        </row>
        <row r="327">
          <cell r="A327">
            <v>2021</v>
          </cell>
          <cell r="B327" t="str">
            <v>Dec</v>
          </cell>
          <cell r="C327" t="str">
            <v>Utah North</v>
          </cell>
          <cell r="D327">
            <v>3764.2</v>
          </cell>
          <cell r="E327">
            <v>0</v>
          </cell>
          <cell r="F327">
            <v>-199.6</v>
          </cell>
          <cell r="G327">
            <v>463.4</v>
          </cell>
          <cell r="H327">
            <v>463.4</v>
          </cell>
          <cell r="I327">
            <v>13</v>
          </cell>
          <cell r="J327">
            <v>2352.8000000000002</v>
          </cell>
          <cell r="K327">
            <v>-1.8</v>
          </cell>
          <cell r="L327">
            <v>0</v>
          </cell>
          <cell r="M327">
            <v>2241.4</v>
          </cell>
          <cell r="N327">
            <v>564.4</v>
          </cell>
          <cell r="O327">
            <v>0</v>
          </cell>
          <cell r="P327">
            <v>0</v>
          </cell>
          <cell r="Q327">
            <v>0</v>
          </cell>
        </row>
        <row r="328">
          <cell r="A328">
            <v>2021</v>
          </cell>
          <cell r="B328" t="str">
            <v>Dec</v>
          </cell>
          <cell r="C328" t="str">
            <v>_4-Corners</v>
          </cell>
          <cell r="D328">
            <v>0</v>
          </cell>
          <cell r="E328">
            <v>0</v>
          </cell>
          <cell r="F328">
            <v>0</v>
          </cell>
          <cell r="G328">
            <v>0</v>
          </cell>
          <cell r="H328">
            <v>0</v>
          </cell>
          <cell r="I328" t="str">
            <v>Div0</v>
          </cell>
          <cell r="J328">
            <v>0</v>
          </cell>
          <cell r="K328">
            <v>0</v>
          </cell>
          <cell r="L328">
            <v>0</v>
          </cell>
          <cell r="M328">
            <v>0</v>
          </cell>
          <cell r="N328">
            <v>0</v>
          </cell>
          <cell r="O328">
            <v>0</v>
          </cell>
          <cell r="P328">
            <v>0</v>
          </cell>
          <cell r="Q328">
            <v>0</v>
          </cell>
        </row>
        <row r="329">
          <cell r="A329">
            <v>2021</v>
          </cell>
          <cell r="B329" t="str">
            <v>Dec</v>
          </cell>
          <cell r="C329" t="str">
            <v>Utah South</v>
          </cell>
          <cell r="D329">
            <v>601.20000000000005</v>
          </cell>
          <cell r="E329">
            <v>0</v>
          </cell>
          <cell r="F329">
            <v>0</v>
          </cell>
          <cell r="G329">
            <v>78.2</v>
          </cell>
          <cell r="H329">
            <v>335.4</v>
          </cell>
          <cell r="I329">
            <v>55.8</v>
          </cell>
          <cell r="J329">
            <v>3167</v>
          </cell>
          <cell r="K329">
            <v>11.2</v>
          </cell>
          <cell r="L329">
            <v>0</v>
          </cell>
          <cell r="M329">
            <v>0</v>
          </cell>
          <cell r="N329">
            <v>2241.6</v>
          </cell>
          <cell r="O329">
            <v>0</v>
          </cell>
          <cell r="P329">
            <v>0</v>
          </cell>
          <cell r="Q329">
            <v>0</v>
          </cell>
        </row>
        <row r="330">
          <cell r="A330">
            <v>2021</v>
          </cell>
          <cell r="B330" t="str">
            <v>Dec</v>
          </cell>
          <cell r="C330" t="str">
            <v>Cholla</v>
          </cell>
          <cell r="D330">
            <v>0</v>
          </cell>
          <cell r="E330">
            <v>0</v>
          </cell>
          <cell r="F330">
            <v>0</v>
          </cell>
          <cell r="G330">
            <v>0</v>
          </cell>
          <cell r="H330">
            <v>0</v>
          </cell>
          <cell r="I330" t="str">
            <v>Div0</v>
          </cell>
          <cell r="J330">
            <v>0</v>
          </cell>
          <cell r="K330">
            <v>0</v>
          </cell>
          <cell r="L330">
            <v>0</v>
          </cell>
          <cell r="M330">
            <v>0</v>
          </cell>
          <cell r="N330">
            <v>0</v>
          </cell>
          <cell r="O330">
            <v>0</v>
          </cell>
          <cell r="P330">
            <v>0</v>
          </cell>
          <cell r="Q330">
            <v>0</v>
          </cell>
        </row>
        <row r="331">
          <cell r="A331">
            <v>2021</v>
          </cell>
          <cell r="B331" t="str">
            <v>Dec</v>
          </cell>
          <cell r="C331" t="str">
            <v>Colorado</v>
          </cell>
          <cell r="D331">
            <v>0</v>
          </cell>
          <cell r="E331">
            <v>0</v>
          </cell>
          <cell r="F331">
            <v>0</v>
          </cell>
          <cell r="G331">
            <v>0</v>
          </cell>
          <cell r="H331">
            <v>145.6</v>
          </cell>
          <cell r="I331" t="str">
            <v>Div0</v>
          </cell>
          <cell r="J331">
            <v>241.6</v>
          </cell>
          <cell r="K331">
            <v>0</v>
          </cell>
          <cell r="L331">
            <v>0</v>
          </cell>
          <cell r="M331">
            <v>0</v>
          </cell>
          <cell r="N331">
            <v>96</v>
          </cell>
          <cell r="O331">
            <v>0</v>
          </cell>
          <cell r="P331">
            <v>0</v>
          </cell>
          <cell r="Q331">
            <v>0</v>
          </cell>
        </row>
        <row r="332">
          <cell r="A332">
            <v>2021</v>
          </cell>
          <cell r="B332" t="str">
            <v>Dec</v>
          </cell>
          <cell r="C332" t="str">
            <v>Mead</v>
          </cell>
          <cell r="D332">
            <v>0</v>
          </cell>
          <cell r="E332">
            <v>0</v>
          </cell>
          <cell r="F332">
            <v>0</v>
          </cell>
          <cell r="G332">
            <v>0</v>
          </cell>
          <cell r="H332">
            <v>0</v>
          </cell>
          <cell r="I332" t="str">
            <v>Div0</v>
          </cell>
          <cell r="J332">
            <v>0</v>
          </cell>
          <cell r="K332">
            <v>0</v>
          </cell>
          <cell r="L332">
            <v>0</v>
          </cell>
          <cell r="M332">
            <v>0</v>
          </cell>
          <cell r="N332">
            <v>0</v>
          </cell>
          <cell r="O332">
            <v>0</v>
          </cell>
          <cell r="P332">
            <v>0</v>
          </cell>
          <cell r="Q332">
            <v>0</v>
          </cell>
        </row>
        <row r="333">
          <cell r="A333">
            <v>2021</v>
          </cell>
          <cell r="B333" t="str">
            <v>Dec</v>
          </cell>
          <cell r="C333" t="str">
            <v>Montana</v>
          </cell>
          <cell r="D333">
            <v>0</v>
          </cell>
          <cell r="E333">
            <v>0</v>
          </cell>
          <cell r="F333">
            <v>0</v>
          </cell>
          <cell r="G333">
            <v>0</v>
          </cell>
          <cell r="H333">
            <v>0</v>
          </cell>
          <cell r="I333" t="str">
            <v>Div0</v>
          </cell>
          <cell r="J333">
            <v>150.69999999999999</v>
          </cell>
          <cell r="K333">
            <v>0</v>
          </cell>
          <cell r="L333">
            <v>0</v>
          </cell>
          <cell r="M333">
            <v>0</v>
          </cell>
          <cell r="N333">
            <v>150.69999999999999</v>
          </cell>
          <cell r="O333">
            <v>0</v>
          </cell>
          <cell r="P333">
            <v>0</v>
          </cell>
          <cell r="Q333">
            <v>0</v>
          </cell>
        </row>
        <row r="334">
          <cell r="A334">
            <v>2021</v>
          </cell>
          <cell r="B334" t="str">
            <v>Dec</v>
          </cell>
          <cell r="C334" t="str">
            <v>Hermiston</v>
          </cell>
          <cell r="D334">
            <v>0</v>
          </cell>
          <cell r="E334">
            <v>0</v>
          </cell>
          <cell r="F334">
            <v>0</v>
          </cell>
          <cell r="G334">
            <v>0</v>
          </cell>
          <cell r="H334">
            <v>0</v>
          </cell>
          <cell r="I334" t="str">
            <v>Div0</v>
          </cell>
          <cell r="J334">
            <v>240</v>
          </cell>
          <cell r="K334">
            <v>0</v>
          </cell>
          <cell r="L334">
            <v>0</v>
          </cell>
          <cell r="M334">
            <v>0</v>
          </cell>
          <cell r="N334">
            <v>240</v>
          </cell>
          <cell r="O334">
            <v>0</v>
          </cell>
          <cell r="P334">
            <v>0</v>
          </cell>
          <cell r="Q334">
            <v>0</v>
          </cell>
        </row>
        <row r="335">
          <cell r="A335">
            <v>2021</v>
          </cell>
          <cell r="B335" t="str">
            <v>Dec</v>
          </cell>
          <cell r="C335" t="str">
            <v>Yakima</v>
          </cell>
          <cell r="D335">
            <v>551.70000000000005</v>
          </cell>
          <cell r="E335">
            <v>0</v>
          </cell>
          <cell r="F335">
            <v>-23.7</v>
          </cell>
          <cell r="G335">
            <v>68.599999999999994</v>
          </cell>
          <cell r="H335">
            <v>68.599999999999994</v>
          </cell>
          <cell r="I335">
            <v>13</v>
          </cell>
          <cell r="J335">
            <v>0</v>
          </cell>
          <cell r="K335">
            <v>0</v>
          </cell>
          <cell r="L335">
            <v>0</v>
          </cell>
          <cell r="M335">
            <v>596.6</v>
          </cell>
          <cell r="N335">
            <v>0</v>
          </cell>
          <cell r="O335">
            <v>0</v>
          </cell>
          <cell r="P335">
            <v>0</v>
          </cell>
          <cell r="Q335">
            <v>0</v>
          </cell>
        </row>
        <row r="336">
          <cell r="A336">
            <v>2021</v>
          </cell>
          <cell r="B336" t="str">
            <v>Dec</v>
          </cell>
          <cell r="C336" t="str">
            <v>WallaWalla</v>
          </cell>
          <cell r="D336">
            <v>253.3</v>
          </cell>
          <cell r="E336">
            <v>0</v>
          </cell>
          <cell r="F336">
            <v>-9.1</v>
          </cell>
          <cell r="G336">
            <v>31.7</v>
          </cell>
          <cell r="H336">
            <v>31.7</v>
          </cell>
          <cell r="I336">
            <v>13</v>
          </cell>
          <cell r="J336">
            <v>77.8</v>
          </cell>
          <cell r="K336">
            <v>-1.8</v>
          </cell>
          <cell r="L336">
            <v>0</v>
          </cell>
          <cell r="M336">
            <v>275</v>
          </cell>
          <cell r="N336">
            <v>75</v>
          </cell>
          <cell r="O336">
            <v>0</v>
          </cell>
          <cell r="P336">
            <v>0</v>
          </cell>
          <cell r="Q336">
            <v>0</v>
          </cell>
        </row>
        <row r="337">
          <cell r="A337">
            <v>2021</v>
          </cell>
          <cell r="B337" t="str">
            <v>Dec</v>
          </cell>
          <cell r="C337" t="str">
            <v>APS Transmission</v>
          </cell>
          <cell r="D337">
            <v>0</v>
          </cell>
          <cell r="E337">
            <v>0</v>
          </cell>
          <cell r="F337">
            <v>0</v>
          </cell>
          <cell r="G337">
            <v>0</v>
          </cell>
          <cell r="H337">
            <v>0</v>
          </cell>
          <cell r="I337" t="str">
            <v>Div0</v>
          </cell>
          <cell r="J337">
            <v>0</v>
          </cell>
          <cell r="K337">
            <v>0</v>
          </cell>
          <cell r="L337">
            <v>0</v>
          </cell>
          <cell r="M337">
            <v>0</v>
          </cell>
          <cell r="N337">
            <v>0</v>
          </cell>
          <cell r="O337">
            <v>0</v>
          </cell>
          <cell r="P337">
            <v>0</v>
          </cell>
          <cell r="Q337">
            <v>0</v>
          </cell>
        </row>
        <row r="338">
          <cell r="A338">
            <v>2021</v>
          </cell>
          <cell r="B338" t="str">
            <v>Dec</v>
          </cell>
          <cell r="C338" t="str">
            <v>Bridger East</v>
          </cell>
          <cell r="D338">
            <v>0</v>
          </cell>
          <cell r="E338">
            <v>0</v>
          </cell>
          <cell r="F338">
            <v>0</v>
          </cell>
          <cell r="G338">
            <v>0</v>
          </cell>
          <cell r="H338">
            <v>0</v>
          </cell>
          <cell r="I338" t="str">
            <v>Div0</v>
          </cell>
          <cell r="J338">
            <v>0</v>
          </cell>
          <cell r="K338">
            <v>0</v>
          </cell>
          <cell r="L338">
            <v>0</v>
          </cell>
          <cell r="M338">
            <v>0</v>
          </cell>
          <cell r="N338">
            <v>0</v>
          </cell>
          <cell r="O338">
            <v>0</v>
          </cell>
          <cell r="P338">
            <v>0</v>
          </cell>
          <cell r="Q338">
            <v>0</v>
          </cell>
        </row>
        <row r="339">
          <cell r="A339">
            <v>2021</v>
          </cell>
          <cell r="B339" t="str">
            <v>Dec</v>
          </cell>
          <cell r="C339" t="str">
            <v>WyomingNE</v>
          </cell>
          <cell r="D339">
            <v>592</v>
          </cell>
          <cell r="E339">
            <v>0</v>
          </cell>
          <cell r="F339">
            <v>0</v>
          </cell>
          <cell r="G339">
            <v>77</v>
          </cell>
          <cell r="H339">
            <v>584.4</v>
          </cell>
          <cell r="I339">
            <v>98.7</v>
          </cell>
          <cell r="J339">
            <v>1190.2</v>
          </cell>
          <cell r="K339">
            <v>-13.8</v>
          </cell>
          <cell r="L339">
            <v>0</v>
          </cell>
          <cell r="M339">
            <v>0</v>
          </cell>
          <cell r="N339">
            <v>0</v>
          </cell>
          <cell r="O339">
            <v>0</v>
          </cell>
          <cell r="P339">
            <v>0</v>
          </cell>
          <cell r="Q339">
            <v>0</v>
          </cell>
        </row>
        <row r="340">
          <cell r="A340">
            <v>2021</v>
          </cell>
          <cell r="B340" t="str">
            <v>Dec</v>
          </cell>
          <cell r="C340" t="str">
            <v>WyomingSW</v>
          </cell>
          <cell r="D340">
            <v>503.9</v>
          </cell>
          <cell r="E340">
            <v>0</v>
          </cell>
          <cell r="F340">
            <v>-42.7</v>
          </cell>
          <cell r="G340">
            <v>60</v>
          </cell>
          <cell r="H340">
            <v>60</v>
          </cell>
          <cell r="I340">
            <v>13</v>
          </cell>
          <cell r="J340">
            <v>46.8</v>
          </cell>
          <cell r="K340">
            <v>0</v>
          </cell>
          <cell r="L340">
            <v>0</v>
          </cell>
          <cell r="M340">
            <v>474.4</v>
          </cell>
          <cell r="N340">
            <v>0</v>
          </cell>
          <cell r="O340">
            <v>0</v>
          </cell>
          <cell r="P340">
            <v>0</v>
          </cell>
          <cell r="Q340">
            <v>0</v>
          </cell>
        </row>
        <row r="341">
          <cell r="A341">
            <v>2021</v>
          </cell>
          <cell r="B341" t="str">
            <v>Dec</v>
          </cell>
          <cell r="C341" t="str">
            <v>Aeolis_Wyoming</v>
          </cell>
          <cell r="D341">
            <v>0</v>
          </cell>
          <cell r="E341">
            <v>0</v>
          </cell>
          <cell r="F341">
            <v>0</v>
          </cell>
          <cell r="G341">
            <v>0</v>
          </cell>
          <cell r="H341">
            <v>0</v>
          </cell>
          <cell r="I341" t="str">
            <v>Div0</v>
          </cell>
          <cell r="J341">
            <v>173.8</v>
          </cell>
          <cell r="K341">
            <v>0</v>
          </cell>
          <cell r="L341">
            <v>0</v>
          </cell>
          <cell r="M341">
            <v>0</v>
          </cell>
          <cell r="N341">
            <v>173.8</v>
          </cell>
          <cell r="O341">
            <v>0</v>
          </cell>
          <cell r="P341">
            <v>0</v>
          </cell>
          <cell r="Q341">
            <v>0</v>
          </cell>
        </row>
        <row r="342">
          <cell r="A342">
            <v>2021</v>
          </cell>
          <cell r="B342" t="str">
            <v>Dec</v>
          </cell>
          <cell r="C342" t="str">
            <v>Chehalis</v>
          </cell>
          <cell r="D342">
            <v>0</v>
          </cell>
          <cell r="E342">
            <v>0</v>
          </cell>
          <cell r="F342">
            <v>0</v>
          </cell>
          <cell r="G342">
            <v>0</v>
          </cell>
          <cell r="H342">
            <v>0</v>
          </cell>
          <cell r="I342" t="str">
            <v>Div0</v>
          </cell>
          <cell r="J342">
            <v>512</v>
          </cell>
          <cell r="K342">
            <v>0</v>
          </cell>
          <cell r="L342">
            <v>0</v>
          </cell>
          <cell r="M342">
            <v>0</v>
          </cell>
          <cell r="N342">
            <v>512</v>
          </cell>
          <cell r="O342">
            <v>0</v>
          </cell>
          <cell r="P342">
            <v>0</v>
          </cell>
          <cell r="Q342">
            <v>0</v>
          </cell>
        </row>
        <row r="343">
          <cell r="A343">
            <v>2021</v>
          </cell>
          <cell r="B343" t="str">
            <v>Dec</v>
          </cell>
          <cell r="C343" t="str">
            <v>SOregonCal</v>
          </cell>
          <cell r="D343">
            <v>1361.4</v>
          </cell>
          <cell r="E343">
            <v>0</v>
          </cell>
          <cell r="F343">
            <v>-168.3</v>
          </cell>
          <cell r="G343">
            <v>155.1</v>
          </cell>
          <cell r="H343">
            <v>155.1</v>
          </cell>
          <cell r="I343">
            <v>13</v>
          </cell>
          <cell r="J343">
            <v>305</v>
          </cell>
          <cell r="K343">
            <v>33.4</v>
          </cell>
          <cell r="L343">
            <v>0</v>
          </cell>
          <cell r="M343">
            <v>1365.7</v>
          </cell>
          <cell r="N343">
            <v>356</v>
          </cell>
          <cell r="O343">
            <v>0</v>
          </cell>
          <cell r="P343">
            <v>0</v>
          </cell>
          <cell r="Q343">
            <v>0</v>
          </cell>
        </row>
        <row r="344">
          <cell r="A344">
            <v>2021</v>
          </cell>
          <cell r="B344" t="str">
            <v>Dec</v>
          </cell>
          <cell r="C344" t="str">
            <v>PortlandNC</v>
          </cell>
          <cell r="D344">
            <v>505</v>
          </cell>
          <cell r="E344">
            <v>0</v>
          </cell>
          <cell r="F344">
            <v>0</v>
          </cell>
          <cell r="G344">
            <v>65.599999999999994</v>
          </cell>
          <cell r="H344">
            <v>65.599999999999994</v>
          </cell>
          <cell r="I344">
            <v>13</v>
          </cell>
          <cell r="J344">
            <v>597.4</v>
          </cell>
          <cell r="K344">
            <v>-78</v>
          </cell>
          <cell r="L344">
            <v>0</v>
          </cell>
          <cell r="M344">
            <v>55.8</v>
          </cell>
          <cell r="N344">
            <v>4.5999999999999996</v>
          </cell>
          <cell r="O344">
            <v>0</v>
          </cell>
          <cell r="P344">
            <v>0</v>
          </cell>
          <cell r="Q344">
            <v>0</v>
          </cell>
        </row>
        <row r="345">
          <cell r="A345">
            <v>2021</v>
          </cell>
          <cell r="B345" t="str">
            <v>Dec</v>
          </cell>
          <cell r="C345" t="str">
            <v>WillamValcc</v>
          </cell>
          <cell r="D345">
            <v>369.5</v>
          </cell>
          <cell r="E345">
            <v>0</v>
          </cell>
          <cell r="F345">
            <v>0</v>
          </cell>
          <cell r="G345">
            <v>48</v>
          </cell>
          <cell r="H345">
            <v>48</v>
          </cell>
          <cell r="I345">
            <v>13</v>
          </cell>
          <cell r="J345">
            <v>0</v>
          </cell>
          <cell r="K345">
            <v>0</v>
          </cell>
          <cell r="L345">
            <v>0</v>
          </cell>
          <cell r="M345">
            <v>417.5</v>
          </cell>
          <cell r="N345">
            <v>0</v>
          </cell>
          <cell r="O345">
            <v>0</v>
          </cell>
          <cell r="P345">
            <v>0</v>
          </cell>
          <cell r="Q345">
            <v>0</v>
          </cell>
        </row>
        <row r="346">
          <cell r="A346">
            <v>2021</v>
          </cell>
          <cell r="B346" t="str">
            <v>Dec</v>
          </cell>
          <cell r="C346" t="str">
            <v>Bethel</v>
          </cell>
          <cell r="D346">
            <v>0</v>
          </cell>
          <cell r="E346">
            <v>0</v>
          </cell>
          <cell r="F346">
            <v>0</v>
          </cell>
          <cell r="G346">
            <v>0</v>
          </cell>
          <cell r="H346">
            <v>0</v>
          </cell>
          <cell r="I346" t="str">
            <v>Div0</v>
          </cell>
          <cell r="J346">
            <v>0</v>
          </cell>
          <cell r="K346">
            <v>0</v>
          </cell>
          <cell r="L346">
            <v>0</v>
          </cell>
          <cell r="M346">
            <v>4.5999999999999996</v>
          </cell>
          <cell r="N346">
            <v>4.5999999999999996</v>
          </cell>
          <cell r="O346">
            <v>0</v>
          </cell>
          <cell r="P346">
            <v>0</v>
          </cell>
          <cell r="Q346">
            <v>0</v>
          </cell>
        </row>
        <row r="347">
          <cell r="A347">
            <v>2021</v>
          </cell>
          <cell r="B347" t="str">
            <v>Dec</v>
          </cell>
          <cell r="C347" t="str">
            <v>Nevada - Oregon Border</v>
          </cell>
          <cell r="D347">
            <v>0</v>
          </cell>
          <cell r="E347">
            <v>0</v>
          </cell>
          <cell r="F347">
            <v>0</v>
          </cell>
          <cell r="G347">
            <v>0</v>
          </cell>
          <cell r="H347">
            <v>0</v>
          </cell>
          <cell r="I347" t="str">
            <v>Div0</v>
          </cell>
          <cell r="J347">
            <v>0</v>
          </cell>
          <cell r="K347">
            <v>0</v>
          </cell>
          <cell r="L347">
            <v>0</v>
          </cell>
          <cell r="M347">
            <v>0</v>
          </cell>
          <cell r="N347">
            <v>0</v>
          </cell>
          <cell r="O347">
            <v>0</v>
          </cell>
          <cell r="P347">
            <v>0</v>
          </cell>
          <cell r="Q347">
            <v>0</v>
          </cell>
        </row>
        <row r="348">
          <cell r="A348">
            <v>2021</v>
          </cell>
          <cell r="B348" t="str">
            <v>Dec</v>
          </cell>
          <cell r="C348" t="str">
            <v>Bridger</v>
          </cell>
          <cell r="D348">
            <v>0</v>
          </cell>
          <cell r="E348">
            <v>0</v>
          </cell>
          <cell r="F348">
            <v>0</v>
          </cell>
          <cell r="G348">
            <v>0</v>
          </cell>
          <cell r="H348">
            <v>0</v>
          </cell>
          <cell r="I348" t="str">
            <v>Div0</v>
          </cell>
          <cell r="J348">
            <v>1408.4</v>
          </cell>
          <cell r="K348">
            <v>-1.6</v>
          </cell>
          <cell r="L348">
            <v>0</v>
          </cell>
          <cell r="M348">
            <v>173.8</v>
          </cell>
          <cell r="N348">
            <v>1580.6</v>
          </cell>
          <cell r="O348">
            <v>0</v>
          </cell>
          <cell r="P348">
            <v>0</v>
          </cell>
          <cell r="Q348">
            <v>0</v>
          </cell>
        </row>
        <row r="349">
          <cell r="A349">
            <v>2021</v>
          </cell>
          <cell r="B349" t="str">
            <v>Dec</v>
          </cell>
          <cell r="C349" t="str">
            <v>Hemingway</v>
          </cell>
          <cell r="D349">
            <v>0</v>
          </cell>
          <cell r="E349">
            <v>0</v>
          </cell>
          <cell r="F349">
            <v>0</v>
          </cell>
          <cell r="G349">
            <v>0</v>
          </cell>
          <cell r="H349">
            <v>0</v>
          </cell>
          <cell r="I349" t="str">
            <v>Div0</v>
          </cell>
          <cell r="J349">
            <v>0</v>
          </cell>
          <cell r="K349">
            <v>0</v>
          </cell>
          <cell r="L349">
            <v>0</v>
          </cell>
          <cell r="M349">
            <v>1035</v>
          </cell>
          <cell r="N349">
            <v>1035</v>
          </cell>
          <cell r="O349">
            <v>0</v>
          </cell>
          <cell r="P349">
            <v>0</v>
          </cell>
          <cell r="Q349">
            <v>0</v>
          </cell>
        </row>
        <row r="350">
          <cell r="A350">
            <v>2021</v>
          </cell>
          <cell r="B350" t="str">
            <v>Dec</v>
          </cell>
          <cell r="C350" t="str">
            <v>Midpoint Meridian</v>
          </cell>
          <cell r="D350">
            <v>0</v>
          </cell>
          <cell r="E350">
            <v>0</v>
          </cell>
          <cell r="F350">
            <v>0</v>
          </cell>
          <cell r="G350">
            <v>0</v>
          </cell>
          <cell r="H350">
            <v>0</v>
          </cell>
          <cell r="I350" t="str">
            <v>Div0</v>
          </cell>
          <cell r="J350">
            <v>0</v>
          </cell>
          <cell r="K350">
            <v>0</v>
          </cell>
          <cell r="L350">
            <v>0</v>
          </cell>
          <cell r="M350">
            <v>400</v>
          </cell>
          <cell r="N350">
            <v>400</v>
          </cell>
          <cell r="O350">
            <v>0</v>
          </cell>
          <cell r="P350">
            <v>0</v>
          </cell>
          <cell r="Q350">
            <v>0</v>
          </cell>
        </row>
        <row r="351">
          <cell r="A351">
            <v>2021</v>
          </cell>
          <cell r="B351" t="str">
            <v>Dec</v>
          </cell>
          <cell r="C351" t="str">
            <v>Craig Trans</v>
          </cell>
          <cell r="D351">
            <v>0</v>
          </cell>
          <cell r="E351">
            <v>0</v>
          </cell>
          <cell r="F351">
            <v>0</v>
          </cell>
          <cell r="G351">
            <v>0</v>
          </cell>
          <cell r="H351">
            <v>67</v>
          </cell>
          <cell r="I351" t="str">
            <v>Div0</v>
          </cell>
          <cell r="J351">
            <v>0</v>
          </cell>
          <cell r="K351">
            <v>0</v>
          </cell>
          <cell r="L351">
            <v>0</v>
          </cell>
          <cell r="M351">
            <v>67</v>
          </cell>
          <cell r="N351">
            <v>0</v>
          </cell>
          <cell r="O351">
            <v>0</v>
          </cell>
          <cell r="P351">
            <v>0</v>
          </cell>
          <cell r="Q351">
            <v>0</v>
          </cell>
        </row>
        <row r="352">
          <cell r="A352">
            <v>2021</v>
          </cell>
          <cell r="B352" t="str">
            <v>Dec</v>
          </cell>
          <cell r="C352" t="str">
            <v>BPA_NITS</v>
          </cell>
          <cell r="D352">
            <v>315.3</v>
          </cell>
          <cell r="E352">
            <v>0</v>
          </cell>
          <cell r="F352">
            <v>0</v>
          </cell>
          <cell r="G352">
            <v>41</v>
          </cell>
          <cell r="H352">
            <v>41</v>
          </cell>
          <cell r="I352">
            <v>13</v>
          </cell>
          <cell r="J352">
            <v>0</v>
          </cell>
          <cell r="K352">
            <v>0</v>
          </cell>
          <cell r="L352">
            <v>0</v>
          </cell>
          <cell r="M352">
            <v>356.3</v>
          </cell>
          <cell r="N352">
            <v>0</v>
          </cell>
          <cell r="O352">
            <v>0</v>
          </cell>
          <cell r="P352">
            <v>0</v>
          </cell>
          <cell r="Q352">
            <v>0</v>
          </cell>
        </row>
        <row r="353">
          <cell r="A353">
            <v>2022</v>
          </cell>
          <cell r="B353" t="str">
            <v>Jul</v>
          </cell>
          <cell r="C353" t="str">
            <v>Arizona</v>
          </cell>
          <cell r="D353">
            <v>0</v>
          </cell>
          <cell r="E353">
            <v>0</v>
          </cell>
          <cell r="F353">
            <v>0</v>
          </cell>
          <cell r="G353">
            <v>0</v>
          </cell>
          <cell r="H353">
            <v>0</v>
          </cell>
          <cell r="I353" t="str">
            <v>Div0</v>
          </cell>
          <cell r="J353">
            <v>0</v>
          </cell>
          <cell r="K353">
            <v>0</v>
          </cell>
          <cell r="L353">
            <v>0</v>
          </cell>
          <cell r="M353">
            <v>0</v>
          </cell>
          <cell r="N353">
            <v>0</v>
          </cell>
          <cell r="O353">
            <v>0</v>
          </cell>
          <cell r="P353">
            <v>0</v>
          </cell>
          <cell r="Q353">
            <v>0</v>
          </cell>
        </row>
        <row r="354">
          <cell r="A354">
            <v>2022</v>
          </cell>
          <cell r="B354" t="str">
            <v>Jul</v>
          </cell>
          <cell r="C354" t="str">
            <v>COB</v>
          </cell>
          <cell r="D354">
            <v>0</v>
          </cell>
          <cell r="E354">
            <v>0</v>
          </cell>
          <cell r="F354">
            <v>0</v>
          </cell>
          <cell r="G354">
            <v>0</v>
          </cell>
          <cell r="H354">
            <v>0</v>
          </cell>
          <cell r="I354" t="str">
            <v>Div0</v>
          </cell>
          <cell r="J354">
            <v>43.1</v>
          </cell>
          <cell r="K354">
            <v>0</v>
          </cell>
          <cell r="L354">
            <v>0</v>
          </cell>
          <cell r="M354">
            <v>0</v>
          </cell>
          <cell r="N354">
            <v>43.1</v>
          </cell>
          <cell r="O354">
            <v>0</v>
          </cell>
          <cell r="P354">
            <v>0</v>
          </cell>
          <cell r="Q354">
            <v>0</v>
          </cell>
        </row>
        <row r="355">
          <cell r="A355">
            <v>2022</v>
          </cell>
          <cell r="B355" t="str">
            <v>Jul</v>
          </cell>
          <cell r="C355" t="str">
            <v>Goshen</v>
          </cell>
          <cell r="D355">
            <v>489.6</v>
          </cell>
          <cell r="E355">
            <v>0</v>
          </cell>
          <cell r="F355">
            <v>-27.2</v>
          </cell>
          <cell r="G355">
            <v>60.1</v>
          </cell>
          <cell r="H355">
            <v>60.1</v>
          </cell>
          <cell r="I355">
            <v>13</v>
          </cell>
          <cell r="J355">
            <v>56.5</v>
          </cell>
          <cell r="K355">
            <v>-4.4000000000000004</v>
          </cell>
          <cell r="L355">
            <v>180.2</v>
          </cell>
          <cell r="M355">
            <v>290.2</v>
          </cell>
          <cell r="N355">
            <v>0</v>
          </cell>
          <cell r="O355">
            <v>0</v>
          </cell>
          <cell r="P355">
            <v>0</v>
          </cell>
          <cell r="Q355">
            <v>0</v>
          </cell>
        </row>
        <row r="356">
          <cell r="A356">
            <v>2022</v>
          </cell>
          <cell r="B356" t="str">
            <v>Jul</v>
          </cell>
          <cell r="C356" t="str">
            <v>Brady</v>
          </cell>
          <cell r="D356">
            <v>0</v>
          </cell>
          <cell r="E356">
            <v>0</v>
          </cell>
          <cell r="F356">
            <v>0</v>
          </cell>
          <cell r="G356">
            <v>0</v>
          </cell>
          <cell r="H356">
            <v>0</v>
          </cell>
          <cell r="I356" t="str">
            <v>Div0</v>
          </cell>
          <cell r="J356">
            <v>0</v>
          </cell>
          <cell r="K356">
            <v>0</v>
          </cell>
          <cell r="L356">
            <v>0</v>
          </cell>
          <cell r="M356">
            <v>0</v>
          </cell>
          <cell r="N356">
            <v>0</v>
          </cell>
          <cell r="O356">
            <v>0</v>
          </cell>
          <cell r="P356">
            <v>0</v>
          </cell>
          <cell r="Q356">
            <v>0</v>
          </cell>
        </row>
        <row r="357">
          <cell r="A357">
            <v>2022</v>
          </cell>
          <cell r="B357" t="str">
            <v>Jul</v>
          </cell>
          <cell r="C357" t="str">
            <v>Bridger West</v>
          </cell>
          <cell r="D357">
            <v>0</v>
          </cell>
          <cell r="E357">
            <v>0</v>
          </cell>
          <cell r="F357">
            <v>0</v>
          </cell>
          <cell r="G357">
            <v>0</v>
          </cell>
          <cell r="H357">
            <v>0</v>
          </cell>
          <cell r="I357" t="str">
            <v>Div0</v>
          </cell>
          <cell r="J357">
            <v>0</v>
          </cell>
          <cell r="K357">
            <v>0</v>
          </cell>
          <cell r="L357">
            <v>0</v>
          </cell>
          <cell r="M357">
            <v>1259.4000000000001</v>
          </cell>
          <cell r="N357">
            <v>1259.4000000000001</v>
          </cell>
          <cell r="O357">
            <v>0</v>
          </cell>
          <cell r="P357">
            <v>0</v>
          </cell>
          <cell r="Q357">
            <v>0</v>
          </cell>
        </row>
        <row r="358">
          <cell r="A358">
            <v>2022</v>
          </cell>
          <cell r="B358" t="str">
            <v>Jul</v>
          </cell>
          <cell r="C358" t="str">
            <v>Borah</v>
          </cell>
          <cell r="D358">
            <v>0</v>
          </cell>
          <cell r="E358">
            <v>0</v>
          </cell>
          <cell r="F358">
            <v>0</v>
          </cell>
          <cell r="G358">
            <v>0</v>
          </cell>
          <cell r="H358">
            <v>0</v>
          </cell>
          <cell r="I358" t="str">
            <v>Div0</v>
          </cell>
          <cell r="J358">
            <v>0</v>
          </cell>
          <cell r="K358">
            <v>0</v>
          </cell>
          <cell r="L358">
            <v>0</v>
          </cell>
          <cell r="M358">
            <v>1259.3</v>
          </cell>
          <cell r="N358">
            <v>1259.3</v>
          </cell>
          <cell r="O358">
            <v>0</v>
          </cell>
          <cell r="P358">
            <v>0</v>
          </cell>
          <cell r="Q358">
            <v>0</v>
          </cell>
        </row>
        <row r="359">
          <cell r="A359">
            <v>2022</v>
          </cell>
          <cell r="B359" t="str">
            <v>Jul</v>
          </cell>
          <cell r="C359" t="str">
            <v>Mid Columbia</v>
          </cell>
          <cell r="D359">
            <v>0</v>
          </cell>
          <cell r="E359">
            <v>0</v>
          </cell>
          <cell r="F359">
            <v>0</v>
          </cell>
          <cell r="G359">
            <v>0</v>
          </cell>
          <cell r="H359">
            <v>0</v>
          </cell>
          <cell r="I359" t="str">
            <v>Div0</v>
          </cell>
          <cell r="J359">
            <v>864.3</v>
          </cell>
          <cell r="K359">
            <v>-25.2</v>
          </cell>
          <cell r="L359">
            <v>0</v>
          </cell>
          <cell r="M359">
            <v>0</v>
          </cell>
          <cell r="N359">
            <v>839.1</v>
          </cell>
          <cell r="O359">
            <v>0</v>
          </cell>
          <cell r="P359">
            <v>0</v>
          </cell>
          <cell r="Q359">
            <v>0</v>
          </cell>
        </row>
        <row r="360">
          <cell r="A360">
            <v>2022</v>
          </cell>
          <cell r="B360" t="str">
            <v>Jul</v>
          </cell>
          <cell r="C360" t="str">
            <v>Mona</v>
          </cell>
          <cell r="D360">
            <v>0</v>
          </cell>
          <cell r="E360">
            <v>0</v>
          </cell>
          <cell r="F360">
            <v>0</v>
          </cell>
          <cell r="G360">
            <v>0</v>
          </cell>
          <cell r="H360">
            <v>0</v>
          </cell>
          <cell r="I360" t="str">
            <v>Div0</v>
          </cell>
          <cell r="J360">
            <v>0</v>
          </cell>
          <cell r="K360">
            <v>100</v>
          </cell>
          <cell r="L360">
            <v>0</v>
          </cell>
          <cell r="M360">
            <v>29</v>
          </cell>
          <cell r="N360">
            <v>129</v>
          </cell>
          <cell r="O360">
            <v>0</v>
          </cell>
          <cell r="P360">
            <v>0</v>
          </cell>
          <cell r="Q360">
            <v>0</v>
          </cell>
        </row>
        <row r="361">
          <cell r="A361">
            <v>2022</v>
          </cell>
          <cell r="B361" t="str">
            <v>Jul</v>
          </cell>
          <cell r="C361" t="str">
            <v>Palo Verde</v>
          </cell>
          <cell r="D361">
            <v>0</v>
          </cell>
          <cell r="E361">
            <v>0</v>
          </cell>
          <cell r="F361">
            <v>0</v>
          </cell>
          <cell r="G361">
            <v>0</v>
          </cell>
          <cell r="H361">
            <v>0</v>
          </cell>
          <cell r="I361" t="str">
            <v>Div0</v>
          </cell>
          <cell r="J361">
            <v>0</v>
          </cell>
          <cell r="K361">
            <v>0</v>
          </cell>
          <cell r="L361">
            <v>0</v>
          </cell>
          <cell r="M361">
            <v>0</v>
          </cell>
          <cell r="N361">
            <v>0</v>
          </cell>
          <cell r="O361">
            <v>0</v>
          </cell>
          <cell r="P361">
            <v>0</v>
          </cell>
          <cell r="Q361">
            <v>0</v>
          </cell>
        </row>
        <row r="362">
          <cell r="A362">
            <v>2022</v>
          </cell>
          <cell r="B362" t="str">
            <v>Jul</v>
          </cell>
          <cell r="C362" t="str">
            <v>Utah North</v>
          </cell>
          <cell r="D362">
            <v>5028.8999999999996</v>
          </cell>
          <cell r="E362">
            <v>0</v>
          </cell>
          <cell r="F362">
            <v>-328.7</v>
          </cell>
          <cell r="G362">
            <v>611</v>
          </cell>
          <cell r="H362">
            <v>611</v>
          </cell>
          <cell r="I362">
            <v>13</v>
          </cell>
          <cell r="J362">
            <v>2287.3000000000002</v>
          </cell>
          <cell r="K362">
            <v>-1.8</v>
          </cell>
          <cell r="L362">
            <v>143.1</v>
          </cell>
          <cell r="M362">
            <v>2907.1</v>
          </cell>
          <cell r="N362">
            <v>24.5</v>
          </cell>
          <cell r="O362">
            <v>0</v>
          </cell>
          <cell r="P362">
            <v>0</v>
          </cell>
          <cell r="Q362">
            <v>0</v>
          </cell>
        </row>
        <row r="363">
          <cell r="A363">
            <v>2022</v>
          </cell>
          <cell r="B363" t="str">
            <v>Jul</v>
          </cell>
          <cell r="C363" t="str">
            <v>_4-Corners</v>
          </cell>
          <cell r="D363">
            <v>0</v>
          </cell>
          <cell r="E363">
            <v>0</v>
          </cell>
          <cell r="F363">
            <v>0</v>
          </cell>
          <cell r="G363">
            <v>0</v>
          </cell>
          <cell r="H363">
            <v>0</v>
          </cell>
          <cell r="I363" t="str">
            <v>Div0</v>
          </cell>
          <cell r="J363">
            <v>0</v>
          </cell>
          <cell r="K363">
            <v>0</v>
          </cell>
          <cell r="L363">
            <v>0</v>
          </cell>
          <cell r="M363">
            <v>0</v>
          </cell>
          <cell r="N363">
            <v>0</v>
          </cell>
          <cell r="O363">
            <v>0</v>
          </cell>
          <cell r="P363">
            <v>0</v>
          </cell>
          <cell r="Q363">
            <v>0</v>
          </cell>
        </row>
        <row r="364">
          <cell r="A364">
            <v>2022</v>
          </cell>
          <cell r="B364" t="str">
            <v>Jul</v>
          </cell>
          <cell r="C364" t="str">
            <v>Utah South</v>
          </cell>
          <cell r="D364">
            <v>746.1</v>
          </cell>
          <cell r="E364">
            <v>0</v>
          </cell>
          <cell r="F364">
            <v>0</v>
          </cell>
          <cell r="G364">
            <v>97</v>
          </cell>
          <cell r="H364">
            <v>97</v>
          </cell>
          <cell r="I364">
            <v>13</v>
          </cell>
          <cell r="J364">
            <v>3143.9</v>
          </cell>
          <cell r="K364">
            <v>10.6</v>
          </cell>
          <cell r="L364">
            <v>0</v>
          </cell>
          <cell r="M364">
            <v>196</v>
          </cell>
          <cell r="N364">
            <v>2507.4</v>
          </cell>
          <cell r="O364">
            <v>0</v>
          </cell>
          <cell r="P364">
            <v>0</v>
          </cell>
          <cell r="Q364">
            <v>0</v>
          </cell>
        </row>
        <row r="365">
          <cell r="A365">
            <v>2022</v>
          </cell>
          <cell r="B365" t="str">
            <v>Jul</v>
          </cell>
          <cell r="C365" t="str">
            <v>Cholla</v>
          </cell>
          <cell r="D365">
            <v>0</v>
          </cell>
          <cell r="E365">
            <v>0</v>
          </cell>
          <cell r="F365">
            <v>0</v>
          </cell>
          <cell r="G365">
            <v>0</v>
          </cell>
          <cell r="H365">
            <v>0</v>
          </cell>
          <cell r="I365" t="str">
            <v>Div0</v>
          </cell>
          <cell r="J365">
            <v>0</v>
          </cell>
          <cell r="K365">
            <v>0</v>
          </cell>
          <cell r="L365">
            <v>0</v>
          </cell>
          <cell r="M365">
            <v>0</v>
          </cell>
          <cell r="N365">
            <v>0</v>
          </cell>
          <cell r="O365">
            <v>0</v>
          </cell>
          <cell r="P365">
            <v>0</v>
          </cell>
          <cell r="Q365">
            <v>0</v>
          </cell>
        </row>
        <row r="366">
          <cell r="A366">
            <v>2022</v>
          </cell>
          <cell r="B366" t="str">
            <v>Jul</v>
          </cell>
          <cell r="C366" t="str">
            <v>Colorado</v>
          </cell>
          <cell r="D366">
            <v>0</v>
          </cell>
          <cell r="E366">
            <v>0</v>
          </cell>
          <cell r="F366">
            <v>0</v>
          </cell>
          <cell r="G366">
            <v>0</v>
          </cell>
          <cell r="H366">
            <v>145.6</v>
          </cell>
          <cell r="I366" t="str">
            <v>Div0</v>
          </cell>
          <cell r="J366">
            <v>241.6</v>
          </cell>
          <cell r="K366">
            <v>0</v>
          </cell>
          <cell r="L366">
            <v>0</v>
          </cell>
          <cell r="M366">
            <v>0</v>
          </cell>
          <cell r="N366">
            <v>96</v>
          </cell>
          <cell r="O366">
            <v>0</v>
          </cell>
          <cell r="P366">
            <v>0</v>
          </cell>
          <cell r="Q366">
            <v>0</v>
          </cell>
        </row>
        <row r="367">
          <cell r="A367">
            <v>2022</v>
          </cell>
          <cell r="B367" t="str">
            <v>Jul</v>
          </cell>
          <cell r="C367" t="str">
            <v>Mead</v>
          </cell>
          <cell r="D367">
            <v>0</v>
          </cell>
          <cell r="E367">
            <v>0</v>
          </cell>
          <cell r="F367">
            <v>0</v>
          </cell>
          <cell r="G367">
            <v>0</v>
          </cell>
          <cell r="H367">
            <v>0</v>
          </cell>
          <cell r="I367" t="str">
            <v>Div0</v>
          </cell>
          <cell r="J367">
            <v>0</v>
          </cell>
          <cell r="K367">
            <v>0</v>
          </cell>
          <cell r="L367">
            <v>0</v>
          </cell>
          <cell r="M367">
            <v>0</v>
          </cell>
          <cell r="N367">
            <v>0</v>
          </cell>
          <cell r="O367">
            <v>0</v>
          </cell>
          <cell r="P367">
            <v>0</v>
          </cell>
          <cell r="Q367">
            <v>0</v>
          </cell>
        </row>
        <row r="368">
          <cell r="A368">
            <v>2022</v>
          </cell>
          <cell r="B368" t="str">
            <v>Jul</v>
          </cell>
          <cell r="C368" t="str">
            <v>Montana</v>
          </cell>
          <cell r="D368">
            <v>0</v>
          </cell>
          <cell r="E368">
            <v>0</v>
          </cell>
          <cell r="F368">
            <v>0</v>
          </cell>
          <cell r="G368">
            <v>0</v>
          </cell>
          <cell r="H368">
            <v>0</v>
          </cell>
          <cell r="I368" t="str">
            <v>Div0</v>
          </cell>
          <cell r="J368">
            <v>151.69999999999999</v>
          </cell>
          <cell r="K368">
            <v>0</v>
          </cell>
          <cell r="L368">
            <v>0</v>
          </cell>
          <cell r="M368">
            <v>0</v>
          </cell>
          <cell r="N368">
            <v>151.69999999999999</v>
          </cell>
          <cell r="O368">
            <v>0</v>
          </cell>
          <cell r="P368">
            <v>0</v>
          </cell>
          <cell r="Q368">
            <v>0</v>
          </cell>
        </row>
        <row r="369">
          <cell r="A369">
            <v>2022</v>
          </cell>
          <cell r="B369" t="str">
            <v>Jul</v>
          </cell>
          <cell r="C369" t="str">
            <v>Hermiston</v>
          </cell>
          <cell r="D369">
            <v>0</v>
          </cell>
          <cell r="E369">
            <v>0</v>
          </cell>
          <cell r="F369">
            <v>0</v>
          </cell>
          <cell r="G369">
            <v>0</v>
          </cell>
          <cell r="H369">
            <v>0</v>
          </cell>
          <cell r="I369" t="str">
            <v>Div0</v>
          </cell>
          <cell r="J369">
            <v>227</v>
          </cell>
          <cell r="K369">
            <v>0</v>
          </cell>
          <cell r="L369">
            <v>0</v>
          </cell>
          <cell r="M369">
            <v>0</v>
          </cell>
          <cell r="N369">
            <v>227</v>
          </cell>
          <cell r="O369">
            <v>0</v>
          </cell>
          <cell r="P369">
            <v>0</v>
          </cell>
          <cell r="Q369">
            <v>0</v>
          </cell>
        </row>
        <row r="370">
          <cell r="A370">
            <v>2022</v>
          </cell>
          <cell r="B370" t="str">
            <v>Jul</v>
          </cell>
          <cell r="C370" t="str">
            <v>Yakima</v>
          </cell>
          <cell r="D370">
            <v>519.9</v>
          </cell>
          <cell r="E370">
            <v>0</v>
          </cell>
          <cell r="F370">
            <v>-29.7</v>
          </cell>
          <cell r="G370">
            <v>63.7</v>
          </cell>
          <cell r="H370">
            <v>63.7</v>
          </cell>
          <cell r="I370">
            <v>13</v>
          </cell>
          <cell r="J370">
            <v>0</v>
          </cell>
          <cell r="K370">
            <v>0</v>
          </cell>
          <cell r="L370">
            <v>0</v>
          </cell>
          <cell r="M370">
            <v>554</v>
          </cell>
          <cell r="N370">
            <v>0</v>
          </cell>
          <cell r="O370">
            <v>0</v>
          </cell>
          <cell r="P370">
            <v>0</v>
          </cell>
          <cell r="Q370">
            <v>0</v>
          </cell>
        </row>
        <row r="371">
          <cell r="A371">
            <v>2022</v>
          </cell>
          <cell r="B371" t="str">
            <v>Jul</v>
          </cell>
          <cell r="C371" t="str">
            <v>WallaWalla</v>
          </cell>
          <cell r="D371">
            <v>282.5</v>
          </cell>
          <cell r="E371">
            <v>0</v>
          </cell>
          <cell r="F371">
            <v>-11.5</v>
          </cell>
          <cell r="G371">
            <v>35.200000000000003</v>
          </cell>
          <cell r="H371">
            <v>35.200000000000003</v>
          </cell>
          <cell r="I371">
            <v>13</v>
          </cell>
          <cell r="J371">
            <v>47.1</v>
          </cell>
          <cell r="K371">
            <v>-1.8</v>
          </cell>
          <cell r="L371">
            <v>0</v>
          </cell>
          <cell r="M371">
            <v>260.8</v>
          </cell>
          <cell r="N371">
            <v>0</v>
          </cell>
          <cell r="O371">
            <v>0</v>
          </cell>
          <cell r="P371">
            <v>0</v>
          </cell>
          <cell r="Q371">
            <v>0</v>
          </cell>
        </row>
        <row r="372">
          <cell r="A372">
            <v>2022</v>
          </cell>
          <cell r="B372" t="str">
            <v>Jul</v>
          </cell>
          <cell r="C372" t="str">
            <v>APS Transmission</v>
          </cell>
          <cell r="D372">
            <v>0</v>
          </cell>
          <cell r="E372">
            <v>0</v>
          </cell>
          <cell r="F372">
            <v>0</v>
          </cell>
          <cell r="G372">
            <v>0</v>
          </cell>
          <cell r="H372">
            <v>0</v>
          </cell>
          <cell r="I372" t="str">
            <v>Div0</v>
          </cell>
          <cell r="J372">
            <v>0</v>
          </cell>
          <cell r="K372">
            <v>0</v>
          </cell>
          <cell r="L372">
            <v>0</v>
          </cell>
          <cell r="M372">
            <v>0</v>
          </cell>
          <cell r="N372">
            <v>0</v>
          </cell>
          <cell r="O372">
            <v>0</v>
          </cell>
          <cell r="P372">
            <v>0</v>
          </cell>
          <cell r="Q372">
            <v>0</v>
          </cell>
        </row>
        <row r="373">
          <cell r="A373">
            <v>2022</v>
          </cell>
          <cell r="B373" t="str">
            <v>Jul</v>
          </cell>
          <cell r="C373" t="str">
            <v>Bridger East</v>
          </cell>
          <cell r="D373">
            <v>0</v>
          </cell>
          <cell r="E373">
            <v>0</v>
          </cell>
          <cell r="F373">
            <v>0</v>
          </cell>
          <cell r="G373">
            <v>0</v>
          </cell>
          <cell r="H373">
            <v>0</v>
          </cell>
          <cell r="I373" t="str">
            <v>Div0</v>
          </cell>
          <cell r="J373">
            <v>0</v>
          </cell>
          <cell r="K373">
            <v>0</v>
          </cell>
          <cell r="L373">
            <v>0</v>
          </cell>
          <cell r="M373">
            <v>0</v>
          </cell>
          <cell r="N373">
            <v>0</v>
          </cell>
          <cell r="O373">
            <v>0</v>
          </cell>
          <cell r="P373">
            <v>0</v>
          </cell>
          <cell r="Q373">
            <v>0</v>
          </cell>
        </row>
        <row r="374">
          <cell r="A374">
            <v>2022</v>
          </cell>
          <cell r="B374" t="str">
            <v>Jul</v>
          </cell>
          <cell r="C374" t="str">
            <v>WyomingNE</v>
          </cell>
          <cell r="D374">
            <v>581.70000000000005</v>
          </cell>
          <cell r="E374">
            <v>0</v>
          </cell>
          <cell r="F374">
            <v>0</v>
          </cell>
          <cell r="G374">
            <v>75.599999999999994</v>
          </cell>
          <cell r="H374">
            <v>75.599999999999994</v>
          </cell>
          <cell r="I374">
            <v>13</v>
          </cell>
          <cell r="J374">
            <v>1190.2</v>
          </cell>
          <cell r="K374">
            <v>-15.2</v>
          </cell>
          <cell r="L374">
            <v>0</v>
          </cell>
          <cell r="M374">
            <v>0</v>
          </cell>
          <cell r="N374">
            <v>517.70000000000005</v>
          </cell>
          <cell r="O374">
            <v>0</v>
          </cell>
          <cell r="P374">
            <v>0</v>
          </cell>
          <cell r="Q374">
            <v>0</v>
          </cell>
        </row>
        <row r="375">
          <cell r="A375">
            <v>2022</v>
          </cell>
          <cell r="B375" t="str">
            <v>Jul</v>
          </cell>
          <cell r="C375" t="str">
            <v>WyomingSW</v>
          </cell>
          <cell r="D375">
            <v>483</v>
          </cell>
          <cell r="E375">
            <v>0</v>
          </cell>
          <cell r="F375">
            <v>-53.6</v>
          </cell>
          <cell r="G375">
            <v>55.8</v>
          </cell>
          <cell r="H375">
            <v>55.8</v>
          </cell>
          <cell r="I375">
            <v>13</v>
          </cell>
          <cell r="J375">
            <v>46.8</v>
          </cell>
          <cell r="K375">
            <v>0</v>
          </cell>
          <cell r="L375">
            <v>0</v>
          </cell>
          <cell r="M375">
            <v>838.4</v>
          </cell>
          <cell r="N375">
            <v>400</v>
          </cell>
          <cell r="O375">
            <v>0</v>
          </cell>
          <cell r="P375">
            <v>0</v>
          </cell>
          <cell r="Q375">
            <v>0</v>
          </cell>
        </row>
        <row r="376">
          <cell r="A376">
            <v>2022</v>
          </cell>
          <cell r="B376" t="str">
            <v>Jul</v>
          </cell>
          <cell r="C376" t="str">
            <v>Aeolis_Wyoming</v>
          </cell>
          <cell r="D376">
            <v>0</v>
          </cell>
          <cell r="E376">
            <v>0</v>
          </cell>
          <cell r="F376">
            <v>0</v>
          </cell>
          <cell r="G376">
            <v>0</v>
          </cell>
          <cell r="H376">
            <v>0</v>
          </cell>
          <cell r="I376" t="str">
            <v>Div0</v>
          </cell>
          <cell r="J376">
            <v>173.8</v>
          </cell>
          <cell r="K376">
            <v>0</v>
          </cell>
          <cell r="L376">
            <v>0</v>
          </cell>
          <cell r="M376">
            <v>517.6</v>
          </cell>
          <cell r="N376">
            <v>691.4</v>
          </cell>
          <cell r="O376">
            <v>0</v>
          </cell>
          <cell r="P376">
            <v>0</v>
          </cell>
          <cell r="Q376">
            <v>0</v>
          </cell>
        </row>
        <row r="377">
          <cell r="A377">
            <v>2022</v>
          </cell>
          <cell r="B377" t="str">
            <v>Jul</v>
          </cell>
          <cell r="C377" t="str">
            <v>Chehalis</v>
          </cell>
          <cell r="D377">
            <v>0</v>
          </cell>
          <cell r="E377">
            <v>0</v>
          </cell>
          <cell r="F377">
            <v>0</v>
          </cell>
          <cell r="G377">
            <v>0</v>
          </cell>
          <cell r="H377">
            <v>0</v>
          </cell>
          <cell r="I377" t="str">
            <v>Div0</v>
          </cell>
          <cell r="J377">
            <v>464</v>
          </cell>
          <cell r="K377">
            <v>0</v>
          </cell>
          <cell r="L377">
            <v>0</v>
          </cell>
          <cell r="M377">
            <v>0</v>
          </cell>
          <cell r="N377">
            <v>464</v>
          </cell>
          <cell r="O377">
            <v>0</v>
          </cell>
          <cell r="P377">
            <v>0</v>
          </cell>
          <cell r="Q377">
            <v>0</v>
          </cell>
        </row>
        <row r="378">
          <cell r="A378">
            <v>2022</v>
          </cell>
          <cell r="B378" t="str">
            <v>Jul</v>
          </cell>
          <cell r="C378" t="str">
            <v>SOregonCal</v>
          </cell>
          <cell r="D378">
            <v>1387.4</v>
          </cell>
          <cell r="E378">
            <v>0</v>
          </cell>
          <cell r="F378">
            <v>-154.6</v>
          </cell>
          <cell r="G378">
            <v>160.30000000000001</v>
          </cell>
          <cell r="H378">
            <v>160.30000000000001</v>
          </cell>
          <cell r="I378">
            <v>13</v>
          </cell>
          <cell r="J378">
            <v>235.3</v>
          </cell>
          <cell r="K378">
            <v>44.1</v>
          </cell>
          <cell r="L378">
            <v>0</v>
          </cell>
          <cell r="M378">
            <v>1260.5999999999999</v>
          </cell>
          <cell r="N378">
            <v>146.9</v>
          </cell>
          <cell r="O378">
            <v>0</v>
          </cell>
          <cell r="P378">
            <v>0</v>
          </cell>
          <cell r="Q378">
            <v>0</v>
          </cell>
        </row>
        <row r="379">
          <cell r="A379">
            <v>2022</v>
          </cell>
          <cell r="B379" t="str">
            <v>Jul</v>
          </cell>
          <cell r="C379" t="str">
            <v>PortlandNC</v>
          </cell>
          <cell r="D379">
            <v>493.8</v>
          </cell>
          <cell r="E379">
            <v>0</v>
          </cell>
          <cell r="F379">
            <v>0</v>
          </cell>
          <cell r="G379">
            <v>64.2</v>
          </cell>
          <cell r="H379">
            <v>64.2</v>
          </cell>
          <cell r="I379">
            <v>13</v>
          </cell>
          <cell r="J379">
            <v>431.2</v>
          </cell>
          <cell r="K379">
            <v>-78</v>
          </cell>
          <cell r="L379">
            <v>0</v>
          </cell>
          <cell r="M379">
            <v>204.8</v>
          </cell>
          <cell r="N379">
            <v>0</v>
          </cell>
          <cell r="O379">
            <v>0</v>
          </cell>
          <cell r="P379">
            <v>0</v>
          </cell>
          <cell r="Q379">
            <v>0</v>
          </cell>
        </row>
        <row r="380">
          <cell r="A380">
            <v>2022</v>
          </cell>
          <cell r="B380" t="str">
            <v>Jul</v>
          </cell>
          <cell r="C380" t="str">
            <v>WillamValcc</v>
          </cell>
          <cell r="D380">
            <v>356.6</v>
          </cell>
          <cell r="E380">
            <v>0</v>
          </cell>
          <cell r="F380">
            <v>0</v>
          </cell>
          <cell r="G380">
            <v>46.4</v>
          </cell>
          <cell r="H380">
            <v>46.4</v>
          </cell>
          <cell r="I380">
            <v>13</v>
          </cell>
          <cell r="J380">
            <v>0</v>
          </cell>
          <cell r="K380">
            <v>0</v>
          </cell>
          <cell r="L380">
            <v>0</v>
          </cell>
          <cell r="M380">
            <v>405.8</v>
          </cell>
          <cell r="N380">
            <v>2.9</v>
          </cell>
          <cell r="O380">
            <v>0</v>
          </cell>
          <cell r="P380">
            <v>0</v>
          </cell>
          <cell r="Q380">
            <v>0</v>
          </cell>
        </row>
        <row r="381">
          <cell r="A381">
            <v>2022</v>
          </cell>
          <cell r="B381" t="str">
            <v>Jul</v>
          </cell>
          <cell r="C381" t="str">
            <v>Bethel</v>
          </cell>
          <cell r="D381">
            <v>0</v>
          </cell>
          <cell r="E381">
            <v>0</v>
          </cell>
          <cell r="F381">
            <v>0</v>
          </cell>
          <cell r="G381">
            <v>0</v>
          </cell>
          <cell r="H381">
            <v>0</v>
          </cell>
          <cell r="I381" t="str">
            <v>Div0</v>
          </cell>
          <cell r="J381">
            <v>0</v>
          </cell>
          <cell r="K381">
            <v>0</v>
          </cell>
          <cell r="L381">
            <v>0</v>
          </cell>
          <cell r="M381">
            <v>2.9</v>
          </cell>
          <cell r="N381">
            <v>2.9</v>
          </cell>
          <cell r="O381">
            <v>0</v>
          </cell>
          <cell r="P381">
            <v>0</v>
          </cell>
          <cell r="Q381">
            <v>0</v>
          </cell>
        </row>
        <row r="382">
          <cell r="A382">
            <v>2022</v>
          </cell>
          <cell r="B382" t="str">
            <v>Jul</v>
          </cell>
          <cell r="C382" t="str">
            <v>Nevada - Oregon Border</v>
          </cell>
          <cell r="D382">
            <v>0</v>
          </cell>
          <cell r="E382">
            <v>0</v>
          </cell>
          <cell r="F382">
            <v>0</v>
          </cell>
          <cell r="G382">
            <v>0</v>
          </cell>
          <cell r="H382">
            <v>0</v>
          </cell>
          <cell r="I382" t="str">
            <v>Div0</v>
          </cell>
          <cell r="J382">
            <v>106</v>
          </cell>
          <cell r="K382">
            <v>0</v>
          </cell>
          <cell r="L382">
            <v>0</v>
          </cell>
          <cell r="M382">
            <v>0</v>
          </cell>
          <cell r="N382">
            <v>106</v>
          </cell>
          <cell r="O382">
            <v>0</v>
          </cell>
          <cell r="P382">
            <v>0</v>
          </cell>
          <cell r="Q382">
            <v>0</v>
          </cell>
        </row>
        <row r="383">
          <cell r="A383">
            <v>2022</v>
          </cell>
          <cell r="B383" t="str">
            <v>Jul</v>
          </cell>
          <cell r="C383" t="str">
            <v>Bridger</v>
          </cell>
          <cell r="D383">
            <v>0</v>
          </cell>
          <cell r="E383">
            <v>0</v>
          </cell>
          <cell r="F383">
            <v>0</v>
          </cell>
          <cell r="G383">
            <v>0</v>
          </cell>
          <cell r="H383">
            <v>0</v>
          </cell>
          <cell r="I383" t="str">
            <v>Div0</v>
          </cell>
          <cell r="J383">
            <v>1408.4</v>
          </cell>
          <cell r="K383">
            <v>-1.7</v>
          </cell>
          <cell r="L383">
            <v>0</v>
          </cell>
          <cell r="M383">
            <v>0</v>
          </cell>
          <cell r="N383">
            <v>1406.6</v>
          </cell>
          <cell r="O383">
            <v>0</v>
          </cell>
          <cell r="P383">
            <v>0</v>
          </cell>
          <cell r="Q383">
            <v>0</v>
          </cell>
        </row>
        <row r="384">
          <cell r="A384">
            <v>2022</v>
          </cell>
          <cell r="B384" t="str">
            <v>Jul</v>
          </cell>
          <cell r="C384" t="str">
            <v>Hemingway</v>
          </cell>
          <cell r="D384">
            <v>0</v>
          </cell>
          <cell r="E384">
            <v>0</v>
          </cell>
          <cell r="F384">
            <v>0</v>
          </cell>
          <cell r="G384">
            <v>0</v>
          </cell>
          <cell r="H384">
            <v>0</v>
          </cell>
          <cell r="I384" t="str">
            <v>Div0</v>
          </cell>
          <cell r="J384">
            <v>0</v>
          </cell>
          <cell r="K384">
            <v>0</v>
          </cell>
          <cell r="L384">
            <v>0</v>
          </cell>
          <cell r="M384">
            <v>913.3</v>
          </cell>
          <cell r="N384">
            <v>913.3</v>
          </cell>
          <cell r="O384">
            <v>0</v>
          </cell>
          <cell r="P384">
            <v>0</v>
          </cell>
          <cell r="Q384">
            <v>0</v>
          </cell>
        </row>
        <row r="385">
          <cell r="A385">
            <v>2022</v>
          </cell>
          <cell r="B385" t="str">
            <v>Jul</v>
          </cell>
          <cell r="C385" t="str">
            <v>Midpoint Meridian</v>
          </cell>
          <cell r="D385">
            <v>0</v>
          </cell>
          <cell r="E385">
            <v>0</v>
          </cell>
          <cell r="F385">
            <v>0</v>
          </cell>
          <cell r="G385">
            <v>0</v>
          </cell>
          <cell r="H385">
            <v>0</v>
          </cell>
          <cell r="I385" t="str">
            <v>Div0</v>
          </cell>
          <cell r="J385">
            <v>0</v>
          </cell>
          <cell r="K385">
            <v>0</v>
          </cell>
          <cell r="L385">
            <v>0</v>
          </cell>
          <cell r="M385">
            <v>124</v>
          </cell>
          <cell r="N385">
            <v>124</v>
          </cell>
          <cell r="O385">
            <v>0</v>
          </cell>
          <cell r="P385">
            <v>0</v>
          </cell>
          <cell r="Q385">
            <v>0</v>
          </cell>
        </row>
        <row r="386">
          <cell r="A386">
            <v>2022</v>
          </cell>
          <cell r="B386" t="str">
            <v>Jul</v>
          </cell>
          <cell r="C386" t="str">
            <v>Craig Trans</v>
          </cell>
          <cell r="D386">
            <v>0</v>
          </cell>
          <cell r="E386">
            <v>0</v>
          </cell>
          <cell r="F386">
            <v>0</v>
          </cell>
          <cell r="G386">
            <v>0</v>
          </cell>
          <cell r="H386">
            <v>0</v>
          </cell>
          <cell r="I386" t="str">
            <v>Div0</v>
          </cell>
          <cell r="J386">
            <v>0</v>
          </cell>
          <cell r="K386">
            <v>0</v>
          </cell>
          <cell r="L386">
            <v>0</v>
          </cell>
          <cell r="M386">
            <v>67</v>
          </cell>
          <cell r="N386">
            <v>67</v>
          </cell>
          <cell r="O386">
            <v>0</v>
          </cell>
          <cell r="P386">
            <v>0</v>
          </cell>
          <cell r="Q386">
            <v>0</v>
          </cell>
        </row>
        <row r="387">
          <cell r="A387">
            <v>2022</v>
          </cell>
          <cell r="B387" t="str">
            <v>Jul</v>
          </cell>
          <cell r="C387" t="str">
            <v>BPA_NITS</v>
          </cell>
          <cell r="D387">
            <v>254.7</v>
          </cell>
          <cell r="E387">
            <v>0</v>
          </cell>
          <cell r="F387">
            <v>0</v>
          </cell>
          <cell r="G387">
            <v>33.1</v>
          </cell>
          <cell r="H387">
            <v>33.1</v>
          </cell>
          <cell r="I387">
            <v>13</v>
          </cell>
          <cell r="J387">
            <v>0</v>
          </cell>
          <cell r="K387">
            <v>0</v>
          </cell>
          <cell r="L387">
            <v>0</v>
          </cell>
          <cell r="M387">
            <v>287.89999999999998</v>
          </cell>
          <cell r="N387">
            <v>0</v>
          </cell>
          <cell r="O387">
            <v>0</v>
          </cell>
          <cell r="P387">
            <v>0</v>
          </cell>
          <cell r="Q387">
            <v>0</v>
          </cell>
        </row>
        <row r="388">
          <cell r="A388">
            <v>2022</v>
          </cell>
          <cell r="B388" t="str">
            <v>Dec</v>
          </cell>
          <cell r="C388" t="str">
            <v>Arizona</v>
          </cell>
          <cell r="D388">
            <v>0</v>
          </cell>
          <cell r="E388">
            <v>0</v>
          </cell>
          <cell r="F388">
            <v>0</v>
          </cell>
          <cell r="G388">
            <v>0</v>
          </cell>
          <cell r="H388">
            <v>0</v>
          </cell>
          <cell r="I388" t="str">
            <v>Div0</v>
          </cell>
          <cell r="J388">
            <v>0</v>
          </cell>
          <cell r="K388">
            <v>0</v>
          </cell>
          <cell r="L388">
            <v>0</v>
          </cell>
          <cell r="M388">
            <v>0</v>
          </cell>
          <cell r="N388">
            <v>0</v>
          </cell>
          <cell r="O388">
            <v>0</v>
          </cell>
          <cell r="P388">
            <v>0</v>
          </cell>
          <cell r="Q388">
            <v>0</v>
          </cell>
        </row>
        <row r="389">
          <cell r="A389">
            <v>2022</v>
          </cell>
          <cell r="B389" t="str">
            <v>Dec</v>
          </cell>
          <cell r="C389" t="str">
            <v>COB</v>
          </cell>
          <cell r="D389">
            <v>0</v>
          </cell>
          <cell r="E389">
            <v>0</v>
          </cell>
          <cell r="F389">
            <v>0</v>
          </cell>
          <cell r="G389">
            <v>0</v>
          </cell>
          <cell r="H389">
            <v>0</v>
          </cell>
          <cell r="I389" t="str">
            <v>Div0</v>
          </cell>
          <cell r="J389">
            <v>0</v>
          </cell>
          <cell r="K389">
            <v>0</v>
          </cell>
          <cell r="L389">
            <v>0</v>
          </cell>
          <cell r="M389">
            <v>0</v>
          </cell>
          <cell r="N389">
            <v>0</v>
          </cell>
          <cell r="O389">
            <v>0</v>
          </cell>
          <cell r="P389">
            <v>0</v>
          </cell>
          <cell r="Q389">
            <v>0</v>
          </cell>
        </row>
        <row r="390">
          <cell r="A390">
            <v>2022</v>
          </cell>
          <cell r="B390" t="str">
            <v>Dec</v>
          </cell>
          <cell r="C390" t="str">
            <v>Goshen</v>
          </cell>
          <cell r="D390">
            <v>282.8</v>
          </cell>
          <cell r="E390">
            <v>0</v>
          </cell>
          <cell r="F390">
            <v>-15.7</v>
          </cell>
          <cell r="G390">
            <v>34.700000000000003</v>
          </cell>
          <cell r="H390">
            <v>34.700000000000003</v>
          </cell>
          <cell r="I390">
            <v>13</v>
          </cell>
          <cell r="J390">
            <v>36.200000000000003</v>
          </cell>
          <cell r="K390">
            <v>-3.9</v>
          </cell>
          <cell r="L390">
            <v>0</v>
          </cell>
          <cell r="M390">
            <v>269.39999999999998</v>
          </cell>
          <cell r="N390">
            <v>0</v>
          </cell>
          <cell r="O390">
            <v>0</v>
          </cell>
          <cell r="P390">
            <v>0</v>
          </cell>
          <cell r="Q390">
            <v>0</v>
          </cell>
        </row>
        <row r="391">
          <cell r="A391">
            <v>2022</v>
          </cell>
          <cell r="B391" t="str">
            <v>Dec</v>
          </cell>
          <cell r="C391" t="str">
            <v>Brady</v>
          </cell>
          <cell r="D391">
            <v>0</v>
          </cell>
          <cell r="E391">
            <v>0</v>
          </cell>
          <cell r="F391">
            <v>0</v>
          </cell>
          <cell r="G391">
            <v>0</v>
          </cell>
          <cell r="H391">
            <v>0</v>
          </cell>
          <cell r="I391" t="str">
            <v>Div0</v>
          </cell>
          <cell r="J391">
            <v>0</v>
          </cell>
          <cell r="K391">
            <v>0</v>
          </cell>
          <cell r="L391">
            <v>0</v>
          </cell>
          <cell r="M391">
            <v>0</v>
          </cell>
          <cell r="N391">
            <v>0</v>
          </cell>
          <cell r="O391">
            <v>0</v>
          </cell>
          <cell r="P391">
            <v>0</v>
          </cell>
          <cell r="Q391">
            <v>0</v>
          </cell>
        </row>
        <row r="392">
          <cell r="A392">
            <v>2022</v>
          </cell>
          <cell r="B392" t="str">
            <v>Dec</v>
          </cell>
          <cell r="C392" t="str">
            <v>Bridger West</v>
          </cell>
          <cell r="D392">
            <v>0</v>
          </cell>
          <cell r="E392">
            <v>0</v>
          </cell>
          <cell r="F392">
            <v>0</v>
          </cell>
          <cell r="G392">
            <v>0</v>
          </cell>
          <cell r="H392">
            <v>0</v>
          </cell>
          <cell r="I392" t="str">
            <v>Div0</v>
          </cell>
          <cell r="J392">
            <v>0</v>
          </cell>
          <cell r="K392">
            <v>0</v>
          </cell>
          <cell r="L392">
            <v>0</v>
          </cell>
          <cell r="M392">
            <v>987.9</v>
          </cell>
          <cell r="N392">
            <v>987.9</v>
          </cell>
          <cell r="O392">
            <v>0</v>
          </cell>
          <cell r="P392">
            <v>0</v>
          </cell>
          <cell r="Q392">
            <v>0</v>
          </cell>
        </row>
        <row r="393">
          <cell r="A393">
            <v>2022</v>
          </cell>
          <cell r="B393" t="str">
            <v>Dec</v>
          </cell>
          <cell r="C393" t="str">
            <v>Borah</v>
          </cell>
          <cell r="D393">
            <v>0</v>
          </cell>
          <cell r="E393">
            <v>0</v>
          </cell>
          <cell r="F393">
            <v>0</v>
          </cell>
          <cell r="G393">
            <v>0</v>
          </cell>
          <cell r="H393">
            <v>0</v>
          </cell>
          <cell r="I393" t="str">
            <v>Div0</v>
          </cell>
          <cell r="J393">
            <v>0</v>
          </cell>
          <cell r="K393">
            <v>0</v>
          </cell>
          <cell r="L393">
            <v>0</v>
          </cell>
          <cell r="M393">
            <v>1537.8</v>
          </cell>
          <cell r="N393">
            <v>1537.8</v>
          </cell>
          <cell r="O393">
            <v>0</v>
          </cell>
          <cell r="P393">
            <v>0</v>
          </cell>
          <cell r="Q393">
            <v>0</v>
          </cell>
        </row>
        <row r="394">
          <cell r="A394">
            <v>2022</v>
          </cell>
          <cell r="B394" t="str">
            <v>Dec</v>
          </cell>
          <cell r="C394" t="str">
            <v>Mid Columbia</v>
          </cell>
          <cell r="D394">
            <v>0</v>
          </cell>
          <cell r="E394">
            <v>0</v>
          </cell>
          <cell r="F394">
            <v>0</v>
          </cell>
          <cell r="G394">
            <v>0</v>
          </cell>
          <cell r="H394">
            <v>0</v>
          </cell>
          <cell r="I394" t="str">
            <v>Div0</v>
          </cell>
          <cell r="J394">
            <v>369.6</v>
          </cell>
          <cell r="K394">
            <v>-22.8</v>
          </cell>
          <cell r="L394">
            <v>0</v>
          </cell>
          <cell r="M394">
            <v>168.6</v>
          </cell>
          <cell r="N394">
            <v>515.4</v>
          </cell>
          <cell r="O394">
            <v>0</v>
          </cell>
          <cell r="P394">
            <v>0</v>
          </cell>
          <cell r="Q394">
            <v>0</v>
          </cell>
        </row>
        <row r="395">
          <cell r="A395">
            <v>2022</v>
          </cell>
          <cell r="B395" t="str">
            <v>Dec</v>
          </cell>
          <cell r="C395" t="str">
            <v>Mona</v>
          </cell>
          <cell r="D395">
            <v>0</v>
          </cell>
          <cell r="E395">
            <v>0</v>
          </cell>
          <cell r="F395">
            <v>0</v>
          </cell>
          <cell r="G395">
            <v>0</v>
          </cell>
          <cell r="H395">
            <v>142.19999999999999</v>
          </cell>
          <cell r="I395" t="str">
            <v>Div0</v>
          </cell>
          <cell r="J395">
            <v>0</v>
          </cell>
          <cell r="K395">
            <v>113.2</v>
          </cell>
          <cell r="L395">
            <v>0</v>
          </cell>
          <cell r="M395">
            <v>29</v>
          </cell>
          <cell r="N395">
            <v>0</v>
          </cell>
          <cell r="O395">
            <v>0</v>
          </cell>
          <cell r="P395">
            <v>0</v>
          </cell>
          <cell r="Q395">
            <v>0</v>
          </cell>
        </row>
        <row r="396">
          <cell r="A396">
            <v>2022</v>
          </cell>
          <cell r="B396" t="str">
            <v>Dec</v>
          </cell>
          <cell r="C396" t="str">
            <v>Palo Verde</v>
          </cell>
          <cell r="D396">
            <v>0</v>
          </cell>
          <cell r="E396">
            <v>0</v>
          </cell>
          <cell r="F396">
            <v>0</v>
          </cell>
          <cell r="G396">
            <v>0</v>
          </cell>
          <cell r="H396">
            <v>0</v>
          </cell>
          <cell r="I396" t="str">
            <v>Div0</v>
          </cell>
          <cell r="J396">
            <v>0</v>
          </cell>
          <cell r="K396">
            <v>0</v>
          </cell>
          <cell r="L396">
            <v>0</v>
          </cell>
          <cell r="M396">
            <v>0</v>
          </cell>
          <cell r="N396">
            <v>0</v>
          </cell>
          <cell r="O396">
            <v>0</v>
          </cell>
          <cell r="P396">
            <v>0</v>
          </cell>
          <cell r="Q396">
            <v>0</v>
          </cell>
        </row>
        <row r="397">
          <cell r="A397">
            <v>2022</v>
          </cell>
          <cell r="B397" t="str">
            <v>Dec</v>
          </cell>
          <cell r="C397" t="str">
            <v>Utah North</v>
          </cell>
          <cell r="D397">
            <v>3813.7</v>
          </cell>
          <cell r="E397">
            <v>0</v>
          </cell>
          <cell r="F397">
            <v>-229.2</v>
          </cell>
          <cell r="G397">
            <v>466</v>
          </cell>
          <cell r="H397">
            <v>466</v>
          </cell>
          <cell r="I397">
            <v>13</v>
          </cell>
          <cell r="J397">
            <v>2352.8000000000002</v>
          </cell>
          <cell r="K397">
            <v>-1.8</v>
          </cell>
          <cell r="L397">
            <v>0</v>
          </cell>
          <cell r="M397">
            <v>2397.4</v>
          </cell>
          <cell r="N397">
            <v>698</v>
          </cell>
          <cell r="O397">
            <v>0</v>
          </cell>
          <cell r="P397">
            <v>0</v>
          </cell>
          <cell r="Q397">
            <v>0</v>
          </cell>
        </row>
        <row r="398">
          <cell r="A398">
            <v>2022</v>
          </cell>
          <cell r="B398" t="str">
            <v>Dec</v>
          </cell>
          <cell r="C398" t="str">
            <v>_4-Corners</v>
          </cell>
          <cell r="D398">
            <v>0</v>
          </cell>
          <cell r="E398">
            <v>0</v>
          </cell>
          <cell r="F398">
            <v>0</v>
          </cell>
          <cell r="G398">
            <v>0</v>
          </cell>
          <cell r="H398">
            <v>0</v>
          </cell>
          <cell r="I398" t="str">
            <v>Div0</v>
          </cell>
          <cell r="J398">
            <v>0</v>
          </cell>
          <cell r="K398">
            <v>0</v>
          </cell>
          <cell r="L398">
            <v>0</v>
          </cell>
          <cell r="M398">
            <v>0</v>
          </cell>
          <cell r="N398">
            <v>0</v>
          </cell>
          <cell r="O398">
            <v>0</v>
          </cell>
          <cell r="P398">
            <v>0</v>
          </cell>
          <cell r="Q398">
            <v>0</v>
          </cell>
        </row>
        <row r="399">
          <cell r="A399">
            <v>2022</v>
          </cell>
          <cell r="B399" t="str">
            <v>Dec</v>
          </cell>
          <cell r="C399" t="str">
            <v>Utah South</v>
          </cell>
          <cell r="D399">
            <v>611.5</v>
          </cell>
          <cell r="E399">
            <v>0</v>
          </cell>
          <cell r="F399">
            <v>0</v>
          </cell>
          <cell r="G399">
            <v>79.5</v>
          </cell>
          <cell r="H399">
            <v>165.7</v>
          </cell>
          <cell r="I399">
            <v>27.1</v>
          </cell>
          <cell r="J399">
            <v>3163.6</v>
          </cell>
          <cell r="K399">
            <v>11.2</v>
          </cell>
          <cell r="L399">
            <v>0</v>
          </cell>
          <cell r="M399">
            <v>0</v>
          </cell>
          <cell r="N399">
            <v>2397.6999999999998</v>
          </cell>
          <cell r="O399">
            <v>0</v>
          </cell>
          <cell r="P399">
            <v>0</v>
          </cell>
          <cell r="Q399">
            <v>0</v>
          </cell>
        </row>
        <row r="400">
          <cell r="A400">
            <v>2022</v>
          </cell>
          <cell r="B400" t="str">
            <v>Dec</v>
          </cell>
          <cell r="C400" t="str">
            <v>Cholla</v>
          </cell>
          <cell r="D400">
            <v>0</v>
          </cell>
          <cell r="E400">
            <v>0</v>
          </cell>
          <cell r="F400">
            <v>0</v>
          </cell>
          <cell r="G400">
            <v>0</v>
          </cell>
          <cell r="H400">
            <v>0</v>
          </cell>
          <cell r="I400" t="str">
            <v>Div0</v>
          </cell>
          <cell r="J400">
            <v>0</v>
          </cell>
          <cell r="K400">
            <v>0</v>
          </cell>
          <cell r="L400">
            <v>0</v>
          </cell>
          <cell r="M400">
            <v>0</v>
          </cell>
          <cell r="N400">
            <v>0</v>
          </cell>
          <cell r="O400">
            <v>0</v>
          </cell>
          <cell r="P400">
            <v>0</v>
          </cell>
          <cell r="Q400">
            <v>0</v>
          </cell>
        </row>
        <row r="401">
          <cell r="A401">
            <v>2022</v>
          </cell>
          <cell r="B401" t="str">
            <v>Dec</v>
          </cell>
          <cell r="C401" t="str">
            <v>Colorado</v>
          </cell>
          <cell r="D401">
            <v>0</v>
          </cell>
          <cell r="E401">
            <v>0</v>
          </cell>
          <cell r="F401">
            <v>0</v>
          </cell>
          <cell r="G401">
            <v>0</v>
          </cell>
          <cell r="H401">
            <v>145.6</v>
          </cell>
          <cell r="I401" t="str">
            <v>Div0</v>
          </cell>
          <cell r="J401">
            <v>241.6</v>
          </cell>
          <cell r="K401">
            <v>0</v>
          </cell>
          <cell r="L401">
            <v>0</v>
          </cell>
          <cell r="M401">
            <v>0</v>
          </cell>
          <cell r="N401">
            <v>96</v>
          </cell>
          <cell r="O401">
            <v>0</v>
          </cell>
          <cell r="P401">
            <v>0</v>
          </cell>
          <cell r="Q401">
            <v>0</v>
          </cell>
        </row>
        <row r="402">
          <cell r="A402">
            <v>2022</v>
          </cell>
          <cell r="B402" t="str">
            <v>Dec</v>
          </cell>
          <cell r="C402" t="str">
            <v>Mead</v>
          </cell>
          <cell r="D402">
            <v>0</v>
          </cell>
          <cell r="E402">
            <v>0</v>
          </cell>
          <cell r="F402">
            <v>0</v>
          </cell>
          <cell r="G402">
            <v>0</v>
          </cell>
          <cell r="H402">
            <v>0</v>
          </cell>
          <cell r="I402" t="str">
            <v>Div0</v>
          </cell>
          <cell r="J402">
            <v>0</v>
          </cell>
          <cell r="K402">
            <v>0</v>
          </cell>
          <cell r="L402">
            <v>0</v>
          </cell>
          <cell r="M402">
            <v>0</v>
          </cell>
          <cell r="N402">
            <v>0</v>
          </cell>
          <cell r="O402">
            <v>0</v>
          </cell>
          <cell r="P402">
            <v>0</v>
          </cell>
          <cell r="Q402">
            <v>0</v>
          </cell>
        </row>
        <row r="403">
          <cell r="A403">
            <v>2022</v>
          </cell>
          <cell r="B403" t="str">
            <v>Dec</v>
          </cell>
          <cell r="C403" t="str">
            <v>Montana</v>
          </cell>
          <cell r="D403">
            <v>0</v>
          </cell>
          <cell r="E403">
            <v>0</v>
          </cell>
          <cell r="F403">
            <v>0</v>
          </cell>
          <cell r="G403">
            <v>0</v>
          </cell>
          <cell r="H403">
            <v>0</v>
          </cell>
          <cell r="I403" t="str">
            <v>Div0</v>
          </cell>
          <cell r="J403">
            <v>150.69999999999999</v>
          </cell>
          <cell r="K403">
            <v>0</v>
          </cell>
          <cell r="L403">
            <v>0</v>
          </cell>
          <cell r="M403">
            <v>0</v>
          </cell>
          <cell r="N403">
            <v>150.69999999999999</v>
          </cell>
          <cell r="O403">
            <v>0</v>
          </cell>
          <cell r="P403">
            <v>0</v>
          </cell>
          <cell r="Q403">
            <v>0</v>
          </cell>
        </row>
        <row r="404">
          <cell r="A404">
            <v>2022</v>
          </cell>
          <cell r="B404" t="str">
            <v>Dec</v>
          </cell>
          <cell r="C404" t="str">
            <v>Hermiston</v>
          </cell>
          <cell r="D404">
            <v>0</v>
          </cell>
          <cell r="E404">
            <v>0</v>
          </cell>
          <cell r="F404">
            <v>0</v>
          </cell>
          <cell r="G404">
            <v>0</v>
          </cell>
          <cell r="H404">
            <v>0</v>
          </cell>
          <cell r="I404" t="str">
            <v>Div0</v>
          </cell>
          <cell r="J404">
            <v>240</v>
          </cell>
          <cell r="K404">
            <v>0</v>
          </cell>
          <cell r="L404">
            <v>0</v>
          </cell>
          <cell r="M404">
            <v>0</v>
          </cell>
          <cell r="N404">
            <v>240</v>
          </cell>
          <cell r="O404">
            <v>0</v>
          </cell>
          <cell r="P404">
            <v>0</v>
          </cell>
          <cell r="Q404">
            <v>0</v>
          </cell>
        </row>
        <row r="405">
          <cell r="A405">
            <v>2022</v>
          </cell>
          <cell r="B405" t="str">
            <v>Dec</v>
          </cell>
          <cell r="C405" t="str">
            <v>Yakima</v>
          </cell>
          <cell r="D405">
            <v>554.6</v>
          </cell>
          <cell r="E405">
            <v>0</v>
          </cell>
          <cell r="F405">
            <v>-27.7</v>
          </cell>
          <cell r="G405">
            <v>68.5</v>
          </cell>
          <cell r="H405">
            <v>68.5</v>
          </cell>
          <cell r="I405">
            <v>13</v>
          </cell>
          <cell r="J405">
            <v>0</v>
          </cell>
          <cell r="K405">
            <v>0</v>
          </cell>
          <cell r="L405">
            <v>0</v>
          </cell>
          <cell r="M405">
            <v>595.4</v>
          </cell>
          <cell r="N405">
            <v>0</v>
          </cell>
          <cell r="O405">
            <v>0</v>
          </cell>
          <cell r="P405">
            <v>0</v>
          </cell>
          <cell r="Q405">
            <v>0</v>
          </cell>
        </row>
        <row r="406">
          <cell r="A406">
            <v>2022</v>
          </cell>
          <cell r="B406" t="str">
            <v>Dec</v>
          </cell>
          <cell r="C406" t="str">
            <v>WallaWalla</v>
          </cell>
          <cell r="D406">
            <v>253.5</v>
          </cell>
          <cell r="E406">
            <v>0</v>
          </cell>
          <cell r="F406">
            <v>-10.4</v>
          </cell>
          <cell r="G406">
            <v>31.6</v>
          </cell>
          <cell r="H406">
            <v>31.6</v>
          </cell>
          <cell r="I406">
            <v>13</v>
          </cell>
          <cell r="J406">
            <v>47.1</v>
          </cell>
          <cell r="K406">
            <v>-1.8</v>
          </cell>
          <cell r="L406">
            <v>0</v>
          </cell>
          <cell r="M406">
            <v>275</v>
          </cell>
          <cell r="N406">
            <v>45.6</v>
          </cell>
          <cell r="O406">
            <v>0</v>
          </cell>
          <cell r="P406">
            <v>0</v>
          </cell>
          <cell r="Q406">
            <v>0</v>
          </cell>
        </row>
        <row r="407">
          <cell r="A407">
            <v>2022</v>
          </cell>
          <cell r="B407" t="str">
            <v>Dec</v>
          </cell>
          <cell r="C407" t="str">
            <v>APS Transmission</v>
          </cell>
          <cell r="D407">
            <v>0</v>
          </cell>
          <cell r="E407">
            <v>0</v>
          </cell>
          <cell r="F407">
            <v>0</v>
          </cell>
          <cell r="G407">
            <v>0</v>
          </cell>
          <cell r="H407">
            <v>0</v>
          </cell>
          <cell r="I407" t="str">
            <v>Div0</v>
          </cell>
          <cell r="J407">
            <v>0</v>
          </cell>
          <cell r="K407">
            <v>0</v>
          </cell>
          <cell r="L407">
            <v>0</v>
          </cell>
          <cell r="M407">
            <v>0</v>
          </cell>
          <cell r="N407">
            <v>0</v>
          </cell>
          <cell r="O407">
            <v>0</v>
          </cell>
          <cell r="P407">
            <v>0</v>
          </cell>
          <cell r="Q407">
            <v>0</v>
          </cell>
        </row>
        <row r="408">
          <cell r="A408">
            <v>2022</v>
          </cell>
          <cell r="B408" t="str">
            <v>Dec</v>
          </cell>
          <cell r="C408" t="str">
            <v>Bridger East</v>
          </cell>
          <cell r="D408">
            <v>0</v>
          </cell>
          <cell r="E408">
            <v>0</v>
          </cell>
          <cell r="F408">
            <v>0</v>
          </cell>
          <cell r="G408">
            <v>0</v>
          </cell>
          <cell r="H408">
            <v>0</v>
          </cell>
          <cell r="I408" t="str">
            <v>Div0</v>
          </cell>
          <cell r="J408">
            <v>0</v>
          </cell>
          <cell r="K408">
            <v>0</v>
          </cell>
          <cell r="L408">
            <v>0</v>
          </cell>
          <cell r="M408">
            <v>0</v>
          </cell>
          <cell r="N408">
            <v>0</v>
          </cell>
          <cell r="O408">
            <v>0</v>
          </cell>
          <cell r="P408">
            <v>0</v>
          </cell>
          <cell r="Q408">
            <v>0</v>
          </cell>
        </row>
        <row r="409">
          <cell r="A409">
            <v>2022</v>
          </cell>
          <cell r="B409" t="str">
            <v>Dec</v>
          </cell>
          <cell r="C409" t="str">
            <v>WyomingNE</v>
          </cell>
          <cell r="D409">
            <v>598.70000000000005</v>
          </cell>
          <cell r="E409">
            <v>0</v>
          </cell>
          <cell r="F409">
            <v>0</v>
          </cell>
          <cell r="G409">
            <v>77.8</v>
          </cell>
          <cell r="H409">
            <v>577.79999999999995</v>
          </cell>
          <cell r="I409">
            <v>96.5</v>
          </cell>
          <cell r="J409">
            <v>1190.2</v>
          </cell>
          <cell r="K409">
            <v>-13.8</v>
          </cell>
          <cell r="L409">
            <v>0</v>
          </cell>
          <cell r="M409">
            <v>0</v>
          </cell>
          <cell r="N409">
            <v>0</v>
          </cell>
          <cell r="O409">
            <v>0</v>
          </cell>
          <cell r="P409">
            <v>0</v>
          </cell>
          <cell r="Q409">
            <v>0</v>
          </cell>
        </row>
        <row r="410">
          <cell r="A410">
            <v>2022</v>
          </cell>
          <cell r="B410" t="str">
            <v>Dec</v>
          </cell>
          <cell r="C410" t="str">
            <v>WyomingSW</v>
          </cell>
          <cell r="D410">
            <v>508.6</v>
          </cell>
          <cell r="E410">
            <v>0</v>
          </cell>
          <cell r="F410">
            <v>-52.4</v>
          </cell>
          <cell r="G410">
            <v>59.3</v>
          </cell>
          <cell r="H410">
            <v>59.3</v>
          </cell>
          <cell r="I410">
            <v>13</v>
          </cell>
          <cell r="J410">
            <v>46.4</v>
          </cell>
          <cell r="K410">
            <v>0</v>
          </cell>
          <cell r="L410">
            <v>0</v>
          </cell>
          <cell r="M410">
            <v>469.1</v>
          </cell>
          <cell r="N410">
            <v>0</v>
          </cell>
          <cell r="O410">
            <v>0</v>
          </cell>
          <cell r="P410">
            <v>0</v>
          </cell>
          <cell r="Q410">
            <v>0</v>
          </cell>
        </row>
        <row r="411">
          <cell r="A411">
            <v>2022</v>
          </cell>
          <cell r="B411" t="str">
            <v>Dec</v>
          </cell>
          <cell r="C411" t="str">
            <v>Aeolis_Wyoming</v>
          </cell>
          <cell r="D411">
            <v>0</v>
          </cell>
          <cell r="E411">
            <v>0</v>
          </cell>
          <cell r="F411">
            <v>0</v>
          </cell>
          <cell r="G411">
            <v>0</v>
          </cell>
          <cell r="H411">
            <v>104.6</v>
          </cell>
          <cell r="I411" t="str">
            <v>Div0</v>
          </cell>
          <cell r="J411">
            <v>173.8</v>
          </cell>
          <cell r="K411">
            <v>0</v>
          </cell>
          <cell r="L411">
            <v>0</v>
          </cell>
          <cell r="M411">
            <v>0</v>
          </cell>
          <cell r="N411">
            <v>69.2</v>
          </cell>
          <cell r="O411">
            <v>0</v>
          </cell>
          <cell r="P411">
            <v>0</v>
          </cell>
          <cell r="Q411">
            <v>0</v>
          </cell>
        </row>
        <row r="412">
          <cell r="A412">
            <v>2022</v>
          </cell>
          <cell r="B412" t="str">
            <v>Dec</v>
          </cell>
          <cell r="C412" t="str">
            <v>Chehalis</v>
          </cell>
          <cell r="D412">
            <v>0</v>
          </cell>
          <cell r="E412">
            <v>0</v>
          </cell>
          <cell r="F412">
            <v>0</v>
          </cell>
          <cell r="G412">
            <v>0</v>
          </cell>
          <cell r="H412">
            <v>0</v>
          </cell>
          <cell r="I412" t="str">
            <v>Div0</v>
          </cell>
          <cell r="J412">
            <v>512</v>
          </cell>
          <cell r="K412">
            <v>0</v>
          </cell>
          <cell r="L412">
            <v>0</v>
          </cell>
          <cell r="M412">
            <v>0</v>
          </cell>
          <cell r="N412">
            <v>512</v>
          </cell>
          <cell r="O412">
            <v>0</v>
          </cell>
          <cell r="P412">
            <v>0</v>
          </cell>
          <cell r="Q412">
            <v>0</v>
          </cell>
        </row>
        <row r="413">
          <cell r="A413">
            <v>2022</v>
          </cell>
          <cell r="B413" t="str">
            <v>Dec</v>
          </cell>
          <cell r="C413" t="str">
            <v>SOregonCal</v>
          </cell>
          <cell r="D413">
            <v>1371.5</v>
          </cell>
          <cell r="E413">
            <v>0</v>
          </cell>
          <cell r="F413">
            <v>-186.9</v>
          </cell>
          <cell r="G413">
            <v>154</v>
          </cell>
          <cell r="H413">
            <v>154</v>
          </cell>
          <cell r="I413">
            <v>13</v>
          </cell>
          <cell r="J413">
            <v>303.60000000000002</v>
          </cell>
          <cell r="K413">
            <v>26.8</v>
          </cell>
          <cell r="L413">
            <v>0</v>
          </cell>
          <cell r="M413">
            <v>1326.3</v>
          </cell>
          <cell r="N413">
            <v>318.2</v>
          </cell>
          <cell r="O413">
            <v>0</v>
          </cell>
          <cell r="P413">
            <v>0</v>
          </cell>
          <cell r="Q413">
            <v>0</v>
          </cell>
        </row>
        <row r="414">
          <cell r="A414">
            <v>2022</v>
          </cell>
          <cell r="B414" t="str">
            <v>Dec</v>
          </cell>
          <cell r="C414" t="str">
            <v>PortlandNC</v>
          </cell>
          <cell r="D414">
            <v>507</v>
          </cell>
          <cell r="E414">
            <v>0</v>
          </cell>
          <cell r="F414">
            <v>0</v>
          </cell>
          <cell r="G414">
            <v>65.900000000000006</v>
          </cell>
          <cell r="H414">
            <v>65.900000000000006</v>
          </cell>
          <cell r="I414">
            <v>13</v>
          </cell>
          <cell r="J414">
            <v>595.5</v>
          </cell>
          <cell r="K414">
            <v>-78</v>
          </cell>
          <cell r="L414">
            <v>0</v>
          </cell>
          <cell r="M414">
            <v>100</v>
          </cell>
          <cell r="N414">
            <v>44.6</v>
          </cell>
          <cell r="O414">
            <v>0</v>
          </cell>
          <cell r="P414">
            <v>0</v>
          </cell>
          <cell r="Q414">
            <v>0</v>
          </cell>
        </row>
        <row r="415">
          <cell r="A415">
            <v>2022</v>
          </cell>
          <cell r="B415" t="str">
            <v>Dec</v>
          </cell>
          <cell r="C415" t="str">
            <v>WillamValcc</v>
          </cell>
          <cell r="D415">
            <v>371.4</v>
          </cell>
          <cell r="E415">
            <v>0</v>
          </cell>
          <cell r="F415">
            <v>0</v>
          </cell>
          <cell r="G415">
            <v>48.3</v>
          </cell>
          <cell r="H415">
            <v>48.3</v>
          </cell>
          <cell r="I415">
            <v>13</v>
          </cell>
          <cell r="J415">
            <v>0</v>
          </cell>
          <cell r="K415">
            <v>0</v>
          </cell>
          <cell r="L415">
            <v>0</v>
          </cell>
          <cell r="M415">
            <v>419.7</v>
          </cell>
          <cell r="N415">
            <v>0</v>
          </cell>
          <cell r="O415">
            <v>0</v>
          </cell>
          <cell r="P415">
            <v>0</v>
          </cell>
          <cell r="Q415">
            <v>0</v>
          </cell>
        </row>
        <row r="416">
          <cell r="A416">
            <v>2022</v>
          </cell>
          <cell r="B416" t="str">
            <v>Dec</v>
          </cell>
          <cell r="C416" t="str">
            <v>Bethel</v>
          </cell>
          <cell r="D416">
            <v>0</v>
          </cell>
          <cell r="E416">
            <v>0</v>
          </cell>
          <cell r="F416">
            <v>0</v>
          </cell>
          <cell r="G416">
            <v>0</v>
          </cell>
          <cell r="H416">
            <v>0</v>
          </cell>
          <cell r="I416" t="str">
            <v>Div0</v>
          </cell>
          <cell r="J416">
            <v>0</v>
          </cell>
          <cell r="K416">
            <v>0</v>
          </cell>
          <cell r="L416">
            <v>0</v>
          </cell>
          <cell r="M416">
            <v>44.6</v>
          </cell>
          <cell r="N416">
            <v>44.6</v>
          </cell>
          <cell r="O416">
            <v>0</v>
          </cell>
          <cell r="P416">
            <v>0</v>
          </cell>
          <cell r="Q416">
            <v>0</v>
          </cell>
        </row>
        <row r="417">
          <cell r="A417">
            <v>2022</v>
          </cell>
          <cell r="B417" t="str">
            <v>Dec</v>
          </cell>
          <cell r="C417" t="str">
            <v>Nevada - Oregon Border</v>
          </cell>
          <cell r="D417">
            <v>0</v>
          </cell>
          <cell r="E417">
            <v>0</v>
          </cell>
          <cell r="F417">
            <v>0</v>
          </cell>
          <cell r="G417">
            <v>0</v>
          </cell>
          <cell r="H417">
            <v>0</v>
          </cell>
          <cell r="I417" t="str">
            <v>Div0</v>
          </cell>
          <cell r="J417">
            <v>0</v>
          </cell>
          <cell r="K417">
            <v>0</v>
          </cell>
          <cell r="L417">
            <v>0</v>
          </cell>
          <cell r="M417">
            <v>0</v>
          </cell>
          <cell r="N417">
            <v>0</v>
          </cell>
          <cell r="O417">
            <v>0</v>
          </cell>
          <cell r="P417">
            <v>0</v>
          </cell>
          <cell r="Q417">
            <v>0</v>
          </cell>
        </row>
        <row r="418">
          <cell r="A418">
            <v>2022</v>
          </cell>
          <cell r="B418" t="str">
            <v>Dec</v>
          </cell>
          <cell r="C418" t="str">
            <v>Bridger</v>
          </cell>
          <cell r="D418">
            <v>0</v>
          </cell>
          <cell r="E418">
            <v>0</v>
          </cell>
          <cell r="F418">
            <v>0</v>
          </cell>
          <cell r="G418">
            <v>0</v>
          </cell>
          <cell r="H418">
            <v>18.8</v>
          </cell>
          <cell r="I418" t="str">
            <v>Div0</v>
          </cell>
          <cell r="J418">
            <v>1408.4</v>
          </cell>
          <cell r="K418">
            <v>-1.6</v>
          </cell>
          <cell r="L418">
            <v>0</v>
          </cell>
          <cell r="M418">
            <v>0</v>
          </cell>
          <cell r="N418">
            <v>1388</v>
          </cell>
          <cell r="O418">
            <v>0</v>
          </cell>
          <cell r="P418">
            <v>0</v>
          </cell>
          <cell r="Q418">
            <v>0</v>
          </cell>
        </row>
        <row r="419">
          <cell r="A419">
            <v>2022</v>
          </cell>
          <cell r="B419" t="str">
            <v>Dec</v>
          </cell>
          <cell r="C419" t="str">
            <v>Hemingway</v>
          </cell>
          <cell r="D419">
            <v>0</v>
          </cell>
          <cell r="E419">
            <v>0</v>
          </cell>
          <cell r="F419">
            <v>0</v>
          </cell>
          <cell r="G419">
            <v>0</v>
          </cell>
          <cell r="H419">
            <v>0</v>
          </cell>
          <cell r="I419" t="str">
            <v>Div0</v>
          </cell>
          <cell r="J419">
            <v>0</v>
          </cell>
          <cell r="K419">
            <v>0</v>
          </cell>
          <cell r="L419">
            <v>0</v>
          </cell>
          <cell r="M419">
            <v>1199.9000000000001</v>
          </cell>
          <cell r="N419">
            <v>1199.9000000000001</v>
          </cell>
          <cell r="O419">
            <v>0</v>
          </cell>
          <cell r="P419">
            <v>0</v>
          </cell>
          <cell r="Q419">
            <v>0</v>
          </cell>
        </row>
        <row r="420">
          <cell r="A420">
            <v>2022</v>
          </cell>
          <cell r="B420" t="str">
            <v>Dec</v>
          </cell>
          <cell r="C420" t="str">
            <v>Midpoint Meridian</v>
          </cell>
          <cell r="D420">
            <v>0</v>
          </cell>
          <cell r="E420">
            <v>0</v>
          </cell>
          <cell r="F420">
            <v>0</v>
          </cell>
          <cell r="G420">
            <v>0</v>
          </cell>
          <cell r="H420">
            <v>0</v>
          </cell>
          <cell r="I420" t="str">
            <v>Div0</v>
          </cell>
          <cell r="J420">
            <v>0</v>
          </cell>
          <cell r="K420">
            <v>0</v>
          </cell>
          <cell r="L420">
            <v>0</v>
          </cell>
          <cell r="M420">
            <v>241</v>
          </cell>
          <cell r="N420">
            <v>241</v>
          </cell>
          <cell r="O420">
            <v>0</v>
          </cell>
          <cell r="P420">
            <v>0</v>
          </cell>
          <cell r="Q420">
            <v>0</v>
          </cell>
        </row>
        <row r="421">
          <cell r="A421">
            <v>2022</v>
          </cell>
          <cell r="B421" t="str">
            <v>Dec</v>
          </cell>
          <cell r="C421" t="str">
            <v>Craig Trans</v>
          </cell>
          <cell r="D421">
            <v>0</v>
          </cell>
          <cell r="E421">
            <v>0</v>
          </cell>
          <cell r="F421">
            <v>0</v>
          </cell>
          <cell r="G421">
            <v>0</v>
          </cell>
          <cell r="H421">
            <v>67</v>
          </cell>
          <cell r="I421" t="str">
            <v>Div0</v>
          </cell>
          <cell r="J421">
            <v>0</v>
          </cell>
          <cell r="K421">
            <v>0</v>
          </cell>
          <cell r="L421">
            <v>0</v>
          </cell>
          <cell r="M421">
            <v>67</v>
          </cell>
          <cell r="N421">
            <v>0</v>
          </cell>
          <cell r="O421">
            <v>0</v>
          </cell>
          <cell r="P421">
            <v>0</v>
          </cell>
          <cell r="Q421">
            <v>0</v>
          </cell>
        </row>
        <row r="422">
          <cell r="A422">
            <v>2022</v>
          </cell>
          <cell r="B422" t="str">
            <v>Dec</v>
          </cell>
          <cell r="C422" t="str">
            <v>BPA_NITS</v>
          </cell>
          <cell r="D422">
            <v>316.3</v>
          </cell>
          <cell r="E422">
            <v>0</v>
          </cell>
          <cell r="F422">
            <v>0</v>
          </cell>
          <cell r="G422">
            <v>41.1</v>
          </cell>
          <cell r="H422">
            <v>41.1</v>
          </cell>
          <cell r="I422">
            <v>13</v>
          </cell>
          <cell r="J422">
            <v>0</v>
          </cell>
          <cell r="K422">
            <v>0</v>
          </cell>
          <cell r="L422">
            <v>0</v>
          </cell>
          <cell r="M422">
            <v>357.4</v>
          </cell>
          <cell r="N422">
            <v>0</v>
          </cell>
          <cell r="O422">
            <v>0</v>
          </cell>
          <cell r="P422">
            <v>0</v>
          </cell>
          <cell r="Q422">
            <v>0</v>
          </cell>
        </row>
        <row r="423">
          <cell r="A423">
            <v>2023</v>
          </cell>
          <cell r="B423" t="str">
            <v>Jul</v>
          </cell>
          <cell r="C423" t="str">
            <v>Arizona</v>
          </cell>
          <cell r="D423">
            <v>0</v>
          </cell>
          <cell r="E423">
            <v>0</v>
          </cell>
          <cell r="F423">
            <v>0</v>
          </cell>
          <cell r="G423">
            <v>0</v>
          </cell>
          <cell r="H423">
            <v>0</v>
          </cell>
          <cell r="I423" t="str">
            <v>Div0</v>
          </cell>
          <cell r="J423">
            <v>0</v>
          </cell>
          <cell r="K423">
            <v>0</v>
          </cell>
          <cell r="L423">
            <v>0</v>
          </cell>
          <cell r="M423">
            <v>0</v>
          </cell>
          <cell r="N423">
            <v>0</v>
          </cell>
          <cell r="O423">
            <v>0</v>
          </cell>
          <cell r="P423">
            <v>0</v>
          </cell>
          <cell r="Q423">
            <v>0</v>
          </cell>
        </row>
        <row r="424">
          <cell r="A424">
            <v>2023</v>
          </cell>
          <cell r="B424" t="str">
            <v>Jul</v>
          </cell>
          <cell r="C424" t="str">
            <v>COB</v>
          </cell>
          <cell r="D424">
            <v>0</v>
          </cell>
          <cell r="E424">
            <v>0</v>
          </cell>
          <cell r="F424">
            <v>0</v>
          </cell>
          <cell r="G424">
            <v>0</v>
          </cell>
          <cell r="H424">
            <v>0</v>
          </cell>
          <cell r="I424" t="str">
            <v>Div0</v>
          </cell>
          <cell r="J424">
            <v>0</v>
          </cell>
          <cell r="K424">
            <v>0</v>
          </cell>
          <cell r="L424">
            <v>0</v>
          </cell>
          <cell r="M424">
            <v>0</v>
          </cell>
          <cell r="N424">
            <v>0</v>
          </cell>
          <cell r="O424">
            <v>0</v>
          </cell>
          <cell r="P424">
            <v>0</v>
          </cell>
          <cell r="Q424">
            <v>0</v>
          </cell>
        </row>
        <row r="425">
          <cell r="A425">
            <v>2023</v>
          </cell>
          <cell r="B425" t="str">
            <v>Jul</v>
          </cell>
          <cell r="C425" t="str">
            <v>Goshen</v>
          </cell>
          <cell r="D425">
            <v>481.2</v>
          </cell>
          <cell r="E425">
            <v>0</v>
          </cell>
          <cell r="F425">
            <v>-31</v>
          </cell>
          <cell r="G425">
            <v>58.5</v>
          </cell>
          <cell r="H425">
            <v>58.5</v>
          </cell>
          <cell r="I425">
            <v>13</v>
          </cell>
          <cell r="J425">
            <v>56.5</v>
          </cell>
          <cell r="K425">
            <v>-4.4000000000000004</v>
          </cell>
          <cell r="L425">
            <v>180.2</v>
          </cell>
          <cell r="M425">
            <v>276.5</v>
          </cell>
          <cell r="N425">
            <v>0</v>
          </cell>
          <cell r="O425">
            <v>0</v>
          </cell>
          <cell r="P425">
            <v>0</v>
          </cell>
          <cell r="Q425">
            <v>0</v>
          </cell>
        </row>
        <row r="426">
          <cell r="A426">
            <v>2023</v>
          </cell>
          <cell r="B426" t="str">
            <v>Jul</v>
          </cell>
          <cell r="C426" t="str">
            <v>Brady</v>
          </cell>
          <cell r="D426">
            <v>0</v>
          </cell>
          <cell r="E426">
            <v>0</v>
          </cell>
          <cell r="F426">
            <v>0</v>
          </cell>
          <cell r="G426">
            <v>0</v>
          </cell>
          <cell r="H426">
            <v>0</v>
          </cell>
          <cell r="I426" t="str">
            <v>Div0</v>
          </cell>
          <cell r="J426">
            <v>0</v>
          </cell>
          <cell r="K426">
            <v>0</v>
          </cell>
          <cell r="L426">
            <v>0</v>
          </cell>
          <cell r="M426">
            <v>0</v>
          </cell>
          <cell r="N426">
            <v>0</v>
          </cell>
          <cell r="O426">
            <v>0</v>
          </cell>
          <cell r="P426">
            <v>0</v>
          </cell>
          <cell r="Q426">
            <v>0</v>
          </cell>
        </row>
        <row r="427">
          <cell r="A427">
            <v>2023</v>
          </cell>
          <cell r="B427" t="str">
            <v>Jul</v>
          </cell>
          <cell r="C427" t="str">
            <v>Bridger West</v>
          </cell>
          <cell r="D427">
            <v>0</v>
          </cell>
          <cell r="E427">
            <v>0</v>
          </cell>
          <cell r="F427">
            <v>0</v>
          </cell>
          <cell r="G427">
            <v>0</v>
          </cell>
          <cell r="H427">
            <v>0</v>
          </cell>
          <cell r="I427" t="str">
            <v>Div0</v>
          </cell>
          <cell r="J427">
            <v>0</v>
          </cell>
          <cell r="K427">
            <v>0</v>
          </cell>
          <cell r="L427">
            <v>0</v>
          </cell>
          <cell r="M427">
            <v>1261.0999999999999</v>
          </cell>
          <cell r="N427">
            <v>1261.0999999999999</v>
          </cell>
          <cell r="O427">
            <v>0</v>
          </cell>
          <cell r="P427">
            <v>0</v>
          </cell>
          <cell r="Q427">
            <v>0</v>
          </cell>
        </row>
        <row r="428">
          <cell r="A428">
            <v>2023</v>
          </cell>
          <cell r="B428" t="str">
            <v>Jul</v>
          </cell>
          <cell r="C428" t="str">
            <v>Borah</v>
          </cell>
          <cell r="D428">
            <v>0</v>
          </cell>
          <cell r="E428">
            <v>0</v>
          </cell>
          <cell r="F428">
            <v>0</v>
          </cell>
          <cell r="G428">
            <v>0</v>
          </cell>
          <cell r="H428">
            <v>0</v>
          </cell>
          <cell r="I428" t="str">
            <v>Div0</v>
          </cell>
          <cell r="J428">
            <v>0</v>
          </cell>
          <cell r="K428">
            <v>0</v>
          </cell>
          <cell r="L428">
            <v>0</v>
          </cell>
          <cell r="M428">
            <v>1261</v>
          </cell>
          <cell r="N428">
            <v>1261</v>
          </cell>
          <cell r="O428">
            <v>0</v>
          </cell>
          <cell r="P428">
            <v>0</v>
          </cell>
          <cell r="Q428">
            <v>0</v>
          </cell>
        </row>
        <row r="429">
          <cell r="A429">
            <v>2023</v>
          </cell>
          <cell r="B429" t="str">
            <v>Jul</v>
          </cell>
          <cell r="C429" t="str">
            <v>Mid Columbia</v>
          </cell>
          <cell r="D429">
            <v>0</v>
          </cell>
          <cell r="E429">
            <v>0</v>
          </cell>
          <cell r="F429">
            <v>0</v>
          </cell>
          <cell r="G429">
            <v>0</v>
          </cell>
          <cell r="H429">
            <v>0</v>
          </cell>
          <cell r="I429" t="str">
            <v>Div0</v>
          </cell>
          <cell r="J429">
            <v>831.8</v>
          </cell>
          <cell r="K429">
            <v>-25.2</v>
          </cell>
          <cell r="L429">
            <v>0</v>
          </cell>
          <cell r="M429">
            <v>0</v>
          </cell>
          <cell r="N429">
            <v>806.6</v>
          </cell>
          <cell r="O429">
            <v>0</v>
          </cell>
          <cell r="P429">
            <v>0</v>
          </cell>
          <cell r="Q429">
            <v>0</v>
          </cell>
        </row>
        <row r="430">
          <cell r="A430">
            <v>2023</v>
          </cell>
          <cell r="B430" t="str">
            <v>Jul</v>
          </cell>
          <cell r="C430" t="str">
            <v>Mona</v>
          </cell>
          <cell r="D430">
            <v>0</v>
          </cell>
          <cell r="E430">
            <v>0</v>
          </cell>
          <cell r="F430">
            <v>0</v>
          </cell>
          <cell r="G430">
            <v>0</v>
          </cell>
          <cell r="H430">
            <v>0</v>
          </cell>
          <cell r="I430" t="str">
            <v>Div0</v>
          </cell>
          <cell r="J430">
            <v>0</v>
          </cell>
          <cell r="K430">
            <v>100</v>
          </cell>
          <cell r="L430">
            <v>0</v>
          </cell>
          <cell r="M430">
            <v>29</v>
          </cell>
          <cell r="N430">
            <v>129</v>
          </cell>
          <cell r="O430">
            <v>0</v>
          </cell>
          <cell r="P430">
            <v>0</v>
          </cell>
          <cell r="Q430">
            <v>0</v>
          </cell>
        </row>
        <row r="431">
          <cell r="A431">
            <v>2023</v>
          </cell>
          <cell r="B431" t="str">
            <v>Jul</v>
          </cell>
          <cell r="C431" t="str">
            <v>Palo Verde</v>
          </cell>
          <cell r="D431">
            <v>0</v>
          </cell>
          <cell r="E431">
            <v>0</v>
          </cell>
          <cell r="F431">
            <v>0</v>
          </cell>
          <cell r="G431">
            <v>0</v>
          </cell>
          <cell r="H431">
            <v>0</v>
          </cell>
          <cell r="I431" t="str">
            <v>Div0</v>
          </cell>
          <cell r="J431">
            <v>0</v>
          </cell>
          <cell r="K431">
            <v>0</v>
          </cell>
          <cell r="L431">
            <v>0</v>
          </cell>
          <cell r="M431">
            <v>0</v>
          </cell>
          <cell r="N431">
            <v>0</v>
          </cell>
          <cell r="O431">
            <v>0</v>
          </cell>
          <cell r="P431">
            <v>0</v>
          </cell>
          <cell r="Q431">
            <v>0</v>
          </cell>
        </row>
        <row r="432">
          <cell r="A432">
            <v>2023</v>
          </cell>
          <cell r="B432" t="str">
            <v>Jul</v>
          </cell>
          <cell r="C432" t="str">
            <v>Utah North</v>
          </cell>
          <cell r="D432">
            <v>5079.8999999999996</v>
          </cell>
          <cell r="E432">
            <v>0</v>
          </cell>
          <cell r="F432">
            <v>-373.5</v>
          </cell>
          <cell r="G432">
            <v>611.79999999999995</v>
          </cell>
          <cell r="H432">
            <v>611.79999999999995</v>
          </cell>
          <cell r="I432">
            <v>13</v>
          </cell>
          <cell r="J432">
            <v>2287.1</v>
          </cell>
          <cell r="K432">
            <v>-1.8</v>
          </cell>
          <cell r="L432">
            <v>143.1</v>
          </cell>
          <cell r="M432">
            <v>2891.4</v>
          </cell>
          <cell r="N432">
            <v>1.6</v>
          </cell>
          <cell r="O432">
            <v>0</v>
          </cell>
          <cell r="P432">
            <v>0</v>
          </cell>
          <cell r="Q432">
            <v>0</v>
          </cell>
        </row>
        <row r="433">
          <cell r="A433">
            <v>2023</v>
          </cell>
          <cell r="B433" t="str">
            <v>Jul</v>
          </cell>
          <cell r="C433" t="str">
            <v>_4-Corners</v>
          </cell>
          <cell r="D433">
            <v>0</v>
          </cell>
          <cell r="E433">
            <v>0</v>
          </cell>
          <cell r="F433">
            <v>0</v>
          </cell>
          <cell r="G433">
            <v>0</v>
          </cell>
          <cell r="H433">
            <v>0</v>
          </cell>
          <cell r="I433" t="str">
            <v>Div0</v>
          </cell>
          <cell r="J433">
            <v>0</v>
          </cell>
          <cell r="K433">
            <v>0</v>
          </cell>
          <cell r="L433">
            <v>0</v>
          </cell>
          <cell r="M433">
            <v>0</v>
          </cell>
          <cell r="N433">
            <v>0</v>
          </cell>
          <cell r="O433">
            <v>0</v>
          </cell>
          <cell r="P433">
            <v>0</v>
          </cell>
          <cell r="Q433">
            <v>0</v>
          </cell>
        </row>
        <row r="434">
          <cell r="A434">
            <v>2023</v>
          </cell>
          <cell r="B434" t="str">
            <v>Jul</v>
          </cell>
          <cell r="C434" t="str">
            <v>Utah South</v>
          </cell>
          <cell r="D434">
            <v>756.9</v>
          </cell>
          <cell r="E434">
            <v>0</v>
          </cell>
          <cell r="F434">
            <v>0</v>
          </cell>
          <cell r="G434">
            <v>98.4</v>
          </cell>
          <cell r="H434">
            <v>98.4</v>
          </cell>
          <cell r="I434">
            <v>13</v>
          </cell>
          <cell r="J434">
            <v>3140.5</v>
          </cell>
          <cell r="K434">
            <v>10.6</v>
          </cell>
          <cell r="L434">
            <v>0</v>
          </cell>
          <cell r="M434">
            <v>196</v>
          </cell>
          <cell r="N434">
            <v>2491.6999999999998</v>
          </cell>
          <cell r="O434">
            <v>0</v>
          </cell>
          <cell r="P434">
            <v>0</v>
          </cell>
          <cell r="Q434">
            <v>0</v>
          </cell>
        </row>
        <row r="435">
          <cell r="A435">
            <v>2023</v>
          </cell>
          <cell r="B435" t="str">
            <v>Jul</v>
          </cell>
          <cell r="C435" t="str">
            <v>Cholla</v>
          </cell>
          <cell r="D435">
            <v>0</v>
          </cell>
          <cell r="E435">
            <v>0</v>
          </cell>
          <cell r="F435">
            <v>0</v>
          </cell>
          <cell r="G435">
            <v>0</v>
          </cell>
          <cell r="H435">
            <v>0</v>
          </cell>
          <cell r="I435" t="str">
            <v>Div0</v>
          </cell>
          <cell r="J435">
            <v>0</v>
          </cell>
          <cell r="K435">
            <v>0</v>
          </cell>
          <cell r="L435">
            <v>0</v>
          </cell>
          <cell r="M435">
            <v>0</v>
          </cell>
          <cell r="N435">
            <v>0</v>
          </cell>
          <cell r="O435">
            <v>0</v>
          </cell>
          <cell r="P435">
            <v>0</v>
          </cell>
          <cell r="Q435">
            <v>0</v>
          </cell>
        </row>
        <row r="436">
          <cell r="A436">
            <v>2023</v>
          </cell>
          <cell r="B436" t="str">
            <v>Jul</v>
          </cell>
          <cell r="C436" t="str">
            <v>Colorado</v>
          </cell>
          <cell r="D436">
            <v>0</v>
          </cell>
          <cell r="E436">
            <v>0</v>
          </cell>
          <cell r="F436">
            <v>0</v>
          </cell>
          <cell r="G436">
            <v>0</v>
          </cell>
          <cell r="H436">
            <v>145.6</v>
          </cell>
          <cell r="I436" t="str">
            <v>Div0</v>
          </cell>
          <cell r="J436">
            <v>241.6</v>
          </cell>
          <cell r="K436">
            <v>0</v>
          </cell>
          <cell r="L436">
            <v>0</v>
          </cell>
          <cell r="M436">
            <v>0</v>
          </cell>
          <cell r="N436">
            <v>96</v>
          </cell>
          <cell r="O436">
            <v>0</v>
          </cell>
          <cell r="P436">
            <v>0</v>
          </cell>
          <cell r="Q436">
            <v>0</v>
          </cell>
        </row>
        <row r="437">
          <cell r="A437">
            <v>2023</v>
          </cell>
          <cell r="B437" t="str">
            <v>Jul</v>
          </cell>
          <cell r="C437" t="str">
            <v>Mead</v>
          </cell>
          <cell r="D437">
            <v>0</v>
          </cell>
          <cell r="E437">
            <v>0</v>
          </cell>
          <cell r="F437">
            <v>0</v>
          </cell>
          <cell r="G437">
            <v>0</v>
          </cell>
          <cell r="H437">
            <v>0</v>
          </cell>
          <cell r="I437" t="str">
            <v>Div0</v>
          </cell>
          <cell r="J437">
            <v>0</v>
          </cell>
          <cell r="K437">
            <v>0</v>
          </cell>
          <cell r="L437">
            <v>0</v>
          </cell>
          <cell r="M437">
            <v>0</v>
          </cell>
          <cell r="N437">
            <v>0</v>
          </cell>
          <cell r="O437">
            <v>0</v>
          </cell>
          <cell r="P437">
            <v>0</v>
          </cell>
          <cell r="Q437">
            <v>0</v>
          </cell>
        </row>
        <row r="438">
          <cell r="A438">
            <v>2023</v>
          </cell>
          <cell r="B438" t="str">
            <v>Jul</v>
          </cell>
          <cell r="C438" t="str">
            <v>Montana</v>
          </cell>
          <cell r="D438">
            <v>0</v>
          </cell>
          <cell r="E438">
            <v>0</v>
          </cell>
          <cell r="F438">
            <v>0</v>
          </cell>
          <cell r="G438">
            <v>0</v>
          </cell>
          <cell r="H438">
            <v>0</v>
          </cell>
          <cell r="I438" t="str">
            <v>Div0</v>
          </cell>
          <cell r="J438">
            <v>151.69999999999999</v>
          </cell>
          <cell r="K438">
            <v>0</v>
          </cell>
          <cell r="L438">
            <v>0</v>
          </cell>
          <cell r="M438">
            <v>0</v>
          </cell>
          <cell r="N438">
            <v>151.69999999999999</v>
          </cell>
          <cell r="O438">
            <v>0</v>
          </cell>
          <cell r="P438">
            <v>0</v>
          </cell>
          <cell r="Q438">
            <v>0</v>
          </cell>
        </row>
        <row r="439">
          <cell r="A439">
            <v>2023</v>
          </cell>
          <cell r="B439" t="str">
            <v>Jul</v>
          </cell>
          <cell r="C439" t="str">
            <v>Hermiston</v>
          </cell>
          <cell r="D439">
            <v>0</v>
          </cell>
          <cell r="E439">
            <v>0</v>
          </cell>
          <cell r="F439">
            <v>0</v>
          </cell>
          <cell r="G439">
            <v>0</v>
          </cell>
          <cell r="H439">
            <v>0</v>
          </cell>
          <cell r="I439" t="str">
            <v>Div0</v>
          </cell>
          <cell r="J439">
            <v>227</v>
          </cell>
          <cell r="K439">
            <v>0</v>
          </cell>
          <cell r="L439">
            <v>0</v>
          </cell>
          <cell r="M439">
            <v>0</v>
          </cell>
          <cell r="N439">
            <v>227</v>
          </cell>
          <cell r="O439">
            <v>0</v>
          </cell>
          <cell r="P439">
            <v>0</v>
          </cell>
          <cell r="Q439">
            <v>0</v>
          </cell>
        </row>
        <row r="440">
          <cell r="A440">
            <v>2023</v>
          </cell>
          <cell r="B440" t="str">
            <v>Jul</v>
          </cell>
          <cell r="C440" t="str">
            <v>Yakima</v>
          </cell>
          <cell r="D440">
            <v>523.9</v>
          </cell>
          <cell r="E440">
            <v>0</v>
          </cell>
          <cell r="F440">
            <v>-33.799999999999997</v>
          </cell>
          <cell r="G440">
            <v>63.7</v>
          </cell>
          <cell r="H440">
            <v>63.7</v>
          </cell>
          <cell r="I440">
            <v>13</v>
          </cell>
          <cell r="J440">
            <v>0</v>
          </cell>
          <cell r="K440">
            <v>0</v>
          </cell>
          <cell r="L440">
            <v>0</v>
          </cell>
          <cell r="M440">
            <v>553.79999999999995</v>
          </cell>
          <cell r="N440">
            <v>0</v>
          </cell>
          <cell r="O440">
            <v>0</v>
          </cell>
          <cell r="P440">
            <v>0</v>
          </cell>
          <cell r="Q440">
            <v>0</v>
          </cell>
        </row>
        <row r="441">
          <cell r="A441">
            <v>2023</v>
          </cell>
          <cell r="B441" t="str">
            <v>Jul</v>
          </cell>
          <cell r="C441" t="str">
            <v>WallaWalla</v>
          </cell>
          <cell r="D441">
            <v>282.7</v>
          </cell>
          <cell r="E441">
            <v>0</v>
          </cell>
          <cell r="F441">
            <v>-13</v>
          </cell>
          <cell r="G441">
            <v>35.1</v>
          </cell>
          <cell r="H441">
            <v>35.1</v>
          </cell>
          <cell r="I441">
            <v>13</v>
          </cell>
          <cell r="J441">
            <v>47.1</v>
          </cell>
          <cell r="K441">
            <v>-1.8</v>
          </cell>
          <cell r="L441">
            <v>0</v>
          </cell>
          <cell r="M441">
            <v>259.39999999999998</v>
          </cell>
          <cell r="N441">
            <v>0</v>
          </cell>
          <cell r="O441">
            <v>0</v>
          </cell>
          <cell r="P441">
            <v>0</v>
          </cell>
          <cell r="Q441">
            <v>0</v>
          </cell>
        </row>
        <row r="442">
          <cell r="A442">
            <v>2023</v>
          </cell>
          <cell r="B442" t="str">
            <v>Jul</v>
          </cell>
          <cell r="C442" t="str">
            <v>APS Transmission</v>
          </cell>
          <cell r="D442">
            <v>0</v>
          </cell>
          <cell r="E442">
            <v>0</v>
          </cell>
          <cell r="F442">
            <v>0</v>
          </cell>
          <cell r="G442">
            <v>0</v>
          </cell>
          <cell r="H442">
            <v>0</v>
          </cell>
          <cell r="I442" t="str">
            <v>Div0</v>
          </cell>
          <cell r="J442">
            <v>0</v>
          </cell>
          <cell r="K442">
            <v>0</v>
          </cell>
          <cell r="L442">
            <v>0</v>
          </cell>
          <cell r="M442">
            <v>0</v>
          </cell>
          <cell r="N442">
            <v>0</v>
          </cell>
          <cell r="O442">
            <v>0</v>
          </cell>
          <cell r="P442">
            <v>0</v>
          </cell>
          <cell r="Q442">
            <v>0</v>
          </cell>
        </row>
        <row r="443">
          <cell r="A443">
            <v>2023</v>
          </cell>
          <cell r="B443" t="str">
            <v>Jul</v>
          </cell>
          <cell r="C443" t="str">
            <v>Bridger East</v>
          </cell>
          <cell r="D443">
            <v>0</v>
          </cell>
          <cell r="E443">
            <v>0</v>
          </cell>
          <cell r="F443">
            <v>0</v>
          </cell>
          <cell r="G443">
            <v>0</v>
          </cell>
          <cell r="H443">
            <v>0</v>
          </cell>
          <cell r="I443" t="str">
            <v>Div0</v>
          </cell>
          <cell r="J443">
            <v>0</v>
          </cell>
          <cell r="K443">
            <v>0</v>
          </cell>
          <cell r="L443">
            <v>0</v>
          </cell>
          <cell r="M443">
            <v>0</v>
          </cell>
          <cell r="N443">
            <v>0</v>
          </cell>
          <cell r="O443">
            <v>0</v>
          </cell>
          <cell r="P443">
            <v>0</v>
          </cell>
          <cell r="Q443">
            <v>0</v>
          </cell>
        </row>
        <row r="444">
          <cell r="A444">
            <v>2023</v>
          </cell>
          <cell r="B444" t="str">
            <v>Jul</v>
          </cell>
          <cell r="C444" t="str">
            <v>WyomingNE</v>
          </cell>
          <cell r="D444">
            <v>576.5</v>
          </cell>
          <cell r="E444">
            <v>0</v>
          </cell>
          <cell r="F444">
            <v>0</v>
          </cell>
          <cell r="G444">
            <v>74.900000000000006</v>
          </cell>
          <cell r="H444">
            <v>74.900000000000006</v>
          </cell>
          <cell r="I444">
            <v>13</v>
          </cell>
          <cell r="J444">
            <v>1190.2</v>
          </cell>
          <cell r="K444">
            <v>-15.2</v>
          </cell>
          <cell r="L444">
            <v>0</v>
          </cell>
          <cell r="M444">
            <v>0</v>
          </cell>
          <cell r="N444">
            <v>523.6</v>
          </cell>
          <cell r="O444">
            <v>0</v>
          </cell>
          <cell r="P444">
            <v>0</v>
          </cell>
          <cell r="Q444">
            <v>0</v>
          </cell>
        </row>
        <row r="445">
          <cell r="A445">
            <v>2023</v>
          </cell>
          <cell r="B445" t="str">
            <v>Jul</v>
          </cell>
          <cell r="C445" t="str">
            <v>WyomingSW</v>
          </cell>
          <cell r="D445">
            <v>496.5</v>
          </cell>
          <cell r="E445">
            <v>0</v>
          </cell>
          <cell r="F445">
            <v>-63.7</v>
          </cell>
          <cell r="G445">
            <v>56.3</v>
          </cell>
          <cell r="H445">
            <v>56.3</v>
          </cell>
          <cell r="I445">
            <v>13</v>
          </cell>
          <cell r="J445">
            <v>46.4</v>
          </cell>
          <cell r="K445">
            <v>0</v>
          </cell>
          <cell r="L445">
            <v>0</v>
          </cell>
          <cell r="M445">
            <v>842.6</v>
          </cell>
          <cell r="N445">
            <v>400</v>
          </cell>
          <cell r="O445">
            <v>0</v>
          </cell>
          <cell r="P445">
            <v>0</v>
          </cell>
          <cell r="Q445">
            <v>0</v>
          </cell>
        </row>
        <row r="446">
          <cell r="A446">
            <v>2023</v>
          </cell>
          <cell r="B446" t="str">
            <v>Jul</v>
          </cell>
          <cell r="C446" t="str">
            <v>Aeolis_Wyoming</v>
          </cell>
          <cell r="D446">
            <v>0</v>
          </cell>
          <cell r="E446">
            <v>0</v>
          </cell>
          <cell r="F446">
            <v>0</v>
          </cell>
          <cell r="G446">
            <v>0</v>
          </cell>
          <cell r="H446">
            <v>0</v>
          </cell>
          <cell r="I446" t="str">
            <v>Div0</v>
          </cell>
          <cell r="J446">
            <v>173.8</v>
          </cell>
          <cell r="K446">
            <v>0</v>
          </cell>
          <cell r="L446">
            <v>0</v>
          </cell>
          <cell r="M446">
            <v>523.5</v>
          </cell>
          <cell r="N446">
            <v>697.3</v>
          </cell>
          <cell r="O446">
            <v>0</v>
          </cell>
          <cell r="P446">
            <v>0</v>
          </cell>
          <cell r="Q446">
            <v>0</v>
          </cell>
        </row>
        <row r="447">
          <cell r="A447">
            <v>2023</v>
          </cell>
          <cell r="B447" t="str">
            <v>Jul</v>
          </cell>
          <cell r="C447" t="str">
            <v>Chehalis</v>
          </cell>
          <cell r="D447">
            <v>0</v>
          </cell>
          <cell r="E447">
            <v>0</v>
          </cell>
          <cell r="F447">
            <v>0</v>
          </cell>
          <cell r="G447">
            <v>0</v>
          </cell>
          <cell r="H447">
            <v>0</v>
          </cell>
          <cell r="I447" t="str">
            <v>Div0</v>
          </cell>
          <cell r="J447">
            <v>464</v>
          </cell>
          <cell r="K447">
            <v>0</v>
          </cell>
          <cell r="L447">
            <v>0</v>
          </cell>
          <cell r="M447">
            <v>0</v>
          </cell>
          <cell r="N447">
            <v>464</v>
          </cell>
          <cell r="O447">
            <v>0</v>
          </cell>
          <cell r="P447">
            <v>0</v>
          </cell>
          <cell r="Q447">
            <v>0</v>
          </cell>
        </row>
        <row r="448">
          <cell r="A448">
            <v>2023</v>
          </cell>
          <cell r="B448" t="str">
            <v>Jul</v>
          </cell>
          <cell r="C448" t="str">
            <v>SOregonCal</v>
          </cell>
          <cell r="D448">
            <v>1401.6</v>
          </cell>
          <cell r="E448">
            <v>0</v>
          </cell>
          <cell r="F448">
            <v>-167.4</v>
          </cell>
          <cell r="G448">
            <v>160.4</v>
          </cell>
          <cell r="H448">
            <v>160.4</v>
          </cell>
          <cell r="I448">
            <v>13</v>
          </cell>
          <cell r="J448">
            <v>261.3</v>
          </cell>
          <cell r="K448">
            <v>36.1</v>
          </cell>
          <cell r="L448">
            <v>0</v>
          </cell>
          <cell r="M448">
            <v>1241.9000000000001</v>
          </cell>
          <cell r="N448">
            <v>144.69999999999999</v>
          </cell>
          <cell r="O448">
            <v>0</v>
          </cell>
          <cell r="P448">
            <v>0</v>
          </cell>
          <cell r="Q448">
            <v>0</v>
          </cell>
        </row>
        <row r="449">
          <cell r="A449">
            <v>2023</v>
          </cell>
          <cell r="B449" t="str">
            <v>Jul</v>
          </cell>
          <cell r="C449" t="str">
            <v>PortlandNC</v>
          </cell>
          <cell r="D449">
            <v>494.8</v>
          </cell>
          <cell r="E449">
            <v>0</v>
          </cell>
          <cell r="F449">
            <v>0</v>
          </cell>
          <cell r="G449">
            <v>64.3</v>
          </cell>
          <cell r="H449">
            <v>64.3</v>
          </cell>
          <cell r="I449">
            <v>13</v>
          </cell>
          <cell r="J449">
            <v>498.6</v>
          </cell>
          <cell r="K449">
            <v>-78</v>
          </cell>
          <cell r="L449">
            <v>0</v>
          </cell>
          <cell r="M449">
            <v>138.5</v>
          </cell>
          <cell r="N449">
            <v>0</v>
          </cell>
          <cell r="O449">
            <v>0</v>
          </cell>
          <cell r="P449">
            <v>0</v>
          </cell>
          <cell r="Q449">
            <v>0</v>
          </cell>
        </row>
        <row r="450">
          <cell r="A450">
            <v>2023</v>
          </cell>
          <cell r="B450" t="str">
            <v>Jul</v>
          </cell>
          <cell r="C450" t="str">
            <v>WillamValcc</v>
          </cell>
          <cell r="D450">
            <v>357.3</v>
          </cell>
          <cell r="E450">
            <v>0</v>
          </cell>
          <cell r="F450">
            <v>0</v>
          </cell>
          <cell r="G450">
            <v>46.4</v>
          </cell>
          <cell r="H450">
            <v>46.4</v>
          </cell>
          <cell r="I450">
            <v>13</v>
          </cell>
          <cell r="J450">
            <v>0</v>
          </cell>
          <cell r="K450">
            <v>0</v>
          </cell>
          <cell r="L450">
            <v>0</v>
          </cell>
          <cell r="M450">
            <v>403.7</v>
          </cell>
          <cell r="N450">
            <v>0</v>
          </cell>
          <cell r="O450">
            <v>0</v>
          </cell>
          <cell r="P450">
            <v>0</v>
          </cell>
          <cell r="Q450">
            <v>0</v>
          </cell>
        </row>
        <row r="451">
          <cell r="A451">
            <v>2023</v>
          </cell>
          <cell r="B451" t="str">
            <v>Jul</v>
          </cell>
          <cell r="C451" t="str">
            <v>Bethel</v>
          </cell>
          <cell r="D451">
            <v>0</v>
          </cell>
          <cell r="E451">
            <v>0</v>
          </cell>
          <cell r="F451">
            <v>0</v>
          </cell>
          <cell r="G451">
            <v>0</v>
          </cell>
          <cell r="H451">
            <v>0</v>
          </cell>
          <cell r="I451" t="str">
            <v>Div0</v>
          </cell>
          <cell r="J451">
            <v>0</v>
          </cell>
          <cell r="K451">
            <v>0</v>
          </cell>
          <cell r="L451">
            <v>0</v>
          </cell>
          <cell r="M451">
            <v>0</v>
          </cell>
          <cell r="N451">
            <v>0</v>
          </cell>
          <cell r="O451">
            <v>0</v>
          </cell>
          <cell r="P451">
            <v>0</v>
          </cell>
          <cell r="Q451">
            <v>0</v>
          </cell>
        </row>
        <row r="452">
          <cell r="A452">
            <v>2023</v>
          </cell>
          <cell r="B452" t="str">
            <v>Jul</v>
          </cell>
          <cell r="C452" t="str">
            <v>Nevada - Oregon Border</v>
          </cell>
          <cell r="D452">
            <v>0</v>
          </cell>
          <cell r="E452">
            <v>0</v>
          </cell>
          <cell r="F452">
            <v>0</v>
          </cell>
          <cell r="G452">
            <v>0</v>
          </cell>
          <cell r="H452">
            <v>0</v>
          </cell>
          <cell r="I452" t="str">
            <v>Div0</v>
          </cell>
          <cell r="J452">
            <v>106</v>
          </cell>
          <cell r="K452">
            <v>0</v>
          </cell>
          <cell r="L452">
            <v>0</v>
          </cell>
          <cell r="M452">
            <v>0</v>
          </cell>
          <cell r="N452">
            <v>106</v>
          </cell>
          <cell r="O452">
            <v>0</v>
          </cell>
          <cell r="P452">
            <v>0</v>
          </cell>
          <cell r="Q452">
            <v>0</v>
          </cell>
        </row>
        <row r="453">
          <cell r="A453">
            <v>2023</v>
          </cell>
          <cell r="B453" t="str">
            <v>Jul</v>
          </cell>
          <cell r="C453" t="str">
            <v>Bridger</v>
          </cell>
          <cell r="D453">
            <v>0</v>
          </cell>
          <cell r="E453">
            <v>0</v>
          </cell>
          <cell r="F453">
            <v>0</v>
          </cell>
          <cell r="G453">
            <v>0</v>
          </cell>
          <cell r="H453">
            <v>0</v>
          </cell>
          <cell r="I453" t="str">
            <v>Div0</v>
          </cell>
          <cell r="J453">
            <v>1408.4</v>
          </cell>
          <cell r="K453">
            <v>-1.7</v>
          </cell>
          <cell r="L453">
            <v>0</v>
          </cell>
          <cell r="M453">
            <v>0</v>
          </cell>
          <cell r="N453">
            <v>1406.6</v>
          </cell>
          <cell r="O453">
            <v>0</v>
          </cell>
          <cell r="P453">
            <v>0</v>
          </cell>
          <cell r="Q453">
            <v>0</v>
          </cell>
        </row>
        <row r="454">
          <cell r="A454">
            <v>2023</v>
          </cell>
          <cell r="B454" t="str">
            <v>Jul</v>
          </cell>
          <cell r="C454" t="str">
            <v>Hemingway</v>
          </cell>
          <cell r="D454">
            <v>0</v>
          </cell>
          <cell r="E454">
            <v>0</v>
          </cell>
          <cell r="F454">
            <v>0</v>
          </cell>
          <cell r="G454">
            <v>0</v>
          </cell>
          <cell r="H454">
            <v>0</v>
          </cell>
          <cell r="I454" t="str">
            <v>Div0</v>
          </cell>
          <cell r="J454">
            <v>0</v>
          </cell>
          <cell r="K454">
            <v>0</v>
          </cell>
          <cell r="L454">
            <v>0</v>
          </cell>
          <cell r="M454">
            <v>905.7</v>
          </cell>
          <cell r="N454">
            <v>905.7</v>
          </cell>
          <cell r="O454">
            <v>0</v>
          </cell>
          <cell r="P454">
            <v>0</v>
          </cell>
          <cell r="Q454">
            <v>0</v>
          </cell>
        </row>
        <row r="455">
          <cell r="A455">
            <v>2023</v>
          </cell>
          <cell r="B455" t="str">
            <v>Jul</v>
          </cell>
          <cell r="C455" t="str">
            <v>Midpoint Meridian</v>
          </cell>
          <cell r="D455">
            <v>0</v>
          </cell>
          <cell r="E455">
            <v>0</v>
          </cell>
          <cell r="F455">
            <v>0</v>
          </cell>
          <cell r="G455">
            <v>0</v>
          </cell>
          <cell r="H455">
            <v>0</v>
          </cell>
          <cell r="I455" t="str">
            <v>Div0</v>
          </cell>
          <cell r="J455">
            <v>0</v>
          </cell>
          <cell r="K455">
            <v>0</v>
          </cell>
          <cell r="L455">
            <v>0</v>
          </cell>
          <cell r="M455">
            <v>124</v>
          </cell>
          <cell r="N455">
            <v>124</v>
          </cell>
          <cell r="O455">
            <v>0</v>
          </cell>
          <cell r="P455">
            <v>0</v>
          </cell>
          <cell r="Q455">
            <v>0</v>
          </cell>
        </row>
        <row r="456">
          <cell r="A456">
            <v>2023</v>
          </cell>
          <cell r="B456" t="str">
            <v>Jul</v>
          </cell>
          <cell r="C456" t="str">
            <v>Craig Trans</v>
          </cell>
          <cell r="D456">
            <v>0</v>
          </cell>
          <cell r="E456">
            <v>0</v>
          </cell>
          <cell r="F456">
            <v>0</v>
          </cell>
          <cell r="G456">
            <v>0</v>
          </cell>
          <cell r="H456">
            <v>0</v>
          </cell>
          <cell r="I456" t="str">
            <v>Div0</v>
          </cell>
          <cell r="J456">
            <v>0</v>
          </cell>
          <cell r="K456">
            <v>0</v>
          </cell>
          <cell r="L456">
            <v>0</v>
          </cell>
          <cell r="M456">
            <v>67</v>
          </cell>
          <cell r="N456">
            <v>67</v>
          </cell>
          <cell r="O456">
            <v>0</v>
          </cell>
          <cell r="P456">
            <v>0</v>
          </cell>
          <cell r="Q456">
            <v>0</v>
          </cell>
        </row>
        <row r="457">
          <cell r="A457">
            <v>2023</v>
          </cell>
          <cell r="B457" t="str">
            <v>Jul</v>
          </cell>
          <cell r="C457" t="str">
            <v>BPA_NITS</v>
          </cell>
          <cell r="D457">
            <v>255.2</v>
          </cell>
          <cell r="E457">
            <v>0</v>
          </cell>
          <cell r="F457">
            <v>0</v>
          </cell>
          <cell r="G457">
            <v>33.200000000000003</v>
          </cell>
          <cell r="H457">
            <v>33.200000000000003</v>
          </cell>
          <cell r="I457">
            <v>13</v>
          </cell>
          <cell r="J457">
            <v>0</v>
          </cell>
          <cell r="K457">
            <v>0</v>
          </cell>
          <cell r="L457">
            <v>0</v>
          </cell>
          <cell r="M457">
            <v>288.39999999999998</v>
          </cell>
          <cell r="N457">
            <v>0</v>
          </cell>
          <cell r="O457">
            <v>0</v>
          </cell>
          <cell r="P457">
            <v>0</v>
          </cell>
          <cell r="Q457">
            <v>0</v>
          </cell>
        </row>
        <row r="458">
          <cell r="A458">
            <v>2023</v>
          </cell>
          <cell r="B458" t="str">
            <v>Dec</v>
          </cell>
          <cell r="C458" t="str">
            <v>Arizona</v>
          </cell>
          <cell r="D458">
            <v>0</v>
          </cell>
          <cell r="E458">
            <v>0</v>
          </cell>
          <cell r="F458">
            <v>0</v>
          </cell>
          <cell r="G458">
            <v>0</v>
          </cell>
          <cell r="H458">
            <v>0</v>
          </cell>
          <cell r="I458" t="str">
            <v>Div0</v>
          </cell>
          <cell r="J458">
            <v>0</v>
          </cell>
          <cell r="K458">
            <v>0</v>
          </cell>
          <cell r="L458">
            <v>0</v>
          </cell>
          <cell r="M458">
            <v>0</v>
          </cell>
          <cell r="N458">
            <v>0</v>
          </cell>
          <cell r="O458">
            <v>0</v>
          </cell>
          <cell r="P458">
            <v>0</v>
          </cell>
          <cell r="Q458">
            <v>0</v>
          </cell>
        </row>
        <row r="459">
          <cell r="A459">
            <v>2023</v>
          </cell>
          <cell r="B459" t="str">
            <v>Dec</v>
          </cell>
          <cell r="C459" t="str">
            <v>COB</v>
          </cell>
          <cell r="D459">
            <v>0</v>
          </cell>
          <cell r="E459">
            <v>0</v>
          </cell>
          <cell r="F459">
            <v>0</v>
          </cell>
          <cell r="G459">
            <v>0</v>
          </cell>
          <cell r="H459">
            <v>0</v>
          </cell>
          <cell r="I459" t="str">
            <v>Div0</v>
          </cell>
          <cell r="J459">
            <v>0</v>
          </cell>
          <cell r="K459">
            <v>0</v>
          </cell>
          <cell r="L459">
            <v>0</v>
          </cell>
          <cell r="M459">
            <v>0</v>
          </cell>
          <cell r="N459">
            <v>0</v>
          </cell>
          <cell r="O459">
            <v>0</v>
          </cell>
          <cell r="P459">
            <v>0</v>
          </cell>
          <cell r="Q459">
            <v>0</v>
          </cell>
        </row>
        <row r="460">
          <cell r="A460">
            <v>2023</v>
          </cell>
          <cell r="B460" t="str">
            <v>Dec</v>
          </cell>
          <cell r="C460" t="str">
            <v>Goshen</v>
          </cell>
          <cell r="D460">
            <v>288.10000000000002</v>
          </cell>
          <cell r="E460">
            <v>0</v>
          </cell>
          <cell r="F460">
            <v>-17.7</v>
          </cell>
          <cell r="G460">
            <v>35.1</v>
          </cell>
          <cell r="H460">
            <v>35.1</v>
          </cell>
          <cell r="I460">
            <v>13</v>
          </cell>
          <cell r="J460">
            <v>36.200000000000003</v>
          </cell>
          <cell r="K460">
            <v>-3.9</v>
          </cell>
          <cell r="L460">
            <v>0</v>
          </cell>
          <cell r="M460">
            <v>273.2</v>
          </cell>
          <cell r="N460">
            <v>0</v>
          </cell>
          <cell r="O460">
            <v>0</v>
          </cell>
          <cell r="P460">
            <v>0</v>
          </cell>
          <cell r="Q460">
            <v>0</v>
          </cell>
        </row>
        <row r="461">
          <cell r="A461">
            <v>2023</v>
          </cell>
          <cell r="B461" t="str">
            <v>Dec</v>
          </cell>
          <cell r="C461" t="str">
            <v>Brady</v>
          </cell>
          <cell r="D461">
            <v>0</v>
          </cell>
          <cell r="E461">
            <v>0</v>
          </cell>
          <cell r="F461">
            <v>0</v>
          </cell>
          <cell r="G461">
            <v>0</v>
          </cell>
          <cell r="H461">
            <v>0</v>
          </cell>
          <cell r="I461" t="str">
            <v>Div0</v>
          </cell>
          <cell r="J461">
            <v>0</v>
          </cell>
          <cell r="K461">
            <v>0</v>
          </cell>
          <cell r="L461">
            <v>0</v>
          </cell>
          <cell r="M461">
            <v>0</v>
          </cell>
          <cell r="N461">
            <v>0</v>
          </cell>
          <cell r="O461">
            <v>0</v>
          </cell>
          <cell r="P461">
            <v>0</v>
          </cell>
          <cell r="Q461">
            <v>0</v>
          </cell>
        </row>
        <row r="462">
          <cell r="A462">
            <v>2023</v>
          </cell>
          <cell r="B462" t="str">
            <v>Dec</v>
          </cell>
          <cell r="C462" t="str">
            <v>Bridger West</v>
          </cell>
          <cell r="D462">
            <v>0</v>
          </cell>
          <cell r="E462">
            <v>0</v>
          </cell>
          <cell r="F462">
            <v>0</v>
          </cell>
          <cell r="G462">
            <v>0</v>
          </cell>
          <cell r="H462">
            <v>0</v>
          </cell>
          <cell r="I462" t="str">
            <v>Div0</v>
          </cell>
          <cell r="J462">
            <v>0</v>
          </cell>
          <cell r="K462">
            <v>0</v>
          </cell>
          <cell r="L462">
            <v>0</v>
          </cell>
          <cell r="M462">
            <v>1406.6</v>
          </cell>
          <cell r="N462">
            <v>1406.6</v>
          </cell>
          <cell r="O462">
            <v>0</v>
          </cell>
          <cell r="P462">
            <v>0</v>
          </cell>
          <cell r="Q462">
            <v>0</v>
          </cell>
        </row>
        <row r="463">
          <cell r="A463">
            <v>2023</v>
          </cell>
          <cell r="B463" t="str">
            <v>Dec</v>
          </cell>
          <cell r="C463" t="str">
            <v>Borah</v>
          </cell>
          <cell r="D463">
            <v>0</v>
          </cell>
          <cell r="E463">
            <v>0</v>
          </cell>
          <cell r="F463">
            <v>0</v>
          </cell>
          <cell r="G463">
            <v>0</v>
          </cell>
          <cell r="H463">
            <v>0</v>
          </cell>
          <cell r="I463" t="str">
            <v>Div0</v>
          </cell>
          <cell r="J463">
            <v>0</v>
          </cell>
          <cell r="K463">
            <v>0</v>
          </cell>
          <cell r="L463">
            <v>0</v>
          </cell>
          <cell r="M463">
            <v>1547.8</v>
          </cell>
          <cell r="N463">
            <v>1547.8</v>
          </cell>
          <cell r="O463">
            <v>0</v>
          </cell>
          <cell r="P463">
            <v>0</v>
          </cell>
          <cell r="Q463">
            <v>0</v>
          </cell>
        </row>
        <row r="464">
          <cell r="A464">
            <v>2023</v>
          </cell>
          <cell r="B464" t="str">
            <v>Dec</v>
          </cell>
          <cell r="C464" t="str">
            <v>Mid Columbia</v>
          </cell>
          <cell r="D464">
            <v>0</v>
          </cell>
          <cell r="E464">
            <v>0</v>
          </cell>
          <cell r="F464">
            <v>0</v>
          </cell>
          <cell r="G464">
            <v>0</v>
          </cell>
          <cell r="H464">
            <v>0</v>
          </cell>
          <cell r="I464" t="str">
            <v>Div0</v>
          </cell>
          <cell r="J464">
            <v>367.8</v>
          </cell>
          <cell r="K464">
            <v>-22.8</v>
          </cell>
          <cell r="L464">
            <v>0</v>
          </cell>
          <cell r="M464">
            <v>169.6</v>
          </cell>
          <cell r="N464">
            <v>514.70000000000005</v>
          </cell>
          <cell r="O464">
            <v>0</v>
          </cell>
          <cell r="P464">
            <v>0</v>
          </cell>
          <cell r="Q464">
            <v>0</v>
          </cell>
        </row>
        <row r="465">
          <cell r="A465">
            <v>2023</v>
          </cell>
          <cell r="B465" t="str">
            <v>Dec</v>
          </cell>
          <cell r="C465" t="str">
            <v>Mona</v>
          </cell>
          <cell r="D465">
            <v>0</v>
          </cell>
          <cell r="E465">
            <v>0</v>
          </cell>
          <cell r="F465">
            <v>0</v>
          </cell>
          <cell r="G465">
            <v>0</v>
          </cell>
          <cell r="H465">
            <v>142.19999999999999</v>
          </cell>
          <cell r="I465" t="str">
            <v>Div0</v>
          </cell>
          <cell r="J465">
            <v>0</v>
          </cell>
          <cell r="K465">
            <v>113.2</v>
          </cell>
          <cell r="L465">
            <v>0</v>
          </cell>
          <cell r="M465">
            <v>29</v>
          </cell>
          <cell r="N465">
            <v>0</v>
          </cell>
          <cell r="O465">
            <v>0</v>
          </cell>
          <cell r="P465">
            <v>0</v>
          </cell>
          <cell r="Q465">
            <v>0</v>
          </cell>
        </row>
        <row r="466">
          <cell r="A466">
            <v>2023</v>
          </cell>
          <cell r="B466" t="str">
            <v>Dec</v>
          </cell>
          <cell r="C466" t="str">
            <v>Palo Verde</v>
          </cell>
          <cell r="D466">
            <v>0</v>
          </cell>
          <cell r="E466">
            <v>0</v>
          </cell>
          <cell r="F466">
            <v>0</v>
          </cell>
          <cell r="G466">
            <v>0</v>
          </cell>
          <cell r="H466">
            <v>0</v>
          </cell>
          <cell r="I466" t="str">
            <v>Div0</v>
          </cell>
          <cell r="J466">
            <v>0</v>
          </cell>
          <cell r="K466">
            <v>0</v>
          </cell>
          <cell r="L466">
            <v>0</v>
          </cell>
          <cell r="M466">
            <v>0</v>
          </cell>
          <cell r="N466">
            <v>0</v>
          </cell>
          <cell r="O466">
            <v>0</v>
          </cell>
          <cell r="P466">
            <v>0</v>
          </cell>
          <cell r="Q466">
            <v>0</v>
          </cell>
        </row>
        <row r="467">
          <cell r="A467">
            <v>2023</v>
          </cell>
          <cell r="B467" t="str">
            <v>Dec</v>
          </cell>
          <cell r="C467" t="str">
            <v>Utah North</v>
          </cell>
          <cell r="D467">
            <v>3858.1</v>
          </cell>
          <cell r="E467">
            <v>0</v>
          </cell>
          <cell r="F467">
            <v>-260.3</v>
          </cell>
          <cell r="G467">
            <v>467.7</v>
          </cell>
          <cell r="H467">
            <v>467.7</v>
          </cell>
          <cell r="I467">
            <v>13</v>
          </cell>
          <cell r="J467">
            <v>2352.6</v>
          </cell>
          <cell r="K467">
            <v>-1.8</v>
          </cell>
          <cell r="L467">
            <v>0</v>
          </cell>
          <cell r="M467">
            <v>2004</v>
          </cell>
          <cell r="N467">
            <v>289.3</v>
          </cell>
          <cell r="O467">
            <v>0</v>
          </cell>
          <cell r="P467">
            <v>0</v>
          </cell>
          <cell r="Q467">
            <v>0</v>
          </cell>
        </row>
        <row r="468">
          <cell r="A468">
            <v>2023</v>
          </cell>
          <cell r="B468" t="str">
            <v>Dec</v>
          </cell>
          <cell r="C468" t="str">
            <v>_4-Corners</v>
          </cell>
          <cell r="D468">
            <v>0</v>
          </cell>
          <cell r="E468">
            <v>0</v>
          </cell>
          <cell r="F468">
            <v>0</v>
          </cell>
          <cell r="G468">
            <v>0</v>
          </cell>
          <cell r="H468">
            <v>0</v>
          </cell>
          <cell r="I468" t="str">
            <v>Div0</v>
          </cell>
          <cell r="J468">
            <v>0</v>
          </cell>
          <cell r="K468">
            <v>0</v>
          </cell>
          <cell r="L468">
            <v>0</v>
          </cell>
          <cell r="M468">
            <v>0</v>
          </cell>
          <cell r="N468">
            <v>0</v>
          </cell>
          <cell r="O468">
            <v>0</v>
          </cell>
          <cell r="P468">
            <v>0</v>
          </cell>
          <cell r="Q468">
            <v>0</v>
          </cell>
        </row>
        <row r="469">
          <cell r="A469">
            <v>2023</v>
          </cell>
          <cell r="B469" t="str">
            <v>Dec</v>
          </cell>
          <cell r="C469" t="str">
            <v>Utah South</v>
          </cell>
          <cell r="D469">
            <v>620.6</v>
          </cell>
          <cell r="E469">
            <v>0</v>
          </cell>
          <cell r="F469">
            <v>0</v>
          </cell>
          <cell r="G469">
            <v>80.7</v>
          </cell>
          <cell r="H469">
            <v>496.5</v>
          </cell>
          <cell r="I469">
            <v>80</v>
          </cell>
          <cell r="J469">
            <v>3160.2</v>
          </cell>
          <cell r="K469">
            <v>-38.799999999999997</v>
          </cell>
          <cell r="L469">
            <v>0</v>
          </cell>
          <cell r="M469">
            <v>0</v>
          </cell>
          <cell r="N469">
            <v>2004.2</v>
          </cell>
          <cell r="O469">
            <v>0</v>
          </cell>
          <cell r="P469">
            <v>0</v>
          </cell>
          <cell r="Q469">
            <v>0</v>
          </cell>
        </row>
        <row r="470">
          <cell r="A470">
            <v>2023</v>
          </cell>
          <cell r="B470" t="str">
            <v>Dec</v>
          </cell>
          <cell r="C470" t="str">
            <v>Cholla</v>
          </cell>
          <cell r="D470">
            <v>0</v>
          </cell>
          <cell r="E470">
            <v>0</v>
          </cell>
          <cell r="F470">
            <v>0</v>
          </cell>
          <cell r="G470">
            <v>0</v>
          </cell>
          <cell r="H470">
            <v>0</v>
          </cell>
          <cell r="I470" t="str">
            <v>Div0</v>
          </cell>
          <cell r="J470">
            <v>0</v>
          </cell>
          <cell r="K470">
            <v>0</v>
          </cell>
          <cell r="L470">
            <v>0</v>
          </cell>
          <cell r="M470">
            <v>0</v>
          </cell>
          <cell r="N470">
            <v>0</v>
          </cell>
          <cell r="O470">
            <v>0</v>
          </cell>
          <cell r="P470">
            <v>0</v>
          </cell>
          <cell r="Q470">
            <v>0</v>
          </cell>
        </row>
        <row r="471">
          <cell r="A471">
            <v>2023</v>
          </cell>
          <cell r="B471" t="str">
            <v>Dec</v>
          </cell>
          <cell r="C471" t="str">
            <v>Colorado</v>
          </cell>
          <cell r="D471">
            <v>0</v>
          </cell>
          <cell r="E471">
            <v>0</v>
          </cell>
          <cell r="F471">
            <v>0</v>
          </cell>
          <cell r="G471">
            <v>0</v>
          </cell>
          <cell r="H471">
            <v>145.6</v>
          </cell>
          <cell r="I471" t="str">
            <v>Div0</v>
          </cell>
          <cell r="J471">
            <v>241.6</v>
          </cell>
          <cell r="K471">
            <v>0</v>
          </cell>
          <cell r="L471">
            <v>0</v>
          </cell>
          <cell r="M471">
            <v>0</v>
          </cell>
          <cell r="N471">
            <v>96</v>
          </cell>
          <cell r="O471">
            <v>0</v>
          </cell>
          <cell r="P471">
            <v>0</v>
          </cell>
          <cell r="Q471">
            <v>0</v>
          </cell>
        </row>
        <row r="472">
          <cell r="A472">
            <v>2023</v>
          </cell>
          <cell r="B472" t="str">
            <v>Dec</v>
          </cell>
          <cell r="C472" t="str">
            <v>Mead</v>
          </cell>
          <cell r="D472">
            <v>0</v>
          </cell>
          <cell r="E472">
            <v>0</v>
          </cell>
          <cell r="F472">
            <v>0</v>
          </cell>
          <cell r="G472">
            <v>0</v>
          </cell>
          <cell r="H472">
            <v>0</v>
          </cell>
          <cell r="I472" t="str">
            <v>Div0</v>
          </cell>
          <cell r="J472">
            <v>0</v>
          </cell>
          <cell r="K472">
            <v>0</v>
          </cell>
          <cell r="L472">
            <v>0</v>
          </cell>
          <cell r="M472">
            <v>0</v>
          </cell>
          <cell r="N472">
            <v>0</v>
          </cell>
          <cell r="O472">
            <v>0</v>
          </cell>
          <cell r="P472">
            <v>0</v>
          </cell>
          <cell r="Q472">
            <v>0</v>
          </cell>
        </row>
        <row r="473">
          <cell r="A473">
            <v>2023</v>
          </cell>
          <cell r="B473" t="str">
            <v>Dec</v>
          </cell>
          <cell r="C473" t="str">
            <v>Montana</v>
          </cell>
          <cell r="D473">
            <v>0</v>
          </cell>
          <cell r="E473">
            <v>0</v>
          </cell>
          <cell r="F473">
            <v>0</v>
          </cell>
          <cell r="G473">
            <v>0</v>
          </cell>
          <cell r="H473">
            <v>0</v>
          </cell>
          <cell r="I473" t="str">
            <v>Div0</v>
          </cell>
          <cell r="J473">
            <v>150.69999999999999</v>
          </cell>
          <cell r="K473">
            <v>0</v>
          </cell>
          <cell r="L473">
            <v>0</v>
          </cell>
          <cell r="M473">
            <v>0</v>
          </cell>
          <cell r="N473">
            <v>150.69999999999999</v>
          </cell>
          <cell r="O473">
            <v>0</v>
          </cell>
          <cell r="P473">
            <v>0</v>
          </cell>
          <cell r="Q473">
            <v>0</v>
          </cell>
        </row>
        <row r="474">
          <cell r="A474">
            <v>2023</v>
          </cell>
          <cell r="B474" t="str">
            <v>Dec</v>
          </cell>
          <cell r="C474" t="str">
            <v>Hermiston</v>
          </cell>
          <cell r="D474">
            <v>0</v>
          </cell>
          <cell r="E474">
            <v>0</v>
          </cell>
          <cell r="F474">
            <v>0</v>
          </cell>
          <cell r="G474">
            <v>0</v>
          </cell>
          <cell r="H474">
            <v>0</v>
          </cell>
          <cell r="I474" t="str">
            <v>Div0</v>
          </cell>
          <cell r="J474">
            <v>240</v>
          </cell>
          <cell r="K474">
            <v>0</v>
          </cell>
          <cell r="L474">
            <v>0</v>
          </cell>
          <cell r="M474">
            <v>0</v>
          </cell>
          <cell r="N474">
            <v>240</v>
          </cell>
          <cell r="O474">
            <v>0</v>
          </cell>
          <cell r="P474">
            <v>0</v>
          </cell>
          <cell r="Q474">
            <v>0</v>
          </cell>
        </row>
        <row r="475">
          <cell r="A475">
            <v>2023</v>
          </cell>
          <cell r="B475" t="str">
            <v>Dec</v>
          </cell>
          <cell r="C475" t="str">
            <v>Yakima</v>
          </cell>
          <cell r="D475">
            <v>557.70000000000005</v>
          </cell>
          <cell r="E475">
            <v>0</v>
          </cell>
          <cell r="F475">
            <v>-31.5</v>
          </cell>
          <cell r="G475">
            <v>68.400000000000006</v>
          </cell>
          <cell r="H475">
            <v>68.400000000000006</v>
          </cell>
          <cell r="I475">
            <v>13</v>
          </cell>
          <cell r="J475">
            <v>0</v>
          </cell>
          <cell r="K475">
            <v>0</v>
          </cell>
          <cell r="L475">
            <v>0</v>
          </cell>
          <cell r="M475">
            <v>594.6</v>
          </cell>
          <cell r="N475">
            <v>0</v>
          </cell>
          <cell r="O475">
            <v>0</v>
          </cell>
          <cell r="P475">
            <v>0</v>
          </cell>
          <cell r="Q475">
            <v>0</v>
          </cell>
        </row>
        <row r="476">
          <cell r="A476">
            <v>2023</v>
          </cell>
          <cell r="B476" t="str">
            <v>Dec</v>
          </cell>
          <cell r="C476" t="str">
            <v>WallaWalla</v>
          </cell>
          <cell r="D476">
            <v>253.9</v>
          </cell>
          <cell r="E476">
            <v>0</v>
          </cell>
          <cell r="F476">
            <v>-11.6</v>
          </cell>
          <cell r="G476">
            <v>31.5</v>
          </cell>
          <cell r="H476">
            <v>31.5</v>
          </cell>
          <cell r="I476">
            <v>13</v>
          </cell>
          <cell r="J476">
            <v>47.1</v>
          </cell>
          <cell r="K476">
            <v>-1.8</v>
          </cell>
          <cell r="L476">
            <v>0</v>
          </cell>
          <cell r="M476">
            <v>275</v>
          </cell>
          <cell r="N476">
            <v>46.6</v>
          </cell>
          <cell r="O476">
            <v>0</v>
          </cell>
          <cell r="P476">
            <v>0</v>
          </cell>
          <cell r="Q476">
            <v>0</v>
          </cell>
        </row>
        <row r="477">
          <cell r="A477">
            <v>2023</v>
          </cell>
          <cell r="B477" t="str">
            <v>Dec</v>
          </cell>
          <cell r="C477" t="str">
            <v>APS Transmission</v>
          </cell>
          <cell r="D477">
            <v>0</v>
          </cell>
          <cell r="E477">
            <v>0</v>
          </cell>
          <cell r="F477">
            <v>0</v>
          </cell>
          <cell r="G477">
            <v>0</v>
          </cell>
          <cell r="H477">
            <v>0</v>
          </cell>
          <cell r="I477" t="str">
            <v>Div0</v>
          </cell>
          <cell r="J477">
            <v>0</v>
          </cell>
          <cell r="K477">
            <v>0</v>
          </cell>
          <cell r="L477">
            <v>0</v>
          </cell>
          <cell r="M477">
            <v>0</v>
          </cell>
          <cell r="N477">
            <v>0</v>
          </cell>
          <cell r="O477">
            <v>0</v>
          </cell>
          <cell r="P477">
            <v>0</v>
          </cell>
          <cell r="Q477">
            <v>0</v>
          </cell>
        </row>
        <row r="478">
          <cell r="A478">
            <v>2023</v>
          </cell>
          <cell r="B478" t="str">
            <v>Dec</v>
          </cell>
          <cell r="C478" t="str">
            <v>Bridger East</v>
          </cell>
          <cell r="D478">
            <v>0</v>
          </cell>
          <cell r="E478">
            <v>0</v>
          </cell>
          <cell r="F478">
            <v>0</v>
          </cell>
          <cell r="G478">
            <v>0</v>
          </cell>
          <cell r="H478">
            <v>0</v>
          </cell>
          <cell r="I478" t="str">
            <v>Div0</v>
          </cell>
          <cell r="J478">
            <v>0</v>
          </cell>
          <cell r="K478">
            <v>0</v>
          </cell>
          <cell r="L478">
            <v>0</v>
          </cell>
          <cell r="M478">
            <v>0</v>
          </cell>
          <cell r="N478">
            <v>0</v>
          </cell>
          <cell r="O478">
            <v>0</v>
          </cell>
          <cell r="P478">
            <v>0</v>
          </cell>
          <cell r="Q478">
            <v>0</v>
          </cell>
        </row>
        <row r="479">
          <cell r="A479">
            <v>2023</v>
          </cell>
          <cell r="B479" t="str">
            <v>Dec</v>
          </cell>
          <cell r="C479" t="str">
            <v>WyomingNE</v>
          </cell>
          <cell r="D479">
            <v>607.9</v>
          </cell>
          <cell r="E479">
            <v>0</v>
          </cell>
          <cell r="F479">
            <v>0</v>
          </cell>
          <cell r="G479">
            <v>79</v>
          </cell>
          <cell r="H479">
            <v>276.3</v>
          </cell>
          <cell r="I479">
            <v>45.5</v>
          </cell>
          <cell r="J479">
            <v>1190.2</v>
          </cell>
          <cell r="K479">
            <v>-13.8</v>
          </cell>
          <cell r="L479">
            <v>0</v>
          </cell>
          <cell r="M479">
            <v>0</v>
          </cell>
          <cell r="N479">
            <v>292.3</v>
          </cell>
          <cell r="O479">
            <v>0</v>
          </cell>
          <cell r="P479">
            <v>0</v>
          </cell>
          <cell r="Q479">
            <v>0</v>
          </cell>
        </row>
        <row r="480">
          <cell r="A480">
            <v>2023</v>
          </cell>
          <cell r="B480" t="str">
            <v>Dec</v>
          </cell>
          <cell r="C480" t="str">
            <v>WyomingSW</v>
          </cell>
          <cell r="D480">
            <v>515.4</v>
          </cell>
          <cell r="E480">
            <v>0</v>
          </cell>
          <cell r="F480">
            <v>-62.2</v>
          </cell>
          <cell r="G480">
            <v>58.9</v>
          </cell>
          <cell r="H480">
            <v>58.9</v>
          </cell>
          <cell r="I480">
            <v>13</v>
          </cell>
          <cell r="J480">
            <v>46.1</v>
          </cell>
          <cell r="K480">
            <v>0</v>
          </cell>
          <cell r="L480">
            <v>0</v>
          </cell>
          <cell r="M480">
            <v>466</v>
          </cell>
          <cell r="N480">
            <v>0</v>
          </cell>
          <cell r="O480">
            <v>0</v>
          </cell>
          <cell r="P480">
            <v>0</v>
          </cell>
          <cell r="Q480">
            <v>0</v>
          </cell>
        </row>
        <row r="481">
          <cell r="A481">
            <v>2023</v>
          </cell>
          <cell r="B481" t="str">
            <v>Dec</v>
          </cell>
          <cell r="C481" t="str">
            <v>Aeolis_Wyoming</v>
          </cell>
          <cell r="D481">
            <v>0</v>
          </cell>
          <cell r="E481">
            <v>0</v>
          </cell>
          <cell r="F481">
            <v>0</v>
          </cell>
          <cell r="G481">
            <v>0</v>
          </cell>
          <cell r="H481">
            <v>0</v>
          </cell>
          <cell r="I481" t="str">
            <v>Div0</v>
          </cell>
          <cell r="J481">
            <v>173.8</v>
          </cell>
          <cell r="K481">
            <v>0</v>
          </cell>
          <cell r="L481">
            <v>0</v>
          </cell>
          <cell r="M481">
            <v>292.2</v>
          </cell>
          <cell r="N481">
            <v>466</v>
          </cell>
          <cell r="O481">
            <v>0</v>
          </cell>
          <cell r="P481">
            <v>0</v>
          </cell>
          <cell r="Q481">
            <v>0</v>
          </cell>
        </row>
        <row r="482">
          <cell r="A482">
            <v>2023</v>
          </cell>
          <cell r="B482" t="str">
            <v>Dec</v>
          </cell>
          <cell r="C482" t="str">
            <v>Chehalis</v>
          </cell>
          <cell r="D482">
            <v>0</v>
          </cell>
          <cell r="E482">
            <v>0</v>
          </cell>
          <cell r="F482">
            <v>0</v>
          </cell>
          <cell r="G482">
            <v>0</v>
          </cell>
          <cell r="H482">
            <v>0</v>
          </cell>
          <cell r="I482" t="str">
            <v>Div0</v>
          </cell>
          <cell r="J482">
            <v>512</v>
          </cell>
          <cell r="K482">
            <v>0</v>
          </cell>
          <cell r="L482">
            <v>0</v>
          </cell>
          <cell r="M482">
            <v>0</v>
          </cell>
          <cell r="N482">
            <v>512</v>
          </cell>
          <cell r="O482">
            <v>0</v>
          </cell>
          <cell r="P482">
            <v>0</v>
          </cell>
          <cell r="Q482">
            <v>0</v>
          </cell>
        </row>
        <row r="483">
          <cell r="A483">
            <v>2023</v>
          </cell>
          <cell r="B483" t="str">
            <v>Dec</v>
          </cell>
          <cell r="C483" t="str">
            <v>SOregonCal</v>
          </cell>
          <cell r="D483">
            <v>1382.7</v>
          </cell>
          <cell r="E483">
            <v>0</v>
          </cell>
          <cell r="F483">
            <v>-203.2</v>
          </cell>
          <cell r="G483">
            <v>153.30000000000001</v>
          </cell>
          <cell r="H483">
            <v>153.30000000000001</v>
          </cell>
          <cell r="I483">
            <v>13</v>
          </cell>
          <cell r="J483">
            <v>298.60000000000002</v>
          </cell>
          <cell r="K483">
            <v>21.6</v>
          </cell>
          <cell r="L483">
            <v>0</v>
          </cell>
          <cell r="M483">
            <v>1368.5</v>
          </cell>
          <cell r="N483">
            <v>356</v>
          </cell>
          <cell r="O483">
            <v>0</v>
          </cell>
          <cell r="P483">
            <v>0</v>
          </cell>
          <cell r="Q483">
            <v>0</v>
          </cell>
        </row>
        <row r="484">
          <cell r="A484">
            <v>2023</v>
          </cell>
          <cell r="B484" t="str">
            <v>Dec</v>
          </cell>
          <cell r="C484" t="str">
            <v>PortlandNC</v>
          </cell>
          <cell r="D484">
            <v>509.4</v>
          </cell>
          <cell r="E484">
            <v>0</v>
          </cell>
          <cell r="F484">
            <v>0</v>
          </cell>
          <cell r="G484">
            <v>66.2</v>
          </cell>
          <cell r="H484">
            <v>66.2</v>
          </cell>
          <cell r="I484">
            <v>13</v>
          </cell>
          <cell r="J484">
            <v>600.20000000000005</v>
          </cell>
          <cell r="K484">
            <v>-78</v>
          </cell>
          <cell r="L484">
            <v>0</v>
          </cell>
          <cell r="M484">
            <v>62.7</v>
          </cell>
          <cell r="N484">
            <v>9.3000000000000007</v>
          </cell>
          <cell r="O484">
            <v>0</v>
          </cell>
          <cell r="P484">
            <v>0</v>
          </cell>
          <cell r="Q484">
            <v>0</v>
          </cell>
        </row>
        <row r="485">
          <cell r="A485">
            <v>2023</v>
          </cell>
          <cell r="B485" t="str">
            <v>Dec</v>
          </cell>
          <cell r="C485" t="str">
            <v>WillamValcc</v>
          </cell>
          <cell r="D485">
            <v>373.7</v>
          </cell>
          <cell r="E485">
            <v>0</v>
          </cell>
          <cell r="F485">
            <v>0</v>
          </cell>
          <cell r="G485">
            <v>48.6</v>
          </cell>
          <cell r="H485">
            <v>48.6</v>
          </cell>
          <cell r="I485">
            <v>13</v>
          </cell>
          <cell r="J485">
            <v>0</v>
          </cell>
          <cell r="K485">
            <v>0</v>
          </cell>
          <cell r="L485">
            <v>0</v>
          </cell>
          <cell r="M485">
            <v>422.2</v>
          </cell>
          <cell r="N485">
            <v>0</v>
          </cell>
          <cell r="O485">
            <v>0</v>
          </cell>
          <cell r="P485">
            <v>0</v>
          </cell>
          <cell r="Q485">
            <v>0</v>
          </cell>
        </row>
        <row r="486">
          <cell r="A486">
            <v>2023</v>
          </cell>
          <cell r="B486" t="str">
            <v>Dec</v>
          </cell>
          <cell r="C486" t="str">
            <v>Bethel</v>
          </cell>
          <cell r="D486">
            <v>0</v>
          </cell>
          <cell r="E486">
            <v>0</v>
          </cell>
          <cell r="F486">
            <v>0</v>
          </cell>
          <cell r="G486">
            <v>0</v>
          </cell>
          <cell r="H486">
            <v>0</v>
          </cell>
          <cell r="I486" t="str">
            <v>Div0</v>
          </cell>
          <cell r="J486">
            <v>0</v>
          </cell>
          <cell r="K486">
            <v>0</v>
          </cell>
          <cell r="L486">
            <v>0</v>
          </cell>
          <cell r="M486">
            <v>9.3000000000000007</v>
          </cell>
          <cell r="N486">
            <v>9.3000000000000007</v>
          </cell>
          <cell r="O486">
            <v>0</v>
          </cell>
          <cell r="P486">
            <v>0</v>
          </cell>
          <cell r="Q486">
            <v>0</v>
          </cell>
        </row>
        <row r="487">
          <cell r="A487">
            <v>2023</v>
          </cell>
          <cell r="B487" t="str">
            <v>Dec</v>
          </cell>
          <cell r="C487" t="str">
            <v>Nevada - Oregon Border</v>
          </cell>
          <cell r="D487">
            <v>0</v>
          </cell>
          <cell r="E487">
            <v>0</v>
          </cell>
          <cell r="F487">
            <v>0</v>
          </cell>
          <cell r="G487">
            <v>0</v>
          </cell>
          <cell r="H487">
            <v>0</v>
          </cell>
          <cell r="I487" t="str">
            <v>Div0</v>
          </cell>
          <cell r="J487">
            <v>0</v>
          </cell>
          <cell r="K487">
            <v>0</v>
          </cell>
          <cell r="L487">
            <v>0</v>
          </cell>
          <cell r="M487">
            <v>0</v>
          </cell>
          <cell r="N487">
            <v>0</v>
          </cell>
          <cell r="O487">
            <v>0</v>
          </cell>
          <cell r="P487">
            <v>0</v>
          </cell>
          <cell r="Q487">
            <v>0</v>
          </cell>
        </row>
        <row r="488">
          <cell r="A488">
            <v>2023</v>
          </cell>
          <cell r="B488" t="str">
            <v>Dec</v>
          </cell>
          <cell r="C488" t="str">
            <v>Bridger</v>
          </cell>
          <cell r="D488">
            <v>0</v>
          </cell>
          <cell r="E488">
            <v>0</v>
          </cell>
          <cell r="F488">
            <v>0</v>
          </cell>
          <cell r="G488">
            <v>0</v>
          </cell>
          <cell r="H488">
            <v>0</v>
          </cell>
          <cell r="I488" t="str">
            <v>Div0</v>
          </cell>
          <cell r="J488">
            <v>1408.4</v>
          </cell>
          <cell r="K488">
            <v>-1.6</v>
          </cell>
          <cell r="L488">
            <v>0</v>
          </cell>
          <cell r="M488">
            <v>0</v>
          </cell>
          <cell r="N488">
            <v>1406.8</v>
          </cell>
          <cell r="O488">
            <v>0</v>
          </cell>
          <cell r="P488">
            <v>0</v>
          </cell>
          <cell r="Q488">
            <v>0</v>
          </cell>
        </row>
        <row r="489">
          <cell r="A489">
            <v>2023</v>
          </cell>
          <cell r="B489" t="str">
            <v>Dec</v>
          </cell>
          <cell r="C489" t="str">
            <v>Hemingway</v>
          </cell>
          <cell r="D489">
            <v>0</v>
          </cell>
          <cell r="E489">
            <v>0</v>
          </cell>
          <cell r="F489">
            <v>0</v>
          </cell>
          <cell r="G489">
            <v>0</v>
          </cell>
          <cell r="H489">
            <v>0</v>
          </cell>
          <cell r="I489" t="str">
            <v>Div0</v>
          </cell>
          <cell r="J489">
            <v>0</v>
          </cell>
          <cell r="K489">
            <v>0</v>
          </cell>
          <cell r="L489">
            <v>0</v>
          </cell>
          <cell r="M489">
            <v>1047.0999999999999</v>
          </cell>
          <cell r="N489">
            <v>1047.0999999999999</v>
          </cell>
          <cell r="O489">
            <v>0</v>
          </cell>
          <cell r="P489">
            <v>0</v>
          </cell>
          <cell r="Q489">
            <v>0</v>
          </cell>
        </row>
        <row r="490">
          <cell r="A490">
            <v>2023</v>
          </cell>
          <cell r="B490" t="str">
            <v>Dec</v>
          </cell>
          <cell r="C490" t="str">
            <v>Midpoint Meridian</v>
          </cell>
          <cell r="D490">
            <v>0</v>
          </cell>
          <cell r="E490">
            <v>0</v>
          </cell>
          <cell r="F490">
            <v>0</v>
          </cell>
          <cell r="G490">
            <v>0</v>
          </cell>
          <cell r="H490">
            <v>0</v>
          </cell>
          <cell r="I490" t="str">
            <v>Div0</v>
          </cell>
          <cell r="J490">
            <v>0</v>
          </cell>
          <cell r="K490">
            <v>0</v>
          </cell>
          <cell r="L490">
            <v>0</v>
          </cell>
          <cell r="M490">
            <v>400</v>
          </cell>
          <cell r="N490">
            <v>400</v>
          </cell>
          <cell r="O490">
            <v>0</v>
          </cell>
          <cell r="P490">
            <v>0</v>
          </cell>
          <cell r="Q490">
            <v>0</v>
          </cell>
        </row>
        <row r="491">
          <cell r="A491">
            <v>2023</v>
          </cell>
          <cell r="B491" t="str">
            <v>Dec</v>
          </cell>
          <cell r="C491" t="str">
            <v>Craig Trans</v>
          </cell>
          <cell r="D491">
            <v>0</v>
          </cell>
          <cell r="E491">
            <v>0</v>
          </cell>
          <cell r="F491">
            <v>0</v>
          </cell>
          <cell r="G491">
            <v>0</v>
          </cell>
          <cell r="H491">
            <v>67</v>
          </cell>
          <cell r="I491" t="str">
            <v>Div0</v>
          </cell>
          <cell r="J491">
            <v>0</v>
          </cell>
          <cell r="K491">
            <v>0</v>
          </cell>
          <cell r="L491">
            <v>0</v>
          </cell>
          <cell r="M491">
            <v>67</v>
          </cell>
          <cell r="N491">
            <v>0</v>
          </cell>
          <cell r="O491">
            <v>0</v>
          </cell>
          <cell r="P491">
            <v>0</v>
          </cell>
          <cell r="Q491">
            <v>0</v>
          </cell>
        </row>
        <row r="492">
          <cell r="A492">
            <v>2023</v>
          </cell>
          <cell r="B492" t="str">
            <v>Dec</v>
          </cell>
          <cell r="C492" t="str">
            <v>BPA_NITS</v>
          </cell>
          <cell r="D492">
            <v>317.5</v>
          </cell>
          <cell r="E492">
            <v>0</v>
          </cell>
          <cell r="F492">
            <v>0</v>
          </cell>
          <cell r="G492">
            <v>41.3</v>
          </cell>
          <cell r="H492">
            <v>41.3</v>
          </cell>
          <cell r="I492">
            <v>13</v>
          </cell>
          <cell r="J492">
            <v>0</v>
          </cell>
          <cell r="K492">
            <v>0</v>
          </cell>
          <cell r="L492">
            <v>0</v>
          </cell>
          <cell r="M492">
            <v>358.7</v>
          </cell>
          <cell r="N492">
            <v>0</v>
          </cell>
          <cell r="O492">
            <v>0</v>
          </cell>
          <cell r="P492">
            <v>0</v>
          </cell>
          <cell r="Q492">
            <v>0</v>
          </cell>
        </row>
        <row r="493">
          <cell r="A493">
            <v>2024</v>
          </cell>
          <cell r="B493" t="str">
            <v>Jul</v>
          </cell>
          <cell r="C493" t="str">
            <v>Arizona</v>
          </cell>
          <cell r="D493">
            <v>0</v>
          </cell>
          <cell r="E493">
            <v>0</v>
          </cell>
          <cell r="F493">
            <v>0</v>
          </cell>
          <cell r="G493">
            <v>0</v>
          </cell>
          <cell r="H493">
            <v>0</v>
          </cell>
          <cell r="I493" t="str">
            <v>Div0</v>
          </cell>
          <cell r="J493">
            <v>0</v>
          </cell>
          <cell r="K493">
            <v>0</v>
          </cell>
          <cell r="L493">
            <v>0</v>
          </cell>
          <cell r="M493">
            <v>0</v>
          </cell>
          <cell r="N493">
            <v>0</v>
          </cell>
          <cell r="O493">
            <v>0</v>
          </cell>
          <cell r="P493">
            <v>0</v>
          </cell>
          <cell r="Q493">
            <v>0</v>
          </cell>
        </row>
        <row r="494">
          <cell r="A494">
            <v>2024</v>
          </cell>
          <cell r="B494" t="str">
            <v>Jul</v>
          </cell>
          <cell r="C494" t="str">
            <v>COB</v>
          </cell>
          <cell r="D494">
            <v>0</v>
          </cell>
          <cell r="E494">
            <v>0</v>
          </cell>
          <cell r="F494">
            <v>0</v>
          </cell>
          <cell r="G494">
            <v>0</v>
          </cell>
          <cell r="H494">
            <v>0</v>
          </cell>
          <cell r="I494" t="str">
            <v>Div0</v>
          </cell>
          <cell r="J494">
            <v>10.4</v>
          </cell>
          <cell r="K494">
            <v>0</v>
          </cell>
          <cell r="L494">
            <v>0</v>
          </cell>
          <cell r="M494">
            <v>0</v>
          </cell>
          <cell r="N494">
            <v>10.4</v>
          </cell>
          <cell r="O494">
            <v>0</v>
          </cell>
          <cell r="P494">
            <v>0</v>
          </cell>
          <cell r="Q494">
            <v>0</v>
          </cell>
        </row>
        <row r="495">
          <cell r="A495">
            <v>2024</v>
          </cell>
          <cell r="B495" t="str">
            <v>Jul</v>
          </cell>
          <cell r="C495" t="str">
            <v>Goshen</v>
          </cell>
          <cell r="D495">
            <v>485.3</v>
          </cell>
          <cell r="E495">
            <v>0</v>
          </cell>
          <cell r="F495">
            <v>-34.799999999999997</v>
          </cell>
          <cell r="G495">
            <v>58.6</v>
          </cell>
          <cell r="H495">
            <v>58.6</v>
          </cell>
          <cell r="I495">
            <v>13</v>
          </cell>
          <cell r="J495">
            <v>36.200000000000003</v>
          </cell>
          <cell r="K495">
            <v>-4.4000000000000004</v>
          </cell>
          <cell r="L495">
            <v>180.2</v>
          </cell>
          <cell r="M495">
            <v>297</v>
          </cell>
          <cell r="N495">
            <v>0</v>
          </cell>
          <cell r="O495">
            <v>0</v>
          </cell>
          <cell r="P495">
            <v>0</v>
          </cell>
          <cell r="Q495">
            <v>0</v>
          </cell>
        </row>
        <row r="496">
          <cell r="A496">
            <v>2024</v>
          </cell>
          <cell r="B496" t="str">
            <v>Jul</v>
          </cell>
          <cell r="C496" t="str">
            <v>Brady</v>
          </cell>
          <cell r="D496">
            <v>0</v>
          </cell>
          <cell r="E496">
            <v>0</v>
          </cell>
          <cell r="F496">
            <v>0</v>
          </cell>
          <cell r="G496">
            <v>0</v>
          </cell>
          <cell r="H496">
            <v>0</v>
          </cell>
          <cell r="I496" t="str">
            <v>Div0</v>
          </cell>
          <cell r="J496">
            <v>0</v>
          </cell>
          <cell r="K496">
            <v>0</v>
          </cell>
          <cell r="L496">
            <v>0</v>
          </cell>
          <cell r="M496">
            <v>0</v>
          </cell>
          <cell r="N496">
            <v>0</v>
          </cell>
          <cell r="O496">
            <v>0</v>
          </cell>
          <cell r="P496">
            <v>0</v>
          </cell>
          <cell r="Q496">
            <v>0</v>
          </cell>
        </row>
        <row r="497">
          <cell r="A497">
            <v>2024</v>
          </cell>
          <cell r="B497" t="str">
            <v>Jul</v>
          </cell>
          <cell r="C497" t="str">
            <v>Bridger West</v>
          </cell>
          <cell r="D497">
            <v>0</v>
          </cell>
          <cell r="E497">
            <v>0</v>
          </cell>
          <cell r="F497">
            <v>0</v>
          </cell>
          <cell r="G497">
            <v>0</v>
          </cell>
          <cell r="H497">
            <v>0</v>
          </cell>
          <cell r="I497" t="str">
            <v>Div0</v>
          </cell>
          <cell r="J497">
            <v>0</v>
          </cell>
          <cell r="K497">
            <v>0</v>
          </cell>
          <cell r="L497">
            <v>0</v>
          </cell>
          <cell r="M497">
            <v>1290.7</v>
          </cell>
          <cell r="N497">
            <v>1290.7</v>
          </cell>
          <cell r="O497">
            <v>0</v>
          </cell>
          <cell r="P497">
            <v>0</v>
          </cell>
          <cell r="Q497">
            <v>0</v>
          </cell>
        </row>
        <row r="498">
          <cell r="A498">
            <v>2024</v>
          </cell>
          <cell r="B498" t="str">
            <v>Jul</v>
          </cell>
          <cell r="C498" t="str">
            <v>Borah</v>
          </cell>
          <cell r="D498">
            <v>0</v>
          </cell>
          <cell r="E498">
            <v>0</v>
          </cell>
          <cell r="F498">
            <v>0</v>
          </cell>
          <cell r="G498">
            <v>0</v>
          </cell>
          <cell r="H498">
            <v>0</v>
          </cell>
          <cell r="I498" t="str">
            <v>Div0</v>
          </cell>
          <cell r="J498">
            <v>0</v>
          </cell>
          <cell r="K498">
            <v>0</v>
          </cell>
          <cell r="L498">
            <v>0</v>
          </cell>
          <cell r="M498">
            <v>1290.5</v>
          </cell>
          <cell r="N498">
            <v>1290.5</v>
          </cell>
          <cell r="O498">
            <v>0</v>
          </cell>
          <cell r="P498">
            <v>0</v>
          </cell>
          <cell r="Q498">
            <v>0</v>
          </cell>
        </row>
        <row r="499">
          <cell r="A499">
            <v>2024</v>
          </cell>
          <cell r="B499" t="str">
            <v>Jul</v>
          </cell>
          <cell r="C499" t="str">
            <v>Mid Columbia</v>
          </cell>
          <cell r="D499">
            <v>0</v>
          </cell>
          <cell r="E499">
            <v>0</v>
          </cell>
          <cell r="F499">
            <v>0</v>
          </cell>
          <cell r="G499">
            <v>0</v>
          </cell>
          <cell r="H499">
            <v>0</v>
          </cell>
          <cell r="I499" t="str">
            <v>Div0</v>
          </cell>
          <cell r="J499">
            <v>864.4</v>
          </cell>
          <cell r="K499">
            <v>0</v>
          </cell>
          <cell r="L499">
            <v>0</v>
          </cell>
          <cell r="M499">
            <v>0</v>
          </cell>
          <cell r="N499">
            <v>864.4</v>
          </cell>
          <cell r="O499">
            <v>0</v>
          </cell>
          <cell r="P499">
            <v>0</v>
          </cell>
          <cell r="Q499">
            <v>0</v>
          </cell>
        </row>
        <row r="500">
          <cell r="A500">
            <v>2024</v>
          </cell>
          <cell r="B500" t="str">
            <v>Jul</v>
          </cell>
          <cell r="C500" t="str">
            <v>Mona</v>
          </cell>
          <cell r="D500">
            <v>0</v>
          </cell>
          <cell r="E500">
            <v>0</v>
          </cell>
          <cell r="F500">
            <v>0</v>
          </cell>
          <cell r="G500">
            <v>0</v>
          </cell>
          <cell r="H500">
            <v>0</v>
          </cell>
          <cell r="I500" t="str">
            <v>Div0</v>
          </cell>
          <cell r="J500">
            <v>0</v>
          </cell>
          <cell r="K500">
            <v>100</v>
          </cell>
          <cell r="L500">
            <v>0</v>
          </cell>
          <cell r="M500">
            <v>29</v>
          </cell>
          <cell r="N500">
            <v>129</v>
          </cell>
          <cell r="O500">
            <v>0</v>
          </cell>
          <cell r="P500">
            <v>0</v>
          </cell>
          <cell r="Q500">
            <v>0</v>
          </cell>
        </row>
        <row r="501">
          <cell r="A501">
            <v>2024</v>
          </cell>
          <cell r="B501" t="str">
            <v>Jul</v>
          </cell>
          <cell r="C501" t="str">
            <v>Palo Verde</v>
          </cell>
          <cell r="D501">
            <v>0</v>
          </cell>
          <cell r="E501">
            <v>0</v>
          </cell>
          <cell r="F501">
            <v>0</v>
          </cell>
          <cell r="G501">
            <v>0</v>
          </cell>
          <cell r="H501">
            <v>0</v>
          </cell>
          <cell r="I501" t="str">
            <v>Div0</v>
          </cell>
          <cell r="J501">
            <v>0</v>
          </cell>
          <cell r="K501">
            <v>0</v>
          </cell>
          <cell r="L501">
            <v>0</v>
          </cell>
          <cell r="M501">
            <v>0</v>
          </cell>
          <cell r="N501">
            <v>0</v>
          </cell>
          <cell r="O501">
            <v>0</v>
          </cell>
          <cell r="P501">
            <v>0</v>
          </cell>
          <cell r="Q501">
            <v>0</v>
          </cell>
        </row>
        <row r="502">
          <cell r="A502">
            <v>2024</v>
          </cell>
          <cell r="B502" t="str">
            <v>Jul</v>
          </cell>
          <cell r="C502" t="str">
            <v>Utah North</v>
          </cell>
          <cell r="D502">
            <v>5140.1000000000004</v>
          </cell>
          <cell r="E502">
            <v>0</v>
          </cell>
          <cell r="F502">
            <v>-418.3</v>
          </cell>
          <cell r="G502">
            <v>613.79999999999995</v>
          </cell>
          <cell r="H502">
            <v>613.79999999999995</v>
          </cell>
          <cell r="I502">
            <v>13</v>
          </cell>
          <cell r="J502">
            <v>2287.1</v>
          </cell>
          <cell r="K502">
            <v>0</v>
          </cell>
          <cell r="L502">
            <v>143.1</v>
          </cell>
          <cell r="M502">
            <v>2905.3</v>
          </cell>
          <cell r="N502">
            <v>0</v>
          </cell>
          <cell r="O502">
            <v>0</v>
          </cell>
          <cell r="P502">
            <v>0</v>
          </cell>
          <cell r="Q502">
            <v>0</v>
          </cell>
        </row>
        <row r="503">
          <cell r="A503">
            <v>2024</v>
          </cell>
          <cell r="B503" t="str">
            <v>Jul</v>
          </cell>
          <cell r="C503" t="str">
            <v>_4-Corners</v>
          </cell>
          <cell r="D503">
            <v>0</v>
          </cell>
          <cell r="E503">
            <v>0</v>
          </cell>
          <cell r="F503">
            <v>0</v>
          </cell>
          <cell r="G503">
            <v>0</v>
          </cell>
          <cell r="H503">
            <v>0</v>
          </cell>
          <cell r="I503" t="str">
            <v>Div0</v>
          </cell>
          <cell r="J503">
            <v>0</v>
          </cell>
          <cell r="K503">
            <v>0</v>
          </cell>
          <cell r="L503">
            <v>0</v>
          </cell>
          <cell r="M503">
            <v>0</v>
          </cell>
          <cell r="N503">
            <v>0</v>
          </cell>
          <cell r="O503">
            <v>0</v>
          </cell>
          <cell r="P503">
            <v>0</v>
          </cell>
          <cell r="Q503">
            <v>0</v>
          </cell>
        </row>
        <row r="504">
          <cell r="A504">
            <v>2024</v>
          </cell>
          <cell r="B504" t="str">
            <v>Jul</v>
          </cell>
          <cell r="C504" t="str">
            <v>Utah South</v>
          </cell>
          <cell r="D504">
            <v>768.8</v>
          </cell>
          <cell r="E504">
            <v>0</v>
          </cell>
          <cell r="F504">
            <v>0</v>
          </cell>
          <cell r="G504">
            <v>99.9</v>
          </cell>
          <cell r="H504">
            <v>99.9</v>
          </cell>
          <cell r="I504">
            <v>13</v>
          </cell>
          <cell r="J504">
            <v>3137.1</v>
          </cell>
          <cell r="K504">
            <v>-30</v>
          </cell>
          <cell r="L504">
            <v>0</v>
          </cell>
          <cell r="M504">
            <v>196</v>
          </cell>
          <cell r="N504">
            <v>2434.4</v>
          </cell>
          <cell r="O504">
            <v>0</v>
          </cell>
          <cell r="P504">
            <v>0</v>
          </cell>
          <cell r="Q504">
            <v>0</v>
          </cell>
        </row>
        <row r="505">
          <cell r="A505">
            <v>2024</v>
          </cell>
          <cell r="B505" t="str">
            <v>Jul</v>
          </cell>
          <cell r="C505" t="str">
            <v>Cholla</v>
          </cell>
          <cell r="D505">
            <v>0</v>
          </cell>
          <cell r="E505">
            <v>0</v>
          </cell>
          <cell r="F505">
            <v>0</v>
          </cell>
          <cell r="G505">
            <v>0</v>
          </cell>
          <cell r="H505">
            <v>0</v>
          </cell>
          <cell r="I505" t="str">
            <v>Div0</v>
          </cell>
          <cell r="J505">
            <v>0</v>
          </cell>
          <cell r="K505">
            <v>0</v>
          </cell>
          <cell r="L505">
            <v>0</v>
          </cell>
          <cell r="M505">
            <v>0</v>
          </cell>
          <cell r="N505">
            <v>0</v>
          </cell>
          <cell r="O505">
            <v>0</v>
          </cell>
          <cell r="P505">
            <v>0</v>
          </cell>
          <cell r="Q505">
            <v>0</v>
          </cell>
        </row>
        <row r="506">
          <cell r="A506">
            <v>2024</v>
          </cell>
          <cell r="B506" t="str">
            <v>Jul</v>
          </cell>
          <cell r="C506" t="str">
            <v>Colorado</v>
          </cell>
          <cell r="D506">
            <v>0</v>
          </cell>
          <cell r="E506">
            <v>0</v>
          </cell>
          <cell r="F506">
            <v>0</v>
          </cell>
          <cell r="G506">
            <v>0</v>
          </cell>
          <cell r="H506">
            <v>145.6</v>
          </cell>
          <cell r="I506" t="str">
            <v>Div0</v>
          </cell>
          <cell r="J506">
            <v>241.6</v>
          </cell>
          <cell r="K506">
            <v>0</v>
          </cell>
          <cell r="L506">
            <v>0</v>
          </cell>
          <cell r="M506">
            <v>0</v>
          </cell>
          <cell r="N506">
            <v>96</v>
          </cell>
          <cell r="O506">
            <v>0</v>
          </cell>
          <cell r="P506">
            <v>0</v>
          </cell>
          <cell r="Q506">
            <v>0</v>
          </cell>
        </row>
        <row r="507">
          <cell r="A507">
            <v>2024</v>
          </cell>
          <cell r="B507" t="str">
            <v>Jul</v>
          </cell>
          <cell r="C507" t="str">
            <v>Mead</v>
          </cell>
          <cell r="D507">
            <v>0</v>
          </cell>
          <cell r="E507">
            <v>0</v>
          </cell>
          <cell r="F507">
            <v>0</v>
          </cell>
          <cell r="G507">
            <v>0</v>
          </cell>
          <cell r="H507">
            <v>0</v>
          </cell>
          <cell r="I507" t="str">
            <v>Div0</v>
          </cell>
          <cell r="J507">
            <v>0</v>
          </cell>
          <cell r="K507">
            <v>0</v>
          </cell>
          <cell r="L507">
            <v>0</v>
          </cell>
          <cell r="M507">
            <v>0</v>
          </cell>
          <cell r="N507">
            <v>0</v>
          </cell>
          <cell r="O507">
            <v>0</v>
          </cell>
          <cell r="P507">
            <v>0</v>
          </cell>
          <cell r="Q507">
            <v>0</v>
          </cell>
        </row>
        <row r="508">
          <cell r="A508">
            <v>2024</v>
          </cell>
          <cell r="B508" t="str">
            <v>Jul</v>
          </cell>
          <cell r="C508" t="str">
            <v>Montana</v>
          </cell>
          <cell r="D508">
            <v>0</v>
          </cell>
          <cell r="E508">
            <v>0</v>
          </cell>
          <cell r="F508">
            <v>0</v>
          </cell>
          <cell r="G508">
            <v>0</v>
          </cell>
          <cell r="H508">
            <v>0</v>
          </cell>
          <cell r="I508" t="str">
            <v>Div0</v>
          </cell>
          <cell r="J508">
            <v>151.69999999999999</v>
          </cell>
          <cell r="K508">
            <v>0</v>
          </cell>
          <cell r="L508">
            <v>0</v>
          </cell>
          <cell r="M508">
            <v>0</v>
          </cell>
          <cell r="N508">
            <v>151.69999999999999</v>
          </cell>
          <cell r="O508">
            <v>0</v>
          </cell>
          <cell r="P508">
            <v>0</v>
          </cell>
          <cell r="Q508">
            <v>0</v>
          </cell>
        </row>
        <row r="509">
          <cell r="A509">
            <v>2024</v>
          </cell>
          <cell r="B509" t="str">
            <v>Jul</v>
          </cell>
          <cell r="C509" t="str">
            <v>Hermiston</v>
          </cell>
          <cell r="D509">
            <v>0</v>
          </cell>
          <cell r="E509">
            <v>0</v>
          </cell>
          <cell r="F509">
            <v>0</v>
          </cell>
          <cell r="G509">
            <v>0</v>
          </cell>
          <cell r="H509">
            <v>0</v>
          </cell>
          <cell r="I509" t="str">
            <v>Div0</v>
          </cell>
          <cell r="J509">
            <v>227</v>
          </cell>
          <cell r="K509">
            <v>0</v>
          </cell>
          <cell r="L509">
            <v>0</v>
          </cell>
          <cell r="M509">
            <v>0</v>
          </cell>
          <cell r="N509">
            <v>227</v>
          </cell>
          <cell r="O509">
            <v>0</v>
          </cell>
          <cell r="P509">
            <v>0</v>
          </cell>
          <cell r="Q509">
            <v>0</v>
          </cell>
        </row>
        <row r="510">
          <cell r="A510">
            <v>2024</v>
          </cell>
          <cell r="B510" t="str">
            <v>Jul</v>
          </cell>
          <cell r="C510" t="str">
            <v>Yakima</v>
          </cell>
          <cell r="D510">
            <v>528.4</v>
          </cell>
          <cell r="E510">
            <v>0</v>
          </cell>
          <cell r="F510">
            <v>-37.700000000000003</v>
          </cell>
          <cell r="G510">
            <v>63.8</v>
          </cell>
          <cell r="H510">
            <v>63.8</v>
          </cell>
          <cell r="I510">
            <v>13</v>
          </cell>
          <cell r="J510">
            <v>0</v>
          </cell>
          <cell r="K510">
            <v>0</v>
          </cell>
          <cell r="L510">
            <v>0</v>
          </cell>
          <cell r="M510">
            <v>554.5</v>
          </cell>
          <cell r="N510">
            <v>0</v>
          </cell>
          <cell r="O510">
            <v>0</v>
          </cell>
          <cell r="P510">
            <v>0</v>
          </cell>
          <cell r="Q510">
            <v>0</v>
          </cell>
        </row>
        <row r="511">
          <cell r="A511">
            <v>2024</v>
          </cell>
          <cell r="B511" t="str">
            <v>Jul</v>
          </cell>
          <cell r="C511" t="str">
            <v>WallaWalla</v>
          </cell>
          <cell r="D511">
            <v>283.10000000000002</v>
          </cell>
          <cell r="E511">
            <v>0</v>
          </cell>
          <cell r="F511">
            <v>-14.6</v>
          </cell>
          <cell r="G511">
            <v>34.9</v>
          </cell>
          <cell r="H511">
            <v>34.9</v>
          </cell>
          <cell r="I511">
            <v>13</v>
          </cell>
          <cell r="J511">
            <v>42.3</v>
          </cell>
          <cell r="K511">
            <v>-1.8</v>
          </cell>
          <cell r="L511">
            <v>0</v>
          </cell>
          <cell r="M511">
            <v>263</v>
          </cell>
          <cell r="N511">
            <v>0</v>
          </cell>
          <cell r="O511">
            <v>0</v>
          </cell>
          <cell r="P511">
            <v>0</v>
          </cell>
          <cell r="Q511">
            <v>0</v>
          </cell>
        </row>
        <row r="512">
          <cell r="A512">
            <v>2024</v>
          </cell>
          <cell r="B512" t="str">
            <v>Jul</v>
          </cell>
          <cell r="C512" t="str">
            <v>APS Transmission</v>
          </cell>
          <cell r="D512">
            <v>0</v>
          </cell>
          <cell r="E512">
            <v>0</v>
          </cell>
          <cell r="F512">
            <v>0</v>
          </cell>
          <cell r="G512">
            <v>0</v>
          </cell>
          <cell r="H512">
            <v>0</v>
          </cell>
          <cell r="I512" t="str">
            <v>Div0</v>
          </cell>
          <cell r="J512">
            <v>0</v>
          </cell>
          <cell r="K512">
            <v>0</v>
          </cell>
          <cell r="L512">
            <v>0</v>
          </cell>
          <cell r="M512">
            <v>0</v>
          </cell>
          <cell r="N512">
            <v>0</v>
          </cell>
          <cell r="O512">
            <v>0</v>
          </cell>
          <cell r="P512">
            <v>0</v>
          </cell>
          <cell r="Q512">
            <v>0</v>
          </cell>
        </row>
        <row r="513">
          <cell r="A513">
            <v>2024</v>
          </cell>
          <cell r="B513" t="str">
            <v>Jul</v>
          </cell>
          <cell r="C513" t="str">
            <v>Bridger East</v>
          </cell>
          <cell r="D513">
            <v>0</v>
          </cell>
          <cell r="E513">
            <v>0</v>
          </cell>
          <cell r="F513">
            <v>0</v>
          </cell>
          <cell r="G513">
            <v>0</v>
          </cell>
          <cell r="H513">
            <v>0</v>
          </cell>
          <cell r="I513" t="str">
            <v>Div0</v>
          </cell>
          <cell r="J513">
            <v>0</v>
          </cell>
          <cell r="K513">
            <v>0</v>
          </cell>
          <cell r="L513">
            <v>0</v>
          </cell>
          <cell r="M513">
            <v>0</v>
          </cell>
          <cell r="N513">
            <v>0</v>
          </cell>
          <cell r="O513">
            <v>0</v>
          </cell>
          <cell r="P513">
            <v>0</v>
          </cell>
          <cell r="Q513">
            <v>0</v>
          </cell>
        </row>
        <row r="514">
          <cell r="A514">
            <v>2024</v>
          </cell>
          <cell r="B514" t="str">
            <v>Jul</v>
          </cell>
          <cell r="C514" t="str">
            <v>WyomingNE</v>
          </cell>
          <cell r="D514">
            <v>587.20000000000005</v>
          </cell>
          <cell r="E514">
            <v>0</v>
          </cell>
          <cell r="F514">
            <v>0</v>
          </cell>
          <cell r="G514">
            <v>76.3</v>
          </cell>
          <cell r="H514">
            <v>76.3</v>
          </cell>
          <cell r="I514">
            <v>13</v>
          </cell>
          <cell r="J514">
            <v>1190.2</v>
          </cell>
          <cell r="K514">
            <v>0</v>
          </cell>
          <cell r="L514">
            <v>0</v>
          </cell>
          <cell r="M514">
            <v>0</v>
          </cell>
          <cell r="N514">
            <v>526.70000000000005</v>
          </cell>
          <cell r="O514">
            <v>0</v>
          </cell>
          <cell r="P514">
            <v>0</v>
          </cell>
          <cell r="Q514">
            <v>0</v>
          </cell>
        </row>
        <row r="515">
          <cell r="A515">
            <v>2024</v>
          </cell>
          <cell r="B515" t="str">
            <v>Jul</v>
          </cell>
          <cell r="C515" t="str">
            <v>WyomingSW</v>
          </cell>
          <cell r="D515">
            <v>484.4</v>
          </cell>
          <cell r="E515">
            <v>0</v>
          </cell>
          <cell r="F515">
            <v>-73.7</v>
          </cell>
          <cell r="G515">
            <v>53.4</v>
          </cell>
          <cell r="H515">
            <v>53.4</v>
          </cell>
          <cell r="I515">
            <v>13</v>
          </cell>
          <cell r="J515">
            <v>46.1</v>
          </cell>
          <cell r="K515">
            <v>0</v>
          </cell>
          <cell r="L515">
            <v>0</v>
          </cell>
          <cell r="M515">
            <v>817.9</v>
          </cell>
          <cell r="N515">
            <v>400</v>
          </cell>
          <cell r="O515">
            <v>0</v>
          </cell>
          <cell r="P515">
            <v>0</v>
          </cell>
          <cell r="Q515">
            <v>0</v>
          </cell>
        </row>
        <row r="516">
          <cell r="A516">
            <v>2024</v>
          </cell>
          <cell r="B516" t="str">
            <v>Jul</v>
          </cell>
          <cell r="C516" t="str">
            <v>Aeolis_Wyoming</v>
          </cell>
          <cell r="D516">
            <v>0</v>
          </cell>
          <cell r="E516">
            <v>0</v>
          </cell>
          <cell r="F516">
            <v>0</v>
          </cell>
          <cell r="G516">
            <v>0</v>
          </cell>
          <cell r="H516">
            <v>0</v>
          </cell>
          <cell r="I516" t="str">
            <v>Div0</v>
          </cell>
          <cell r="J516">
            <v>173.8</v>
          </cell>
          <cell r="K516">
            <v>0</v>
          </cell>
          <cell r="L516">
            <v>0</v>
          </cell>
          <cell r="M516">
            <v>526.6</v>
          </cell>
          <cell r="N516">
            <v>700.4</v>
          </cell>
          <cell r="O516">
            <v>0</v>
          </cell>
          <cell r="P516">
            <v>0</v>
          </cell>
          <cell r="Q516">
            <v>0</v>
          </cell>
        </row>
        <row r="517">
          <cell r="A517">
            <v>2024</v>
          </cell>
          <cell r="B517" t="str">
            <v>Jul</v>
          </cell>
          <cell r="C517" t="str">
            <v>Chehalis</v>
          </cell>
          <cell r="D517">
            <v>0</v>
          </cell>
          <cell r="E517">
            <v>0</v>
          </cell>
          <cell r="F517">
            <v>0</v>
          </cell>
          <cell r="G517">
            <v>0</v>
          </cell>
          <cell r="H517">
            <v>0</v>
          </cell>
          <cell r="I517" t="str">
            <v>Div0</v>
          </cell>
          <cell r="J517">
            <v>464</v>
          </cell>
          <cell r="K517">
            <v>0</v>
          </cell>
          <cell r="L517">
            <v>0</v>
          </cell>
          <cell r="M517">
            <v>0</v>
          </cell>
          <cell r="N517">
            <v>464</v>
          </cell>
          <cell r="O517">
            <v>0</v>
          </cell>
          <cell r="P517">
            <v>0</v>
          </cell>
          <cell r="Q517">
            <v>0</v>
          </cell>
        </row>
        <row r="518">
          <cell r="A518">
            <v>2024</v>
          </cell>
          <cell r="B518" t="str">
            <v>Jul</v>
          </cell>
          <cell r="C518" t="str">
            <v>SOregonCal</v>
          </cell>
          <cell r="D518">
            <v>1417.1</v>
          </cell>
          <cell r="E518">
            <v>0</v>
          </cell>
          <cell r="F518">
            <v>-180</v>
          </cell>
          <cell r="G518">
            <v>160.80000000000001</v>
          </cell>
          <cell r="H518">
            <v>160.80000000000001</v>
          </cell>
          <cell r="I518">
            <v>13</v>
          </cell>
          <cell r="J518">
            <v>262.8</v>
          </cell>
          <cell r="K518">
            <v>39.5</v>
          </cell>
          <cell r="L518">
            <v>0</v>
          </cell>
          <cell r="M518">
            <v>1241.4000000000001</v>
          </cell>
          <cell r="N518">
            <v>145.69999999999999</v>
          </cell>
          <cell r="O518">
            <v>0</v>
          </cell>
          <cell r="P518">
            <v>0</v>
          </cell>
          <cell r="Q518">
            <v>0</v>
          </cell>
        </row>
        <row r="519">
          <cell r="A519">
            <v>2024</v>
          </cell>
          <cell r="B519" t="str">
            <v>Jul</v>
          </cell>
          <cell r="C519" t="str">
            <v>PortlandNC</v>
          </cell>
          <cell r="D519">
            <v>496.1</v>
          </cell>
          <cell r="E519">
            <v>0</v>
          </cell>
          <cell r="F519">
            <v>0</v>
          </cell>
          <cell r="G519">
            <v>64.5</v>
          </cell>
          <cell r="H519">
            <v>64.5</v>
          </cell>
          <cell r="I519">
            <v>13</v>
          </cell>
          <cell r="J519">
            <v>500.2</v>
          </cell>
          <cell r="K519">
            <v>-78</v>
          </cell>
          <cell r="L519">
            <v>0</v>
          </cell>
          <cell r="M519">
            <v>138.4</v>
          </cell>
          <cell r="N519">
            <v>0</v>
          </cell>
          <cell r="O519">
            <v>0</v>
          </cell>
          <cell r="P519">
            <v>0</v>
          </cell>
          <cell r="Q519">
            <v>0</v>
          </cell>
        </row>
        <row r="520">
          <cell r="A520">
            <v>2024</v>
          </cell>
          <cell r="B520" t="str">
            <v>Jul</v>
          </cell>
          <cell r="C520" t="str">
            <v>WillamValcc</v>
          </cell>
          <cell r="D520">
            <v>358.1</v>
          </cell>
          <cell r="E520">
            <v>0</v>
          </cell>
          <cell r="F520">
            <v>0</v>
          </cell>
          <cell r="G520">
            <v>46.6</v>
          </cell>
          <cell r="H520">
            <v>46.6</v>
          </cell>
          <cell r="I520">
            <v>13</v>
          </cell>
          <cell r="J520">
            <v>0</v>
          </cell>
          <cell r="K520">
            <v>0</v>
          </cell>
          <cell r="L520">
            <v>0</v>
          </cell>
          <cell r="M520">
            <v>404.7</v>
          </cell>
          <cell r="N520">
            <v>0</v>
          </cell>
          <cell r="O520">
            <v>0</v>
          </cell>
          <cell r="P520">
            <v>0</v>
          </cell>
          <cell r="Q520">
            <v>0</v>
          </cell>
        </row>
        <row r="521">
          <cell r="A521">
            <v>2024</v>
          </cell>
          <cell r="B521" t="str">
            <v>Jul</v>
          </cell>
          <cell r="C521" t="str">
            <v>Bethel</v>
          </cell>
          <cell r="D521">
            <v>0</v>
          </cell>
          <cell r="E521">
            <v>0</v>
          </cell>
          <cell r="F521">
            <v>0</v>
          </cell>
          <cell r="G521">
            <v>0</v>
          </cell>
          <cell r="H521">
            <v>0</v>
          </cell>
          <cell r="I521" t="str">
            <v>Div0</v>
          </cell>
          <cell r="J521">
            <v>0</v>
          </cell>
          <cell r="K521">
            <v>0</v>
          </cell>
          <cell r="L521">
            <v>0</v>
          </cell>
          <cell r="M521">
            <v>0</v>
          </cell>
          <cell r="N521">
            <v>0</v>
          </cell>
          <cell r="O521">
            <v>0</v>
          </cell>
          <cell r="P521">
            <v>0</v>
          </cell>
          <cell r="Q521">
            <v>0</v>
          </cell>
        </row>
        <row r="522">
          <cell r="A522">
            <v>2024</v>
          </cell>
          <cell r="B522" t="str">
            <v>Jul</v>
          </cell>
          <cell r="C522" t="str">
            <v>Nevada - Oregon Border</v>
          </cell>
          <cell r="D522">
            <v>0</v>
          </cell>
          <cell r="E522">
            <v>0</v>
          </cell>
          <cell r="F522">
            <v>0</v>
          </cell>
          <cell r="G522">
            <v>0</v>
          </cell>
          <cell r="H522">
            <v>0</v>
          </cell>
          <cell r="I522" t="str">
            <v>Div0</v>
          </cell>
          <cell r="J522">
            <v>106</v>
          </cell>
          <cell r="K522">
            <v>0</v>
          </cell>
          <cell r="L522">
            <v>0</v>
          </cell>
          <cell r="M522">
            <v>0</v>
          </cell>
          <cell r="N522">
            <v>106</v>
          </cell>
          <cell r="O522">
            <v>0</v>
          </cell>
          <cell r="P522">
            <v>0</v>
          </cell>
          <cell r="Q522">
            <v>0</v>
          </cell>
        </row>
        <row r="523">
          <cell r="A523">
            <v>2024</v>
          </cell>
          <cell r="B523" t="str">
            <v>Jul</v>
          </cell>
          <cell r="C523" t="str">
            <v>Bridger</v>
          </cell>
          <cell r="D523">
            <v>0</v>
          </cell>
          <cell r="E523">
            <v>0</v>
          </cell>
          <cell r="F523">
            <v>0</v>
          </cell>
          <cell r="G523">
            <v>0</v>
          </cell>
          <cell r="H523">
            <v>0</v>
          </cell>
          <cell r="I523" t="str">
            <v>Div0</v>
          </cell>
          <cell r="J523">
            <v>1408.4</v>
          </cell>
          <cell r="K523">
            <v>0</v>
          </cell>
          <cell r="L523">
            <v>0</v>
          </cell>
          <cell r="M523">
            <v>0</v>
          </cell>
          <cell r="N523">
            <v>1408.4</v>
          </cell>
          <cell r="O523">
            <v>0</v>
          </cell>
          <cell r="P523">
            <v>0</v>
          </cell>
          <cell r="Q523">
            <v>0</v>
          </cell>
        </row>
        <row r="524">
          <cell r="A524">
            <v>2024</v>
          </cell>
          <cell r="B524" t="str">
            <v>Jul</v>
          </cell>
          <cell r="C524" t="str">
            <v>Hemingway</v>
          </cell>
          <cell r="D524">
            <v>0</v>
          </cell>
          <cell r="E524">
            <v>0</v>
          </cell>
          <cell r="F524">
            <v>0</v>
          </cell>
          <cell r="G524">
            <v>0</v>
          </cell>
          <cell r="H524">
            <v>0</v>
          </cell>
          <cell r="I524" t="str">
            <v>Div0</v>
          </cell>
          <cell r="J524">
            <v>0</v>
          </cell>
          <cell r="K524">
            <v>0</v>
          </cell>
          <cell r="L524">
            <v>0</v>
          </cell>
          <cell r="M524">
            <v>600.9</v>
          </cell>
          <cell r="N524">
            <v>600.9</v>
          </cell>
          <cell r="O524">
            <v>0</v>
          </cell>
          <cell r="P524">
            <v>0</v>
          </cell>
          <cell r="Q524">
            <v>0</v>
          </cell>
        </row>
        <row r="525">
          <cell r="A525">
            <v>2024</v>
          </cell>
          <cell r="B525" t="str">
            <v>Jul</v>
          </cell>
          <cell r="C525" t="str">
            <v>Midpoint Meridian</v>
          </cell>
          <cell r="D525">
            <v>0</v>
          </cell>
          <cell r="E525">
            <v>0</v>
          </cell>
          <cell r="F525">
            <v>0</v>
          </cell>
          <cell r="G525">
            <v>0</v>
          </cell>
          <cell r="H525">
            <v>0</v>
          </cell>
          <cell r="I525" t="str">
            <v>Div0</v>
          </cell>
          <cell r="J525">
            <v>0</v>
          </cell>
          <cell r="K525">
            <v>0</v>
          </cell>
          <cell r="L525">
            <v>0</v>
          </cell>
          <cell r="M525">
            <v>365</v>
          </cell>
          <cell r="N525">
            <v>365</v>
          </cell>
          <cell r="O525">
            <v>0</v>
          </cell>
          <cell r="P525">
            <v>0</v>
          </cell>
          <cell r="Q525">
            <v>0</v>
          </cell>
        </row>
        <row r="526">
          <cell r="A526">
            <v>2024</v>
          </cell>
          <cell r="B526" t="str">
            <v>Jul</v>
          </cell>
          <cell r="C526" t="str">
            <v>Craig Trans</v>
          </cell>
          <cell r="D526">
            <v>0</v>
          </cell>
          <cell r="E526">
            <v>0</v>
          </cell>
          <cell r="F526">
            <v>0</v>
          </cell>
          <cell r="G526">
            <v>0</v>
          </cell>
          <cell r="H526">
            <v>0</v>
          </cell>
          <cell r="I526" t="str">
            <v>Div0</v>
          </cell>
          <cell r="J526">
            <v>0</v>
          </cell>
          <cell r="K526">
            <v>0</v>
          </cell>
          <cell r="L526">
            <v>0</v>
          </cell>
          <cell r="M526">
            <v>67</v>
          </cell>
          <cell r="N526">
            <v>67</v>
          </cell>
          <cell r="O526">
            <v>0</v>
          </cell>
          <cell r="P526">
            <v>0</v>
          </cell>
          <cell r="Q526">
            <v>0</v>
          </cell>
        </row>
        <row r="527">
          <cell r="A527">
            <v>2024</v>
          </cell>
          <cell r="B527" t="str">
            <v>Jul</v>
          </cell>
          <cell r="C527" t="str">
            <v>BPA_NITS</v>
          </cell>
          <cell r="D527">
            <v>255.9</v>
          </cell>
          <cell r="E527">
            <v>0</v>
          </cell>
          <cell r="F527">
            <v>0</v>
          </cell>
          <cell r="G527">
            <v>33.299999999999997</v>
          </cell>
          <cell r="H527">
            <v>33.299999999999997</v>
          </cell>
          <cell r="I527">
            <v>13</v>
          </cell>
          <cell r="J527">
            <v>0</v>
          </cell>
          <cell r="K527">
            <v>0</v>
          </cell>
          <cell r="L527">
            <v>0</v>
          </cell>
          <cell r="M527">
            <v>289.2</v>
          </cell>
          <cell r="N527">
            <v>0</v>
          </cell>
          <cell r="O527">
            <v>0</v>
          </cell>
          <cell r="P527">
            <v>0</v>
          </cell>
          <cell r="Q527">
            <v>0</v>
          </cell>
        </row>
        <row r="528">
          <cell r="A528">
            <v>2024</v>
          </cell>
          <cell r="B528" t="str">
            <v>Dec</v>
          </cell>
          <cell r="C528" t="str">
            <v>Arizona</v>
          </cell>
          <cell r="D528">
            <v>0</v>
          </cell>
          <cell r="E528">
            <v>0</v>
          </cell>
          <cell r="F528">
            <v>0</v>
          </cell>
          <cell r="G528">
            <v>0</v>
          </cell>
          <cell r="H528">
            <v>0</v>
          </cell>
          <cell r="I528" t="str">
            <v>Div0</v>
          </cell>
          <cell r="J528">
            <v>0</v>
          </cell>
          <cell r="K528">
            <v>0</v>
          </cell>
          <cell r="L528">
            <v>0</v>
          </cell>
          <cell r="M528">
            <v>0</v>
          </cell>
          <cell r="N528">
            <v>0</v>
          </cell>
          <cell r="O528">
            <v>0</v>
          </cell>
          <cell r="P528">
            <v>0</v>
          </cell>
          <cell r="Q528">
            <v>0</v>
          </cell>
        </row>
        <row r="529">
          <cell r="A529">
            <v>2024</v>
          </cell>
          <cell r="B529" t="str">
            <v>Dec</v>
          </cell>
          <cell r="C529" t="str">
            <v>COB</v>
          </cell>
          <cell r="D529">
            <v>0</v>
          </cell>
          <cell r="E529">
            <v>0</v>
          </cell>
          <cell r="F529">
            <v>0</v>
          </cell>
          <cell r="G529">
            <v>0</v>
          </cell>
          <cell r="H529">
            <v>0</v>
          </cell>
          <cell r="I529" t="str">
            <v>Div0</v>
          </cell>
          <cell r="J529">
            <v>0</v>
          </cell>
          <cell r="K529">
            <v>0</v>
          </cell>
          <cell r="L529">
            <v>0</v>
          </cell>
          <cell r="M529">
            <v>0</v>
          </cell>
          <cell r="N529">
            <v>0</v>
          </cell>
          <cell r="O529">
            <v>0</v>
          </cell>
          <cell r="P529">
            <v>0</v>
          </cell>
          <cell r="Q529">
            <v>0</v>
          </cell>
        </row>
        <row r="530">
          <cell r="A530">
            <v>2024</v>
          </cell>
          <cell r="B530" t="str">
            <v>Dec</v>
          </cell>
          <cell r="C530" t="str">
            <v>Goshen</v>
          </cell>
          <cell r="D530">
            <v>292.89999999999998</v>
          </cell>
          <cell r="E530">
            <v>0</v>
          </cell>
          <cell r="F530">
            <v>-20</v>
          </cell>
          <cell r="G530">
            <v>35.5</v>
          </cell>
          <cell r="H530">
            <v>35.5</v>
          </cell>
          <cell r="I530">
            <v>13</v>
          </cell>
          <cell r="J530">
            <v>36.200000000000003</v>
          </cell>
          <cell r="K530">
            <v>-3.9</v>
          </cell>
          <cell r="L530">
            <v>0</v>
          </cell>
          <cell r="M530">
            <v>276.10000000000002</v>
          </cell>
          <cell r="N530">
            <v>0</v>
          </cell>
          <cell r="O530">
            <v>0</v>
          </cell>
          <cell r="P530">
            <v>0</v>
          </cell>
          <cell r="Q530">
            <v>0</v>
          </cell>
        </row>
        <row r="531">
          <cell r="A531">
            <v>2024</v>
          </cell>
          <cell r="B531" t="str">
            <v>Dec</v>
          </cell>
          <cell r="C531" t="str">
            <v>Brady</v>
          </cell>
          <cell r="D531">
            <v>0</v>
          </cell>
          <cell r="E531">
            <v>0</v>
          </cell>
          <cell r="F531">
            <v>0</v>
          </cell>
          <cell r="G531">
            <v>0</v>
          </cell>
          <cell r="H531">
            <v>0</v>
          </cell>
          <cell r="I531" t="str">
            <v>Div0</v>
          </cell>
          <cell r="J531">
            <v>0</v>
          </cell>
          <cell r="K531">
            <v>0</v>
          </cell>
          <cell r="L531">
            <v>0</v>
          </cell>
          <cell r="M531">
            <v>0</v>
          </cell>
          <cell r="N531">
            <v>0</v>
          </cell>
          <cell r="O531">
            <v>0</v>
          </cell>
          <cell r="P531">
            <v>0</v>
          </cell>
          <cell r="Q531">
            <v>0</v>
          </cell>
        </row>
        <row r="532">
          <cell r="A532">
            <v>2024</v>
          </cell>
          <cell r="B532" t="str">
            <v>Dec</v>
          </cell>
          <cell r="C532" t="str">
            <v>Bridger West</v>
          </cell>
          <cell r="D532">
            <v>0</v>
          </cell>
          <cell r="E532">
            <v>0</v>
          </cell>
          <cell r="F532">
            <v>0</v>
          </cell>
          <cell r="G532">
            <v>0</v>
          </cell>
          <cell r="H532">
            <v>0</v>
          </cell>
          <cell r="I532" t="str">
            <v>Div0</v>
          </cell>
          <cell r="J532">
            <v>0</v>
          </cell>
          <cell r="K532">
            <v>0</v>
          </cell>
          <cell r="L532">
            <v>0</v>
          </cell>
          <cell r="M532">
            <v>995</v>
          </cell>
          <cell r="N532">
            <v>995</v>
          </cell>
          <cell r="O532">
            <v>0</v>
          </cell>
          <cell r="P532">
            <v>0</v>
          </cell>
          <cell r="Q532">
            <v>0</v>
          </cell>
        </row>
        <row r="533">
          <cell r="A533">
            <v>2024</v>
          </cell>
          <cell r="B533" t="str">
            <v>Dec</v>
          </cell>
          <cell r="C533" t="str">
            <v>Borah</v>
          </cell>
          <cell r="D533">
            <v>0</v>
          </cell>
          <cell r="E533">
            <v>0</v>
          </cell>
          <cell r="F533">
            <v>0</v>
          </cell>
          <cell r="G533">
            <v>0</v>
          </cell>
          <cell r="H533">
            <v>0</v>
          </cell>
          <cell r="I533" t="str">
            <v>Div0</v>
          </cell>
          <cell r="J533">
            <v>0</v>
          </cell>
          <cell r="K533">
            <v>0</v>
          </cell>
          <cell r="L533">
            <v>0</v>
          </cell>
          <cell r="M533">
            <v>1544.9</v>
          </cell>
          <cell r="N533">
            <v>1544.9</v>
          </cell>
          <cell r="O533">
            <v>0</v>
          </cell>
          <cell r="P533">
            <v>0</v>
          </cell>
          <cell r="Q533">
            <v>0</v>
          </cell>
        </row>
        <row r="534">
          <cell r="A534">
            <v>2024</v>
          </cell>
          <cell r="B534" t="str">
            <v>Dec</v>
          </cell>
          <cell r="C534" t="str">
            <v>Mid Columbia</v>
          </cell>
          <cell r="D534">
            <v>0</v>
          </cell>
          <cell r="E534">
            <v>0</v>
          </cell>
          <cell r="F534">
            <v>0</v>
          </cell>
          <cell r="G534">
            <v>0</v>
          </cell>
          <cell r="H534">
            <v>0</v>
          </cell>
          <cell r="I534" t="str">
            <v>Div0</v>
          </cell>
          <cell r="J534">
            <v>347.8</v>
          </cell>
          <cell r="K534">
            <v>0</v>
          </cell>
          <cell r="L534">
            <v>0</v>
          </cell>
          <cell r="M534">
            <v>166.2</v>
          </cell>
          <cell r="N534">
            <v>514</v>
          </cell>
          <cell r="O534">
            <v>0</v>
          </cell>
          <cell r="P534">
            <v>0</v>
          </cell>
          <cell r="Q534">
            <v>0</v>
          </cell>
        </row>
        <row r="535">
          <cell r="A535">
            <v>2024</v>
          </cell>
          <cell r="B535" t="str">
            <v>Dec</v>
          </cell>
          <cell r="C535" t="str">
            <v>Mona</v>
          </cell>
          <cell r="D535">
            <v>0</v>
          </cell>
          <cell r="E535">
            <v>0</v>
          </cell>
          <cell r="F535">
            <v>0</v>
          </cell>
          <cell r="G535">
            <v>0</v>
          </cell>
          <cell r="H535">
            <v>29</v>
          </cell>
          <cell r="I535" t="str">
            <v>Div0</v>
          </cell>
          <cell r="J535">
            <v>0</v>
          </cell>
          <cell r="K535">
            <v>0</v>
          </cell>
          <cell r="L535">
            <v>0</v>
          </cell>
          <cell r="M535">
            <v>29</v>
          </cell>
          <cell r="N535">
            <v>0</v>
          </cell>
          <cell r="O535">
            <v>0</v>
          </cell>
          <cell r="P535">
            <v>0</v>
          </cell>
          <cell r="Q535">
            <v>0</v>
          </cell>
        </row>
        <row r="536">
          <cell r="A536">
            <v>2024</v>
          </cell>
          <cell r="B536" t="str">
            <v>Dec</v>
          </cell>
          <cell r="C536" t="str">
            <v>Palo Verde</v>
          </cell>
          <cell r="D536">
            <v>0</v>
          </cell>
          <cell r="E536">
            <v>0</v>
          </cell>
          <cell r="F536">
            <v>0</v>
          </cell>
          <cell r="G536">
            <v>0</v>
          </cell>
          <cell r="H536">
            <v>0</v>
          </cell>
          <cell r="I536" t="str">
            <v>Div0</v>
          </cell>
          <cell r="J536">
            <v>0</v>
          </cell>
          <cell r="K536">
            <v>0</v>
          </cell>
          <cell r="L536">
            <v>0</v>
          </cell>
          <cell r="M536">
            <v>0</v>
          </cell>
          <cell r="N536">
            <v>0</v>
          </cell>
          <cell r="O536">
            <v>0</v>
          </cell>
          <cell r="P536">
            <v>0</v>
          </cell>
          <cell r="Q536">
            <v>0</v>
          </cell>
        </row>
        <row r="537">
          <cell r="A537">
            <v>2024</v>
          </cell>
          <cell r="B537" t="str">
            <v>Dec</v>
          </cell>
          <cell r="C537" t="str">
            <v>Utah North</v>
          </cell>
          <cell r="D537">
            <v>3873.3</v>
          </cell>
          <cell r="E537">
            <v>0</v>
          </cell>
          <cell r="F537">
            <v>-291.3</v>
          </cell>
          <cell r="G537">
            <v>465.7</v>
          </cell>
          <cell r="H537">
            <v>465.7</v>
          </cell>
          <cell r="I537">
            <v>13</v>
          </cell>
          <cell r="J537">
            <v>2352.6</v>
          </cell>
          <cell r="K537">
            <v>0</v>
          </cell>
          <cell r="L537">
            <v>0</v>
          </cell>
          <cell r="M537">
            <v>2393.1</v>
          </cell>
          <cell r="N537">
            <v>698</v>
          </cell>
          <cell r="O537">
            <v>0</v>
          </cell>
          <cell r="P537">
            <v>0</v>
          </cell>
          <cell r="Q537">
            <v>0</v>
          </cell>
        </row>
        <row r="538">
          <cell r="A538">
            <v>2024</v>
          </cell>
          <cell r="B538" t="str">
            <v>Dec</v>
          </cell>
          <cell r="C538" t="str">
            <v>_4-Corners</v>
          </cell>
          <cell r="D538">
            <v>0</v>
          </cell>
          <cell r="E538">
            <v>0</v>
          </cell>
          <cell r="F538">
            <v>0</v>
          </cell>
          <cell r="G538">
            <v>0</v>
          </cell>
          <cell r="H538">
            <v>0</v>
          </cell>
          <cell r="I538" t="str">
            <v>Div0</v>
          </cell>
          <cell r="J538">
            <v>0</v>
          </cell>
          <cell r="K538">
            <v>0</v>
          </cell>
          <cell r="L538">
            <v>0</v>
          </cell>
          <cell r="M538">
            <v>0</v>
          </cell>
          <cell r="N538">
            <v>0</v>
          </cell>
          <cell r="O538">
            <v>0</v>
          </cell>
          <cell r="P538">
            <v>0</v>
          </cell>
          <cell r="Q538">
            <v>0</v>
          </cell>
        </row>
        <row r="539">
          <cell r="A539">
            <v>2024</v>
          </cell>
          <cell r="B539" t="str">
            <v>Dec</v>
          </cell>
          <cell r="C539" t="str">
            <v>Utah South</v>
          </cell>
          <cell r="D539">
            <v>624</v>
          </cell>
          <cell r="E539">
            <v>0</v>
          </cell>
          <cell r="F539">
            <v>0</v>
          </cell>
          <cell r="G539">
            <v>81.099999999999994</v>
          </cell>
          <cell r="H539">
            <v>109.3</v>
          </cell>
          <cell r="I539">
            <v>17.5</v>
          </cell>
          <cell r="J539">
            <v>3156.8</v>
          </cell>
          <cell r="K539">
            <v>-30.1</v>
          </cell>
          <cell r="L539">
            <v>0</v>
          </cell>
          <cell r="M539">
            <v>0</v>
          </cell>
          <cell r="N539">
            <v>2393.3000000000002</v>
          </cell>
          <cell r="O539">
            <v>0</v>
          </cell>
          <cell r="P539">
            <v>0</v>
          </cell>
          <cell r="Q539">
            <v>0</v>
          </cell>
        </row>
        <row r="540">
          <cell r="A540">
            <v>2024</v>
          </cell>
          <cell r="B540" t="str">
            <v>Dec</v>
          </cell>
          <cell r="C540" t="str">
            <v>Cholla</v>
          </cell>
          <cell r="D540">
            <v>0</v>
          </cell>
          <cell r="E540">
            <v>0</v>
          </cell>
          <cell r="F540">
            <v>0</v>
          </cell>
          <cell r="G540">
            <v>0</v>
          </cell>
          <cell r="H540">
            <v>0</v>
          </cell>
          <cell r="I540" t="str">
            <v>Div0</v>
          </cell>
          <cell r="J540">
            <v>0</v>
          </cell>
          <cell r="K540">
            <v>0</v>
          </cell>
          <cell r="L540">
            <v>0</v>
          </cell>
          <cell r="M540">
            <v>0</v>
          </cell>
          <cell r="N540">
            <v>0</v>
          </cell>
          <cell r="O540">
            <v>0</v>
          </cell>
          <cell r="P540">
            <v>0</v>
          </cell>
          <cell r="Q540">
            <v>0</v>
          </cell>
        </row>
        <row r="541">
          <cell r="A541">
            <v>2024</v>
          </cell>
          <cell r="B541" t="str">
            <v>Dec</v>
          </cell>
          <cell r="C541" t="str">
            <v>Colorado</v>
          </cell>
          <cell r="D541">
            <v>0</v>
          </cell>
          <cell r="E541">
            <v>0</v>
          </cell>
          <cell r="F541">
            <v>0</v>
          </cell>
          <cell r="G541">
            <v>0</v>
          </cell>
          <cell r="H541">
            <v>145.6</v>
          </cell>
          <cell r="I541" t="str">
            <v>Div0</v>
          </cell>
          <cell r="J541">
            <v>241.6</v>
          </cell>
          <cell r="K541">
            <v>0</v>
          </cell>
          <cell r="L541">
            <v>0</v>
          </cell>
          <cell r="M541">
            <v>0</v>
          </cell>
          <cell r="N541">
            <v>96</v>
          </cell>
          <cell r="O541">
            <v>0</v>
          </cell>
          <cell r="P541">
            <v>0</v>
          </cell>
          <cell r="Q541">
            <v>0</v>
          </cell>
        </row>
        <row r="542">
          <cell r="A542">
            <v>2024</v>
          </cell>
          <cell r="B542" t="str">
            <v>Dec</v>
          </cell>
          <cell r="C542" t="str">
            <v>Mead</v>
          </cell>
          <cell r="D542">
            <v>0</v>
          </cell>
          <cell r="E542">
            <v>0</v>
          </cell>
          <cell r="F542">
            <v>0</v>
          </cell>
          <cell r="G542">
            <v>0</v>
          </cell>
          <cell r="H542">
            <v>0</v>
          </cell>
          <cell r="I542" t="str">
            <v>Div0</v>
          </cell>
          <cell r="J542">
            <v>0</v>
          </cell>
          <cell r="K542">
            <v>0</v>
          </cell>
          <cell r="L542">
            <v>0</v>
          </cell>
          <cell r="M542">
            <v>0</v>
          </cell>
          <cell r="N542">
            <v>0</v>
          </cell>
          <cell r="O542">
            <v>0</v>
          </cell>
          <cell r="P542">
            <v>0</v>
          </cell>
          <cell r="Q542">
            <v>0</v>
          </cell>
        </row>
        <row r="543">
          <cell r="A543">
            <v>2024</v>
          </cell>
          <cell r="B543" t="str">
            <v>Dec</v>
          </cell>
          <cell r="C543" t="str">
            <v>Montana</v>
          </cell>
          <cell r="D543">
            <v>0</v>
          </cell>
          <cell r="E543">
            <v>0</v>
          </cell>
          <cell r="F543">
            <v>0</v>
          </cell>
          <cell r="G543">
            <v>0</v>
          </cell>
          <cell r="H543">
            <v>0</v>
          </cell>
          <cell r="I543" t="str">
            <v>Div0</v>
          </cell>
          <cell r="J543">
            <v>150.69999999999999</v>
          </cell>
          <cell r="K543">
            <v>0</v>
          </cell>
          <cell r="L543">
            <v>0</v>
          </cell>
          <cell r="M543">
            <v>0</v>
          </cell>
          <cell r="N543">
            <v>150.69999999999999</v>
          </cell>
          <cell r="O543">
            <v>0</v>
          </cell>
          <cell r="P543">
            <v>0</v>
          </cell>
          <cell r="Q543">
            <v>0</v>
          </cell>
        </row>
        <row r="544">
          <cell r="A544">
            <v>2024</v>
          </cell>
          <cell r="B544" t="str">
            <v>Dec</v>
          </cell>
          <cell r="C544" t="str">
            <v>Hermiston</v>
          </cell>
          <cell r="D544">
            <v>0</v>
          </cell>
          <cell r="E544">
            <v>0</v>
          </cell>
          <cell r="F544">
            <v>0</v>
          </cell>
          <cell r="G544">
            <v>0</v>
          </cell>
          <cell r="H544">
            <v>0</v>
          </cell>
          <cell r="I544" t="str">
            <v>Div0</v>
          </cell>
          <cell r="J544">
            <v>240</v>
          </cell>
          <cell r="K544">
            <v>0</v>
          </cell>
          <cell r="L544">
            <v>0</v>
          </cell>
          <cell r="M544">
            <v>0</v>
          </cell>
          <cell r="N544">
            <v>240</v>
          </cell>
          <cell r="O544">
            <v>0</v>
          </cell>
          <cell r="P544">
            <v>0</v>
          </cell>
          <cell r="Q544">
            <v>0</v>
          </cell>
        </row>
        <row r="545">
          <cell r="A545">
            <v>2024</v>
          </cell>
          <cell r="B545" t="str">
            <v>Dec</v>
          </cell>
          <cell r="C545" t="str">
            <v>Yakima</v>
          </cell>
          <cell r="D545">
            <v>560.70000000000005</v>
          </cell>
          <cell r="E545">
            <v>0</v>
          </cell>
          <cell r="F545">
            <v>-35.1</v>
          </cell>
          <cell r="G545">
            <v>68.3</v>
          </cell>
          <cell r="H545">
            <v>68.3</v>
          </cell>
          <cell r="I545">
            <v>13</v>
          </cell>
          <cell r="J545">
            <v>0</v>
          </cell>
          <cell r="K545">
            <v>0</v>
          </cell>
          <cell r="L545">
            <v>0</v>
          </cell>
          <cell r="M545">
            <v>593.9</v>
          </cell>
          <cell r="N545">
            <v>0</v>
          </cell>
          <cell r="O545">
            <v>0</v>
          </cell>
          <cell r="P545">
            <v>0</v>
          </cell>
          <cell r="Q545">
            <v>0</v>
          </cell>
        </row>
        <row r="546">
          <cell r="A546">
            <v>2024</v>
          </cell>
          <cell r="B546" t="str">
            <v>Dec</v>
          </cell>
          <cell r="C546" t="str">
            <v>WallaWalla</v>
          </cell>
          <cell r="D546">
            <v>254.1</v>
          </cell>
          <cell r="E546">
            <v>0</v>
          </cell>
          <cell r="F546">
            <v>-13.1</v>
          </cell>
          <cell r="G546">
            <v>31.3</v>
          </cell>
          <cell r="H546">
            <v>31.3</v>
          </cell>
          <cell r="I546">
            <v>13</v>
          </cell>
          <cell r="J546">
            <v>42.3</v>
          </cell>
          <cell r="K546">
            <v>-1.8</v>
          </cell>
          <cell r="L546">
            <v>0</v>
          </cell>
          <cell r="M546">
            <v>275</v>
          </cell>
          <cell r="N546">
            <v>43.2</v>
          </cell>
          <cell r="O546">
            <v>0</v>
          </cell>
          <cell r="P546">
            <v>0</v>
          </cell>
          <cell r="Q546">
            <v>0</v>
          </cell>
        </row>
        <row r="547">
          <cell r="A547">
            <v>2024</v>
          </cell>
          <cell r="B547" t="str">
            <v>Dec</v>
          </cell>
          <cell r="C547" t="str">
            <v>APS Transmission</v>
          </cell>
          <cell r="D547">
            <v>0</v>
          </cell>
          <cell r="E547">
            <v>0</v>
          </cell>
          <cell r="F547">
            <v>0</v>
          </cell>
          <cell r="G547">
            <v>0</v>
          </cell>
          <cell r="H547">
            <v>0</v>
          </cell>
          <cell r="I547" t="str">
            <v>Div0</v>
          </cell>
          <cell r="J547">
            <v>0</v>
          </cell>
          <cell r="K547">
            <v>0</v>
          </cell>
          <cell r="L547">
            <v>0</v>
          </cell>
          <cell r="M547">
            <v>0</v>
          </cell>
          <cell r="N547">
            <v>0</v>
          </cell>
          <cell r="O547">
            <v>0</v>
          </cell>
          <cell r="P547">
            <v>0</v>
          </cell>
          <cell r="Q547">
            <v>0</v>
          </cell>
        </row>
        <row r="548">
          <cell r="A548">
            <v>2024</v>
          </cell>
          <cell r="B548" t="str">
            <v>Dec</v>
          </cell>
          <cell r="C548" t="str">
            <v>Bridger East</v>
          </cell>
          <cell r="D548">
            <v>0</v>
          </cell>
          <cell r="E548">
            <v>0</v>
          </cell>
          <cell r="F548">
            <v>0</v>
          </cell>
          <cell r="G548">
            <v>0</v>
          </cell>
          <cell r="H548">
            <v>0</v>
          </cell>
          <cell r="I548" t="str">
            <v>Div0</v>
          </cell>
          <cell r="J548">
            <v>0</v>
          </cell>
          <cell r="K548">
            <v>0</v>
          </cell>
          <cell r="L548">
            <v>0</v>
          </cell>
          <cell r="M548">
            <v>0</v>
          </cell>
          <cell r="N548">
            <v>0</v>
          </cell>
          <cell r="O548">
            <v>0</v>
          </cell>
          <cell r="P548">
            <v>0</v>
          </cell>
          <cell r="Q548">
            <v>0</v>
          </cell>
        </row>
        <row r="549">
          <cell r="A549">
            <v>2024</v>
          </cell>
          <cell r="B549" t="str">
            <v>Dec</v>
          </cell>
          <cell r="C549" t="str">
            <v>WyomingNE</v>
          </cell>
          <cell r="D549">
            <v>612.79999999999995</v>
          </cell>
          <cell r="E549">
            <v>0</v>
          </cell>
          <cell r="F549">
            <v>0</v>
          </cell>
          <cell r="G549">
            <v>79.7</v>
          </cell>
          <cell r="H549">
            <v>577.5</v>
          </cell>
          <cell r="I549">
            <v>94.2</v>
          </cell>
          <cell r="J549">
            <v>1190.2</v>
          </cell>
          <cell r="K549">
            <v>0</v>
          </cell>
          <cell r="L549">
            <v>0</v>
          </cell>
          <cell r="M549">
            <v>0</v>
          </cell>
          <cell r="N549">
            <v>0</v>
          </cell>
          <cell r="O549">
            <v>0</v>
          </cell>
          <cell r="P549">
            <v>0</v>
          </cell>
          <cell r="Q549">
            <v>0</v>
          </cell>
        </row>
        <row r="550">
          <cell r="A550">
            <v>2024</v>
          </cell>
          <cell r="B550" t="str">
            <v>Dec</v>
          </cell>
          <cell r="C550" t="str">
            <v>WyomingSW</v>
          </cell>
          <cell r="D550">
            <v>518.70000000000005</v>
          </cell>
          <cell r="E550">
            <v>0</v>
          </cell>
          <cell r="F550">
            <v>-72.099999999999994</v>
          </cell>
          <cell r="G550">
            <v>58.1</v>
          </cell>
          <cell r="H550">
            <v>58.1</v>
          </cell>
          <cell r="I550">
            <v>13</v>
          </cell>
          <cell r="J550">
            <v>45.8</v>
          </cell>
          <cell r="K550">
            <v>0</v>
          </cell>
          <cell r="L550">
            <v>0</v>
          </cell>
          <cell r="M550">
            <v>458.9</v>
          </cell>
          <cell r="N550">
            <v>0</v>
          </cell>
          <cell r="O550">
            <v>0</v>
          </cell>
          <cell r="P550">
            <v>0</v>
          </cell>
          <cell r="Q550">
            <v>0</v>
          </cell>
        </row>
        <row r="551">
          <cell r="A551">
            <v>2024</v>
          </cell>
          <cell r="B551" t="str">
            <v>Dec</v>
          </cell>
          <cell r="C551" t="str">
            <v>Aeolis_Wyoming</v>
          </cell>
          <cell r="D551">
            <v>0</v>
          </cell>
          <cell r="E551">
            <v>0</v>
          </cell>
          <cell r="F551">
            <v>0</v>
          </cell>
          <cell r="G551">
            <v>0</v>
          </cell>
          <cell r="H551">
            <v>114.9</v>
          </cell>
          <cell r="I551" t="str">
            <v>Div0</v>
          </cell>
          <cell r="J551">
            <v>173.8</v>
          </cell>
          <cell r="K551">
            <v>0</v>
          </cell>
          <cell r="L551">
            <v>0</v>
          </cell>
          <cell r="M551">
            <v>0</v>
          </cell>
          <cell r="N551">
            <v>58.9</v>
          </cell>
          <cell r="O551">
            <v>0</v>
          </cell>
          <cell r="P551">
            <v>0</v>
          </cell>
          <cell r="Q551">
            <v>0</v>
          </cell>
        </row>
        <row r="552">
          <cell r="A552">
            <v>2024</v>
          </cell>
          <cell r="B552" t="str">
            <v>Dec</v>
          </cell>
          <cell r="C552" t="str">
            <v>Chehalis</v>
          </cell>
          <cell r="D552">
            <v>0</v>
          </cell>
          <cell r="E552">
            <v>0</v>
          </cell>
          <cell r="F552">
            <v>0</v>
          </cell>
          <cell r="G552">
            <v>0</v>
          </cell>
          <cell r="H552">
            <v>0</v>
          </cell>
          <cell r="I552" t="str">
            <v>Div0</v>
          </cell>
          <cell r="J552">
            <v>512</v>
          </cell>
          <cell r="K552">
            <v>0</v>
          </cell>
          <cell r="L552">
            <v>0</v>
          </cell>
          <cell r="M552">
            <v>0</v>
          </cell>
          <cell r="N552">
            <v>512</v>
          </cell>
          <cell r="O552">
            <v>0</v>
          </cell>
          <cell r="P552">
            <v>0</v>
          </cell>
          <cell r="Q552">
            <v>0</v>
          </cell>
        </row>
        <row r="553">
          <cell r="A553">
            <v>2024</v>
          </cell>
          <cell r="B553" t="str">
            <v>Dec</v>
          </cell>
          <cell r="C553" t="str">
            <v>SOregonCal</v>
          </cell>
          <cell r="D553">
            <v>1392.1</v>
          </cell>
          <cell r="E553">
            <v>0</v>
          </cell>
          <cell r="F553">
            <v>-219.2</v>
          </cell>
          <cell r="G553">
            <v>152.5</v>
          </cell>
          <cell r="H553">
            <v>152.5</v>
          </cell>
          <cell r="I553">
            <v>13</v>
          </cell>
          <cell r="J553">
            <v>298.10000000000002</v>
          </cell>
          <cell r="K553">
            <v>29.1</v>
          </cell>
          <cell r="L553">
            <v>0</v>
          </cell>
          <cell r="M553">
            <v>1354.3</v>
          </cell>
          <cell r="N553">
            <v>356</v>
          </cell>
          <cell r="O553">
            <v>0</v>
          </cell>
          <cell r="P553">
            <v>0</v>
          </cell>
          <cell r="Q553">
            <v>0</v>
          </cell>
        </row>
        <row r="554">
          <cell r="A554">
            <v>2024</v>
          </cell>
          <cell r="B554" t="str">
            <v>Dec</v>
          </cell>
          <cell r="C554" t="str">
            <v>PortlandNC</v>
          </cell>
          <cell r="D554">
            <v>511</v>
          </cell>
          <cell r="E554">
            <v>0</v>
          </cell>
          <cell r="F554">
            <v>0</v>
          </cell>
          <cell r="G554">
            <v>66.400000000000006</v>
          </cell>
          <cell r="H554">
            <v>66.400000000000006</v>
          </cell>
          <cell r="I554">
            <v>13</v>
          </cell>
          <cell r="J554">
            <v>596.4</v>
          </cell>
          <cell r="K554">
            <v>-78</v>
          </cell>
          <cell r="L554">
            <v>0</v>
          </cell>
          <cell r="M554">
            <v>70.2</v>
          </cell>
          <cell r="N554">
            <v>11.2</v>
          </cell>
          <cell r="O554">
            <v>0</v>
          </cell>
          <cell r="P554">
            <v>0</v>
          </cell>
          <cell r="Q554">
            <v>0</v>
          </cell>
        </row>
        <row r="555">
          <cell r="A555">
            <v>2024</v>
          </cell>
          <cell r="B555" t="str">
            <v>Dec</v>
          </cell>
          <cell r="C555" t="str">
            <v>WillamValcc</v>
          </cell>
          <cell r="D555">
            <v>375.3</v>
          </cell>
          <cell r="E555">
            <v>0</v>
          </cell>
          <cell r="F555">
            <v>0</v>
          </cell>
          <cell r="G555">
            <v>48.8</v>
          </cell>
          <cell r="H555">
            <v>48.8</v>
          </cell>
          <cell r="I555">
            <v>13</v>
          </cell>
          <cell r="J555">
            <v>0</v>
          </cell>
          <cell r="K555">
            <v>0</v>
          </cell>
          <cell r="L555">
            <v>0</v>
          </cell>
          <cell r="M555">
            <v>424.1</v>
          </cell>
          <cell r="N555">
            <v>0</v>
          </cell>
          <cell r="O555">
            <v>0</v>
          </cell>
          <cell r="P555">
            <v>0</v>
          </cell>
          <cell r="Q555">
            <v>0</v>
          </cell>
        </row>
        <row r="556">
          <cell r="A556">
            <v>2024</v>
          </cell>
          <cell r="B556" t="str">
            <v>Dec</v>
          </cell>
          <cell r="C556" t="str">
            <v>Bethel</v>
          </cell>
          <cell r="D556">
            <v>0</v>
          </cell>
          <cell r="E556">
            <v>0</v>
          </cell>
          <cell r="F556">
            <v>0</v>
          </cell>
          <cell r="G556">
            <v>0</v>
          </cell>
          <cell r="H556">
            <v>0</v>
          </cell>
          <cell r="I556" t="str">
            <v>Div0</v>
          </cell>
          <cell r="J556">
            <v>0</v>
          </cell>
          <cell r="K556">
            <v>0</v>
          </cell>
          <cell r="L556">
            <v>0</v>
          </cell>
          <cell r="M556">
            <v>11.2</v>
          </cell>
          <cell r="N556">
            <v>11.2</v>
          </cell>
          <cell r="O556">
            <v>0</v>
          </cell>
          <cell r="P556">
            <v>0</v>
          </cell>
          <cell r="Q556">
            <v>0</v>
          </cell>
        </row>
        <row r="557">
          <cell r="A557">
            <v>2024</v>
          </cell>
          <cell r="B557" t="str">
            <v>Dec</v>
          </cell>
          <cell r="C557" t="str">
            <v>Nevada - Oregon Border</v>
          </cell>
          <cell r="D557">
            <v>0</v>
          </cell>
          <cell r="E557">
            <v>0</v>
          </cell>
          <cell r="F557">
            <v>0</v>
          </cell>
          <cell r="G557">
            <v>0</v>
          </cell>
          <cell r="H557">
            <v>0</v>
          </cell>
          <cell r="I557" t="str">
            <v>Div0</v>
          </cell>
          <cell r="J557">
            <v>0</v>
          </cell>
          <cell r="K557">
            <v>0</v>
          </cell>
          <cell r="L557">
            <v>0</v>
          </cell>
          <cell r="M557">
            <v>0</v>
          </cell>
          <cell r="N557">
            <v>0</v>
          </cell>
          <cell r="O557">
            <v>0</v>
          </cell>
          <cell r="P557">
            <v>0</v>
          </cell>
          <cell r="Q557">
            <v>0</v>
          </cell>
        </row>
        <row r="558">
          <cell r="A558">
            <v>2024</v>
          </cell>
          <cell r="B558" t="str">
            <v>Dec</v>
          </cell>
          <cell r="C558" t="str">
            <v>Bridger</v>
          </cell>
          <cell r="D558">
            <v>0</v>
          </cell>
          <cell r="E558">
            <v>0</v>
          </cell>
          <cell r="F558">
            <v>0</v>
          </cell>
          <cell r="G558">
            <v>0</v>
          </cell>
          <cell r="H558">
            <v>13.3</v>
          </cell>
          <cell r="I558" t="str">
            <v>Div0</v>
          </cell>
          <cell r="J558">
            <v>1408.4</v>
          </cell>
          <cell r="K558">
            <v>0</v>
          </cell>
          <cell r="L558">
            <v>0</v>
          </cell>
          <cell r="M558">
            <v>0</v>
          </cell>
          <cell r="N558">
            <v>1395.1</v>
          </cell>
          <cell r="O558">
            <v>0</v>
          </cell>
          <cell r="P558">
            <v>0</v>
          </cell>
          <cell r="Q558">
            <v>0</v>
          </cell>
        </row>
        <row r="559">
          <cell r="A559">
            <v>2024</v>
          </cell>
          <cell r="B559" t="str">
            <v>Dec</v>
          </cell>
          <cell r="C559" t="str">
            <v>Hemingway</v>
          </cell>
          <cell r="D559">
            <v>0</v>
          </cell>
          <cell r="E559">
            <v>0</v>
          </cell>
          <cell r="F559">
            <v>0</v>
          </cell>
          <cell r="G559">
            <v>0</v>
          </cell>
          <cell r="H559">
            <v>0</v>
          </cell>
          <cell r="I559" t="str">
            <v>Div0</v>
          </cell>
          <cell r="J559">
            <v>0</v>
          </cell>
          <cell r="K559">
            <v>0</v>
          </cell>
          <cell r="L559">
            <v>0</v>
          </cell>
          <cell r="M559">
            <v>1050.5999999999999</v>
          </cell>
          <cell r="N559">
            <v>1050.5999999999999</v>
          </cell>
          <cell r="O559">
            <v>0</v>
          </cell>
          <cell r="P559">
            <v>0</v>
          </cell>
          <cell r="Q559">
            <v>0</v>
          </cell>
        </row>
        <row r="560">
          <cell r="A560">
            <v>2024</v>
          </cell>
          <cell r="B560" t="str">
            <v>Dec</v>
          </cell>
          <cell r="C560" t="str">
            <v>Midpoint Meridian</v>
          </cell>
          <cell r="D560">
            <v>0</v>
          </cell>
          <cell r="E560">
            <v>0</v>
          </cell>
          <cell r="F560">
            <v>0</v>
          </cell>
          <cell r="G560">
            <v>0</v>
          </cell>
          <cell r="H560">
            <v>0</v>
          </cell>
          <cell r="I560" t="str">
            <v>Div0</v>
          </cell>
          <cell r="J560">
            <v>0</v>
          </cell>
          <cell r="K560">
            <v>0</v>
          </cell>
          <cell r="L560">
            <v>0</v>
          </cell>
          <cell r="M560">
            <v>400</v>
          </cell>
          <cell r="N560">
            <v>400</v>
          </cell>
          <cell r="O560">
            <v>0</v>
          </cell>
          <cell r="P560">
            <v>0</v>
          </cell>
          <cell r="Q560">
            <v>0</v>
          </cell>
        </row>
        <row r="561">
          <cell r="A561">
            <v>2024</v>
          </cell>
          <cell r="B561" t="str">
            <v>Dec</v>
          </cell>
          <cell r="C561" t="str">
            <v>Craig Trans</v>
          </cell>
          <cell r="D561">
            <v>0</v>
          </cell>
          <cell r="E561">
            <v>0</v>
          </cell>
          <cell r="F561">
            <v>0</v>
          </cell>
          <cell r="G561">
            <v>0</v>
          </cell>
          <cell r="H561">
            <v>67</v>
          </cell>
          <cell r="I561" t="str">
            <v>Div0</v>
          </cell>
          <cell r="J561">
            <v>0</v>
          </cell>
          <cell r="K561">
            <v>0</v>
          </cell>
          <cell r="L561">
            <v>0</v>
          </cell>
          <cell r="M561">
            <v>67</v>
          </cell>
          <cell r="N561">
            <v>0</v>
          </cell>
          <cell r="O561">
            <v>0</v>
          </cell>
          <cell r="P561">
            <v>0</v>
          </cell>
          <cell r="Q561">
            <v>0</v>
          </cell>
        </row>
        <row r="562">
          <cell r="A562">
            <v>2024</v>
          </cell>
          <cell r="B562" t="str">
            <v>Dec</v>
          </cell>
          <cell r="C562" t="str">
            <v>BPA_NITS</v>
          </cell>
          <cell r="D562">
            <v>318.2</v>
          </cell>
          <cell r="E562">
            <v>0</v>
          </cell>
          <cell r="F562">
            <v>0</v>
          </cell>
          <cell r="G562">
            <v>41.4</v>
          </cell>
          <cell r="H562">
            <v>41.4</v>
          </cell>
          <cell r="I562">
            <v>13</v>
          </cell>
          <cell r="J562">
            <v>0</v>
          </cell>
          <cell r="K562">
            <v>0</v>
          </cell>
          <cell r="L562">
            <v>0</v>
          </cell>
          <cell r="M562">
            <v>359.6</v>
          </cell>
          <cell r="N562">
            <v>0</v>
          </cell>
          <cell r="O562">
            <v>0</v>
          </cell>
          <cell r="P562">
            <v>0</v>
          </cell>
          <cell r="Q562">
            <v>0</v>
          </cell>
        </row>
        <row r="563">
          <cell r="A563">
            <v>2025</v>
          </cell>
          <cell r="B563" t="str">
            <v>Jul</v>
          </cell>
          <cell r="C563" t="str">
            <v>Arizona</v>
          </cell>
          <cell r="D563">
            <v>0</v>
          </cell>
          <cell r="E563">
            <v>0</v>
          </cell>
          <cell r="F563">
            <v>0</v>
          </cell>
          <cell r="G563">
            <v>0</v>
          </cell>
          <cell r="H563">
            <v>0</v>
          </cell>
          <cell r="I563" t="str">
            <v>Div0</v>
          </cell>
          <cell r="J563">
            <v>0</v>
          </cell>
          <cell r="K563">
            <v>0</v>
          </cell>
          <cell r="L563">
            <v>0</v>
          </cell>
          <cell r="M563">
            <v>0</v>
          </cell>
          <cell r="N563">
            <v>0</v>
          </cell>
          <cell r="O563">
            <v>0</v>
          </cell>
          <cell r="P563">
            <v>0</v>
          </cell>
          <cell r="Q563">
            <v>0</v>
          </cell>
        </row>
        <row r="564">
          <cell r="A564">
            <v>2025</v>
          </cell>
          <cell r="B564" t="str">
            <v>Jul</v>
          </cell>
          <cell r="C564" t="str">
            <v>COB</v>
          </cell>
          <cell r="D564">
            <v>0</v>
          </cell>
          <cell r="E564">
            <v>0</v>
          </cell>
          <cell r="F564">
            <v>0</v>
          </cell>
          <cell r="G564">
            <v>0</v>
          </cell>
          <cell r="H564">
            <v>0</v>
          </cell>
          <cell r="I564" t="str">
            <v>Div0</v>
          </cell>
          <cell r="J564">
            <v>177.2</v>
          </cell>
          <cell r="K564">
            <v>0</v>
          </cell>
          <cell r="L564">
            <v>0</v>
          </cell>
          <cell r="M564">
            <v>0</v>
          </cell>
          <cell r="N564">
            <v>177.2</v>
          </cell>
          <cell r="O564">
            <v>0</v>
          </cell>
          <cell r="P564">
            <v>0</v>
          </cell>
          <cell r="Q564">
            <v>0</v>
          </cell>
        </row>
        <row r="565">
          <cell r="A565">
            <v>2025</v>
          </cell>
          <cell r="B565" t="str">
            <v>Jul</v>
          </cell>
          <cell r="C565" t="str">
            <v>Goshen</v>
          </cell>
          <cell r="D565">
            <v>489.1</v>
          </cell>
          <cell r="E565">
            <v>0</v>
          </cell>
          <cell r="F565">
            <v>-38.6</v>
          </cell>
          <cell r="G565">
            <v>58.6</v>
          </cell>
          <cell r="H565">
            <v>58.6</v>
          </cell>
          <cell r="I565">
            <v>13</v>
          </cell>
          <cell r="J565">
            <v>36.200000000000003</v>
          </cell>
          <cell r="K565">
            <v>-4.4000000000000004</v>
          </cell>
          <cell r="L565">
            <v>180.2</v>
          </cell>
          <cell r="M565">
            <v>297.2</v>
          </cell>
          <cell r="N565">
            <v>0</v>
          </cell>
          <cell r="O565">
            <v>0</v>
          </cell>
          <cell r="P565">
            <v>0</v>
          </cell>
          <cell r="Q565">
            <v>0</v>
          </cell>
        </row>
        <row r="566">
          <cell r="A566">
            <v>2025</v>
          </cell>
          <cell r="B566" t="str">
            <v>Jul</v>
          </cell>
          <cell r="C566" t="str">
            <v>Brady</v>
          </cell>
          <cell r="D566">
            <v>0</v>
          </cell>
          <cell r="E566">
            <v>0</v>
          </cell>
          <cell r="F566">
            <v>0</v>
          </cell>
          <cell r="G566">
            <v>0</v>
          </cell>
          <cell r="H566">
            <v>0</v>
          </cell>
          <cell r="I566" t="str">
            <v>Div0</v>
          </cell>
          <cell r="J566">
            <v>0</v>
          </cell>
          <cell r="K566">
            <v>0</v>
          </cell>
          <cell r="L566">
            <v>0</v>
          </cell>
          <cell r="M566">
            <v>0</v>
          </cell>
          <cell r="N566">
            <v>0</v>
          </cell>
          <cell r="O566">
            <v>0</v>
          </cell>
          <cell r="P566">
            <v>0</v>
          </cell>
          <cell r="Q566">
            <v>0</v>
          </cell>
        </row>
        <row r="567">
          <cell r="A567">
            <v>2025</v>
          </cell>
          <cell r="B567" t="str">
            <v>Jul</v>
          </cell>
          <cell r="C567" t="str">
            <v>Bridger West</v>
          </cell>
          <cell r="D567">
            <v>0</v>
          </cell>
          <cell r="E567">
            <v>0</v>
          </cell>
          <cell r="F567">
            <v>0</v>
          </cell>
          <cell r="G567">
            <v>0</v>
          </cell>
          <cell r="H567">
            <v>0</v>
          </cell>
          <cell r="I567" t="str">
            <v>Div0</v>
          </cell>
          <cell r="J567">
            <v>0</v>
          </cell>
          <cell r="K567">
            <v>0</v>
          </cell>
          <cell r="L567">
            <v>0</v>
          </cell>
          <cell r="M567">
            <v>1289.7</v>
          </cell>
          <cell r="N567">
            <v>1289.7</v>
          </cell>
          <cell r="O567">
            <v>0</v>
          </cell>
          <cell r="P567">
            <v>0</v>
          </cell>
          <cell r="Q567">
            <v>0</v>
          </cell>
        </row>
        <row r="568">
          <cell r="A568">
            <v>2025</v>
          </cell>
          <cell r="B568" t="str">
            <v>Jul</v>
          </cell>
          <cell r="C568" t="str">
            <v>Borah</v>
          </cell>
          <cell r="D568">
            <v>0</v>
          </cell>
          <cell r="E568">
            <v>0</v>
          </cell>
          <cell r="F568">
            <v>0</v>
          </cell>
          <cell r="G568">
            <v>0</v>
          </cell>
          <cell r="H568">
            <v>0</v>
          </cell>
          <cell r="I568" t="str">
            <v>Div0</v>
          </cell>
          <cell r="J568">
            <v>0</v>
          </cell>
          <cell r="K568">
            <v>0</v>
          </cell>
          <cell r="L568">
            <v>0</v>
          </cell>
          <cell r="M568">
            <v>1289.5</v>
          </cell>
          <cell r="N568">
            <v>1289.5</v>
          </cell>
          <cell r="O568">
            <v>0</v>
          </cell>
          <cell r="P568">
            <v>0</v>
          </cell>
          <cell r="Q568">
            <v>0</v>
          </cell>
        </row>
        <row r="569">
          <cell r="A569">
            <v>2025</v>
          </cell>
          <cell r="B569" t="str">
            <v>Jul</v>
          </cell>
          <cell r="C569" t="str">
            <v>Mid Columbia</v>
          </cell>
          <cell r="D569">
            <v>0</v>
          </cell>
          <cell r="E569">
            <v>0</v>
          </cell>
          <cell r="F569">
            <v>0</v>
          </cell>
          <cell r="G569">
            <v>0</v>
          </cell>
          <cell r="H569">
            <v>0</v>
          </cell>
          <cell r="I569" t="str">
            <v>Div0</v>
          </cell>
          <cell r="J569">
            <v>864.4</v>
          </cell>
          <cell r="K569">
            <v>0</v>
          </cell>
          <cell r="L569">
            <v>0</v>
          </cell>
          <cell r="M569">
            <v>0</v>
          </cell>
          <cell r="N569">
            <v>864.4</v>
          </cell>
          <cell r="O569">
            <v>0</v>
          </cell>
          <cell r="P569">
            <v>0</v>
          </cell>
          <cell r="Q569">
            <v>0</v>
          </cell>
        </row>
        <row r="570">
          <cell r="A570">
            <v>2025</v>
          </cell>
          <cell r="B570" t="str">
            <v>Jul</v>
          </cell>
          <cell r="C570" t="str">
            <v>Mona</v>
          </cell>
          <cell r="D570">
            <v>0</v>
          </cell>
          <cell r="E570">
            <v>0</v>
          </cell>
          <cell r="F570">
            <v>0</v>
          </cell>
          <cell r="G570">
            <v>0</v>
          </cell>
          <cell r="H570">
            <v>0</v>
          </cell>
          <cell r="I570" t="str">
            <v>Div0</v>
          </cell>
          <cell r="J570">
            <v>0</v>
          </cell>
          <cell r="K570">
            <v>0</v>
          </cell>
          <cell r="L570">
            <v>0</v>
          </cell>
          <cell r="M570">
            <v>29</v>
          </cell>
          <cell r="N570">
            <v>29</v>
          </cell>
          <cell r="O570">
            <v>0</v>
          </cell>
          <cell r="P570">
            <v>0</v>
          </cell>
          <cell r="Q570">
            <v>0</v>
          </cell>
        </row>
        <row r="571">
          <cell r="A571">
            <v>2025</v>
          </cell>
          <cell r="B571" t="str">
            <v>Jul</v>
          </cell>
          <cell r="C571" t="str">
            <v>Palo Verde</v>
          </cell>
          <cell r="D571">
            <v>0</v>
          </cell>
          <cell r="E571">
            <v>0</v>
          </cell>
          <cell r="F571">
            <v>0</v>
          </cell>
          <cell r="G571">
            <v>0</v>
          </cell>
          <cell r="H571">
            <v>0</v>
          </cell>
          <cell r="I571" t="str">
            <v>Div0</v>
          </cell>
          <cell r="J571">
            <v>0</v>
          </cell>
          <cell r="K571">
            <v>0</v>
          </cell>
          <cell r="L571">
            <v>0</v>
          </cell>
          <cell r="M571">
            <v>0</v>
          </cell>
          <cell r="N571">
            <v>0</v>
          </cell>
          <cell r="O571">
            <v>0</v>
          </cell>
          <cell r="P571">
            <v>0</v>
          </cell>
          <cell r="Q571">
            <v>0</v>
          </cell>
        </row>
        <row r="572">
          <cell r="A572">
            <v>2025</v>
          </cell>
          <cell r="B572" t="str">
            <v>Jul</v>
          </cell>
          <cell r="C572" t="str">
            <v>Utah North</v>
          </cell>
          <cell r="D572">
            <v>5204.1000000000004</v>
          </cell>
          <cell r="E572">
            <v>0</v>
          </cell>
          <cell r="F572">
            <v>-461.1</v>
          </cell>
          <cell r="G572">
            <v>616.6</v>
          </cell>
          <cell r="H572">
            <v>616.6</v>
          </cell>
          <cell r="I572">
            <v>13</v>
          </cell>
          <cell r="J572">
            <v>2287.1</v>
          </cell>
          <cell r="K572">
            <v>0</v>
          </cell>
          <cell r="L572">
            <v>143.1</v>
          </cell>
          <cell r="M572">
            <v>2929.4</v>
          </cell>
          <cell r="N572">
            <v>0</v>
          </cell>
          <cell r="O572">
            <v>0</v>
          </cell>
          <cell r="P572">
            <v>0</v>
          </cell>
          <cell r="Q572">
            <v>0</v>
          </cell>
        </row>
        <row r="573">
          <cell r="A573">
            <v>2025</v>
          </cell>
          <cell r="B573" t="str">
            <v>Jul</v>
          </cell>
          <cell r="C573" t="str">
            <v>_4-Corners</v>
          </cell>
          <cell r="D573">
            <v>0</v>
          </cell>
          <cell r="E573">
            <v>0</v>
          </cell>
          <cell r="F573">
            <v>0</v>
          </cell>
          <cell r="G573">
            <v>0</v>
          </cell>
          <cell r="H573">
            <v>0</v>
          </cell>
          <cell r="I573" t="str">
            <v>Div0</v>
          </cell>
          <cell r="J573">
            <v>0</v>
          </cell>
          <cell r="K573">
            <v>0</v>
          </cell>
          <cell r="L573">
            <v>0</v>
          </cell>
          <cell r="M573">
            <v>0</v>
          </cell>
          <cell r="N573">
            <v>0</v>
          </cell>
          <cell r="O573">
            <v>0</v>
          </cell>
          <cell r="P573">
            <v>0</v>
          </cell>
          <cell r="Q573">
            <v>0</v>
          </cell>
        </row>
        <row r="574">
          <cell r="A574">
            <v>2025</v>
          </cell>
          <cell r="B574" t="str">
            <v>Jul</v>
          </cell>
          <cell r="C574" t="str">
            <v>Utah South</v>
          </cell>
          <cell r="D574">
            <v>781.6</v>
          </cell>
          <cell r="E574">
            <v>0</v>
          </cell>
          <cell r="F574">
            <v>0</v>
          </cell>
          <cell r="G574">
            <v>101.6</v>
          </cell>
          <cell r="H574">
            <v>101.6</v>
          </cell>
          <cell r="I574">
            <v>13</v>
          </cell>
          <cell r="J574">
            <v>3133.8</v>
          </cell>
          <cell r="K574">
            <v>-31.3</v>
          </cell>
          <cell r="L574">
            <v>0</v>
          </cell>
          <cell r="M574">
            <v>96</v>
          </cell>
          <cell r="N574">
            <v>2315.1999999999998</v>
          </cell>
          <cell r="O574">
            <v>0</v>
          </cell>
          <cell r="P574">
            <v>0</v>
          </cell>
          <cell r="Q574">
            <v>0</v>
          </cell>
        </row>
        <row r="575">
          <cell r="A575">
            <v>2025</v>
          </cell>
          <cell r="B575" t="str">
            <v>Jul</v>
          </cell>
          <cell r="C575" t="str">
            <v>Cholla</v>
          </cell>
          <cell r="D575">
            <v>0</v>
          </cell>
          <cell r="E575">
            <v>0</v>
          </cell>
          <cell r="F575">
            <v>0</v>
          </cell>
          <cell r="G575">
            <v>0</v>
          </cell>
          <cell r="H575">
            <v>0</v>
          </cell>
          <cell r="I575" t="str">
            <v>Div0</v>
          </cell>
          <cell r="J575">
            <v>0</v>
          </cell>
          <cell r="K575">
            <v>0</v>
          </cell>
          <cell r="L575">
            <v>0</v>
          </cell>
          <cell r="M575">
            <v>0</v>
          </cell>
          <cell r="N575">
            <v>0</v>
          </cell>
          <cell r="O575">
            <v>0</v>
          </cell>
          <cell r="P575">
            <v>0</v>
          </cell>
          <cell r="Q575">
            <v>0</v>
          </cell>
        </row>
        <row r="576">
          <cell r="A576">
            <v>2025</v>
          </cell>
          <cell r="B576" t="str">
            <v>Jul</v>
          </cell>
          <cell r="C576" t="str">
            <v>Colorado</v>
          </cell>
          <cell r="D576">
            <v>0</v>
          </cell>
          <cell r="E576">
            <v>0</v>
          </cell>
          <cell r="F576">
            <v>0</v>
          </cell>
          <cell r="G576">
            <v>0</v>
          </cell>
          <cell r="H576">
            <v>145.6</v>
          </cell>
          <cell r="I576" t="str">
            <v>Div0</v>
          </cell>
          <cell r="J576">
            <v>241.6</v>
          </cell>
          <cell r="K576">
            <v>0</v>
          </cell>
          <cell r="L576">
            <v>0</v>
          </cell>
          <cell r="M576">
            <v>0</v>
          </cell>
          <cell r="N576">
            <v>96</v>
          </cell>
          <cell r="O576">
            <v>0</v>
          </cell>
          <cell r="P576">
            <v>0</v>
          </cell>
          <cell r="Q576">
            <v>0</v>
          </cell>
        </row>
        <row r="577">
          <cell r="A577">
            <v>2025</v>
          </cell>
          <cell r="B577" t="str">
            <v>Jul</v>
          </cell>
          <cell r="C577" t="str">
            <v>Mead</v>
          </cell>
          <cell r="D577">
            <v>0</v>
          </cell>
          <cell r="E577">
            <v>0</v>
          </cell>
          <cell r="F577">
            <v>0</v>
          </cell>
          <cell r="G577">
            <v>0</v>
          </cell>
          <cell r="H577">
            <v>0</v>
          </cell>
          <cell r="I577" t="str">
            <v>Div0</v>
          </cell>
          <cell r="J577">
            <v>0</v>
          </cell>
          <cell r="K577">
            <v>0</v>
          </cell>
          <cell r="L577">
            <v>0</v>
          </cell>
          <cell r="M577">
            <v>0</v>
          </cell>
          <cell r="N577">
            <v>0</v>
          </cell>
          <cell r="O577">
            <v>0</v>
          </cell>
          <cell r="P577">
            <v>0</v>
          </cell>
          <cell r="Q577">
            <v>0</v>
          </cell>
        </row>
        <row r="578">
          <cell r="A578">
            <v>2025</v>
          </cell>
          <cell r="B578" t="str">
            <v>Jul</v>
          </cell>
          <cell r="C578" t="str">
            <v>Montana</v>
          </cell>
          <cell r="D578">
            <v>0</v>
          </cell>
          <cell r="E578">
            <v>0</v>
          </cell>
          <cell r="F578">
            <v>0</v>
          </cell>
          <cell r="G578">
            <v>0</v>
          </cell>
          <cell r="H578">
            <v>0</v>
          </cell>
          <cell r="I578" t="str">
            <v>Div0</v>
          </cell>
          <cell r="J578">
            <v>151.69999999999999</v>
          </cell>
          <cell r="K578">
            <v>0</v>
          </cell>
          <cell r="L578">
            <v>0</v>
          </cell>
          <cell r="M578">
            <v>0</v>
          </cell>
          <cell r="N578">
            <v>151.69999999999999</v>
          </cell>
          <cell r="O578">
            <v>0</v>
          </cell>
          <cell r="P578">
            <v>0</v>
          </cell>
          <cell r="Q578">
            <v>0</v>
          </cell>
        </row>
        <row r="579">
          <cell r="A579">
            <v>2025</v>
          </cell>
          <cell r="B579" t="str">
            <v>Jul</v>
          </cell>
          <cell r="C579" t="str">
            <v>Hermiston</v>
          </cell>
          <cell r="D579">
            <v>0</v>
          </cell>
          <cell r="E579">
            <v>0</v>
          </cell>
          <cell r="F579">
            <v>0</v>
          </cell>
          <cell r="G579">
            <v>0</v>
          </cell>
          <cell r="H579">
            <v>0</v>
          </cell>
          <cell r="I579" t="str">
            <v>Div0</v>
          </cell>
          <cell r="J579">
            <v>227</v>
          </cell>
          <cell r="K579">
            <v>0</v>
          </cell>
          <cell r="L579">
            <v>0</v>
          </cell>
          <cell r="M579">
            <v>0</v>
          </cell>
          <cell r="N579">
            <v>227</v>
          </cell>
          <cell r="O579">
            <v>0</v>
          </cell>
          <cell r="P579">
            <v>0</v>
          </cell>
          <cell r="Q579">
            <v>0</v>
          </cell>
        </row>
        <row r="580">
          <cell r="A580">
            <v>2025</v>
          </cell>
          <cell r="B580" t="str">
            <v>Jul</v>
          </cell>
          <cell r="C580" t="str">
            <v>Yakima</v>
          </cell>
          <cell r="D580">
            <v>532.6</v>
          </cell>
          <cell r="E580">
            <v>0</v>
          </cell>
          <cell r="F580">
            <v>-41.3</v>
          </cell>
          <cell r="G580">
            <v>63.9</v>
          </cell>
          <cell r="H580">
            <v>63.9</v>
          </cell>
          <cell r="I580">
            <v>13</v>
          </cell>
          <cell r="J580">
            <v>0</v>
          </cell>
          <cell r="K580">
            <v>0</v>
          </cell>
          <cell r="L580">
            <v>0</v>
          </cell>
          <cell r="M580">
            <v>555.20000000000005</v>
          </cell>
          <cell r="N580">
            <v>0</v>
          </cell>
          <cell r="O580">
            <v>0</v>
          </cell>
          <cell r="P580">
            <v>0</v>
          </cell>
          <cell r="Q580">
            <v>0</v>
          </cell>
        </row>
        <row r="581">
          <cell r="A581">
            <v>2025</v>
          </cell>
          <cell r="B581" t="str">
            <v>Jul</v>
          </cell>
          <cell r="C581" t="str">
            <v>WallaWalla</v>
          </cell>
          <cell r="D581">
            <v>283.5</v>
          </cell>
          <cell r="E581">
            <v>0</v>
          </cell>
          <cell r="F581">
            <v>-16.100000000000001</v>
          </cell>
          <cell r="G581">
            <v>34.799999999999997</v>
          </cell>
          <cell r="H581">
            <v>34.799999999999997</v>
          </cell>
          <cell r="I581">
            <v>13</v>
          </cell>
          <cell r="J581">
            <v>42.3</v>
          </cell>
          <cell r="K581">
            <v>-1.8</v>
          </cell>
          <cell r="L581">
            <v>0</v>
          </cell>
          <cell r="M581">
            <v>261.7</v>
          </cell>
          <cell r="N581">
            <v>0</v>
          </cell>
          <cell r="O581">
            <v>0</v>
          </cell>
          <cell r="P581">
            <v>0</v>
          </cell>
          <cell r="Q581">
            <v>0</v>
          </cell>
        </row>
        <row r="582">
          <cell r="A582">
            <v>2025</v>
          </cell>
          <cell r="B582" t="str">
            <v>Jul</v>
          </cell>
          <cell r="C582" t="str">
            <v>APS Transmission</v>
          </cell>
          <cell r="D582">
            <v>0</v>
          </cell>
          <cell r="E582">
            <v>0</v>
          </cell>
          <cell r="F582">
            <v>0</v>
          </cell>
          <cell r="G582">
            <v>0</v>
          </cell>
          <cell r="H582">
            <v>0</v>
          </cell>
          <cell r="I582" t="str">
            <v>Div0</v>
          </cell>
          <cell r="J582">
            <v>0</v>
          </cell>
          <cell r="K582">
            <v>0</v>
          </cell>
          <cell r="L582">
            <v>0</v>
          </cell>
          <cell r="M582">
            <v>0</v>
          </cell>
          <cell r="N582">
            <v>0</v>
          </cell>
          <cell r="O582">
            <v>0</v>
          </cell>
          <cell r="P582">
            <v>0</v>
          </cell>
          <cell r="Q582">
            <v>0</v>
          </cell>
        </row>
        <row r="583">
          <cell r="A583">
            <v>2025</v>
          </cell>
          <cell r="B583" t="str">
            <v>Jul</v>
          </cell>
          <cell r="C583" t="str">
            <v>Bridger East</v>
          </cell>
          <cell r="D583">
            <v>0</v>
          </cell>
          <cell r="E583">
            <v>0</v>
          </cell>
          <cell r="F583">
            <v>0</v>
          </cell>
          <cell r="G583">
            <v>0</v>
          </cell>
          <cell r="H583">
            <v>0</v>
          </cell>
          <cell r="I583" t="str">
            <v>Div0</v>
          </cell>
          <cell r="J583">
            <v>0</v>
          </cell>
          <cell r="K583">
            <v>0</v>
          </cell>
          <cell r="L583">
            <v>0</v>
          </cell>
          <cell r="M583">
            <v>0</v>
          </cell>
          <cell r="N583">
            <v>0</v>
          </cell>
          <cell r="O583">
            <v>0</v>
          </cell>
          <cell r="P583">
            <v>0</v>
          </cell>
          <cell r="Q583">
            <v>0</v>
          </cell>
        </row>
        <row r="584">
          <cell r="A584">
            <v>2025</v>
          </cell>
          <cell r="B584" t="str">
            <v>Jul</v>
          </cell>
          <cell r="C584" t="str">
            <v>WyomingNE</v>
          </cell>
          <cell r="D584">
            <v>594.29999999999995</v>
          </cell>
          <cell r="E584">
            <v>0</v>
          </cell>
          <cell r="F584">
            <v>0</v>
          </cell>
          <cell r="G584">
            <v>77.3</v>
          </cell>
          <cell r="H584">
            <v>77.3</v>
          </cell>
          <cell r="I584">
            <v>13</v>
          </cell>
          <cell r="J584">
            <v>1190.2</v>
          </cell>
          <cell r="K584">
            <v>0</v>
          </cell>
          <cell r="L584">
            <v>0</v>
          </cell>
          <cell r="M584">
            <v>0</v>
          </cell>
          <cell r="N584">
            <v>518.6</v>
          </cell>
          <cell r="O584">
            <v>0</v>
          </cell>
          <cell r="P584">
            <v>0</v>
          </cell>
          <cell r="Q584">
            <v>0</v>
          </cell>
        </row>
        <row r="585">
          <cell r="A585">
            <v>2025</v>
          </cell>
          <cell r="B585" t="str">
            <v>Jul</v>
          </cell>
          <cell r="C585" t="str">
            <v>WyomingSW</v>
          </cell>
          <cell r="D585">
            <v>488.5</v>
          </cell>
          <cell r="E585">
            <v>0</v>
          </cell>
          <cell r="F585">
            <v>-84.4</v>
          </cell>
          <cell r="G585">
            <v>52.5</v>
          </cell>
          <cell r="H585">
            <v>52.5</v>
          </cell>
          <cell r="I585">
            <v>13</v>
          </cell>
          <cell r="J585">
            <v>45.8</v>
          </cell>
          <cell r="K585">
            <v>0</v>
          </cell>
          <cell r="L585">
            <v>0</v>
          </cell>
          <cell r="M585">
            <v>810.9</v>
          </cell>
          <cell r="N585">
            <v>400</v>
          </cell>
          <cell r="O585">
            <v>0</v>
          </cell>
          <cell r="P585">
            <v>0</v>
          </cell>
          <cell r="Q585">
            <v>0</v>
          </cell>
        </row>
        <row r="586">
          <cell r="A586">
            <v>2025</v>
          </cell>
          <cell r="B586" t="str">
            <v>Jul</v>
          </cell>
          <cell r="C586" t="str">
            <v>Aeolis_Wyoming</v>
          </cell>
          <cell r="D586">
            <v>0</v>
          </cell>
          <cell r="E586">
            <v>0</v>
          </cell>
          <cell r="F586">
            <v>0</v>
          </cell>
          <cell r="G586">
            <v>0</v>
          </cell>
          <cell r="H586">
            <v>0</v>
          </cell>
          <cell r="I586" t="str">
            <v>Div0</v>
          </cell>
          <cell r="J586">
            <v>173.8</v>
          </cell>
          <cell r="K586">
            <v>0</v>
          </cell>
          <cell r="L586">
            <v>0</v>
          </cell>
          <cell r="M586">
            <v>518.6</v>
          </cell>
          <cell r="N586">
            <v>692.4</v>
          </cell>
          <cell r="O586">
            <v>0</v>
          </cell>
          <cell r="P586">
            <v>0</v>
          </cell>
          <cell r="Q586">
            <v>0</v>
          </cell>
        </row>
        <row r="587">
          <cell r="A587">
            <v>2025</v>
          </cell>
          <cell r="B587" t="str">
            <v>Jul</v>
          </cell>
          <cell r="C587" t="str">
            <v>Chehalis</v>
          </cell>
          <cell r="D587">
            <v>0</v>
          </cell>
          <cell r="E587">
            <v>0</v>
          </cell>
          <cell r="F587">
            <v>0</v>
          </cell>
          <cell r="G587">
            <v>0</v>
          </cell>
          <cell r="H587">
            <v>0</v>
          </cell>
          <cell r="I587" t="str">
            <v>Div0</v>
          </cell>
          <cell r="J587">
            <v>464</v>
          </cell>
          <cell r="K587">
            <v>0</v>
          </cell>
          <cell r="L587">
            <v>0</v>
          </cell>
          <cell r="M587">
            <v>0</v>
          </cell>
          <cell r="N587">
            <v>464</v>
          </cell>
          <cell r="O587">
            <v>0</v>
          </cell>
          <cell r="P587">
            <v>0</v>
          </cell>
          <cell r="Q587">
            <v>0</v>
          </cell>
        </row>
        <row r="588">
          <cell r="A588">
            <v>2025</v>
          </cell>
          <cell r="B588" t="str">
            <v>Jul</v>
          </cell>
          <cell r="C588" t="str">
            <v>SOregonCal</v>
          </cell>
          <cell r="D588">
            <v>1432.7</v>
          </cell>
          <cell r="E588">
            <v>0</v>
          </cell>
          <cell r="F588">
            <v>-191</v>
          </cell>
          <cell r="G588">
            <v>161.4</v>
          </cell>
          <cell r="H588">
            <v>161.4</v>
          </cell>
          <cell r="I588">
            <v>13</v>
          </cell>
          <cell r="J588">
            <v>249.5</v>
          </cell>
          <cell r="K588">
            <v>39.5</v>
          </cell>
          <cell r="L588">
            <v>0</v>
          </cell>
          <cell r="M588">
            <v>1260.9000000000001</v>
          </cell>
          <cell r="N588">
            <v>146.80000000000001</v>
          </cell>
          <cell r="O588">
            <v>0</v>
          </cell>
          <cell r="P588">
            <v>0</v>
          </cell>
          <cell r="Q588">
            <v>0</v>
          </cell>
        </row>
        <row r="589">
          <cell r="A589">
            <v>2025</v>
          </cell>
          <cell r="B589" t="str">
            <v>Jul</v>
          </cell>
          <cell r="C589" t="str">
            <v>PortlandNC</v>
          </cell>
          <cell r="D589">
            <v>497.5</v>
          </cell>
          <cell r="E589">
            <v>0</v>
          </cell>
          <cell r="F589">
            <v>0</v>
          </cell>
          <cell r="G589">
            <v>64.7</v>
          </cell>
          <cell r="H589">
            <v>64.7</v>
          </cell>
          <cell r="I589">
            <v>13</v>
          </cell>
          <cell r="J589">
            <v>499.2</v>
          </cell>
          <cell r="K589">
            <v>-78</v>
          </cell>
          <cell r="L589">
            <v>0</v>
          </cell>
          <cell r="M589">
            <v>141</v>
          </cell>
          <cell r="N589">
            <v>0</v>
          </cell>
          <cell r="O589">
            <v>0</v>
          </cell>
          <cell r="P589">
            <v>0</v>
          </cell>
          <cell r="Q589">
            <v>0</v>
          </cell>
        </row>
        <row r="590">
          <cell r="A590">
            <v>2025</v>
          </cell>
          <cell r="B590" t="str">
            <v>Jul</v>
          </cell>
          <cell r="C590" t="str">
            <v>WillamValcc</v>
          </cell>
          <cell r="D590">
            <v>359</v>
          </cell>
          <cell r="E590">
            <v>0</v>
          </cell>
          <cell r="F590">
            <v>0</v>
          </cell>
          <cell r="G590">
            <v>46.7</v>
          </cell>
          <cell r="H590">
            <v>46.7</v>
          </cell>
          <cell r="I590">
            <v>13</v>
          </cell>
          <cell r="J590">
            <v>0</v>
          </cell>
          <cell r="K590">
            <v>0</v>
          </cell>
          <cell r="L590">
            <v>0</v>
          </cell>
          <cell r="M590">
            <v>405.7</v>
          </cell>
          <cell r="N590">
            <v>0</v>
          </cell>
          <cell r="O590">
            <v>0</v>
          </cell>
          <cell r="P590">
            <v>0</v>
          </cell>
          <cell r="Q590">
            <v>0</v>
          </cell>
        </row>
        <row r="591">
          <cell r="A591">
            <v>2025</v>
          </cell>
          <cell r="B591" t="str">
            <v>Jul</v>
          </cell>
          <cell r="C591" t="str">
            <v>Bethel</v>
          </cell>
          <cell r="D591">
            <v>0</v>
          </cell>
          <cell r="E591">
            <v>0</v>
          </cell>
          <cell r="F591">
            <v>0</v>
          </cell>
          <cell r="G591">
            <v>0</v>
          </cell>
          <cell r="H591">
            <v>0</v>
          </cell>
          <cell r="I591" t="str">
            <v>Div0</v>
          </cell>
          <cell r="J591">
            <v>0</v>
          </cell>
          <cell r="K591">
            <v>0</v>
          </cell>
          <cell r="L591">
            <v>0</v>
          </cell>
          <cell r="M591">
            <v>0</v>
          </cell>
          <cell r="N591">
            <v>0</v>
          </cell>
          <cell r="O591">
            <v>0</v>
          </cell>
          <cell r="P591">
            <v>0</v>
          </cell>
          <cell r="Q591">
            <v>0</v>
          </cell>
        </row>
        <row r="592">
          <cell r="A592">
            <v>2025</v>
          </cell>
          <cell r="B592" t="str">
            <v>Jul</v>
          </cell>
          <cell r="C592" t="str">
            <v>Nevada - Oregon Border</v>
          </cell>
          <cell r="D592">
            <v>0</v>
          </cell>
          <cell r="E592">
            <v>0</v>
          </cell>
          <cell r="F592">
            <v>0</v>
          </cell>
          <cell r="G592">
            <v>0</v>
          </cell>
          <cell r="H592">
            <v>0</v>
          </cell>
          <cell r="I592" t="str">
            <v>Div0</v>
          </cell>
          <cell r="J592">
            <v>106</v>
          </cell>
          <cell r="K592">
            <v>0</v>
          </cell>
          <cell r="L592">
            <v>0</v>
          </cell>
          <cell r="M592">
            <v>0</v>
          </cell>
          <cell r="N592">
            <v>106</v>
          </cell>
          <cell r="O592">
            <v>0</v>
          </cell>
          <cell r="P592">
            <v>0</v>
          </cell>
          <cell r="Q592">
            <v>0</v>
          </cell>
        </row>
        <row r="593">
          <cell r="A593">
            <v>2025</v>
          </cell>
          <cell r="B593" t="str">
            <v>Jul</v>
          </cell>
          <cell r="C593" t="str">
            <v>Bridger</v>
          </cell>
          <cell r="D593">
            <v>0</v>
          </cell>
          <cell r="E593">
            <v>0</v>
          </cell>
          <cell r="F593">
            <v>0</v>
          </cell>
          <cell r="G593">
            <v>0</v>
          </cell>
          <cell r="H593">
            <v>0</v>
          </cell>
          <cell r="I593" t="str">
            <v>Div0</v>
          </cell>
          <cell r="J593">
            <v>1408.4</v>
          </cell>
          <cell r="K593">
            <v>0</v>
          </cell>
          <cell r="L593">
            <v>0</v>
          </cell>
          <cell r="M593">
            <v>0</v>
          </cell>
          <cell r="N593">
            <v>1408.4</v>
          </cell>
          <cell r="O593">
            <v>0</v>
          </cell>
          <cell r="P593">
            <v>0</v>
          </cell>
          <cell r="Q593">
            <v>0</v>
          </cell>
        </row>
        <row r="594">
          <cell r="A594">
            <v>2025</v>
          </cell>
          <cell r="B594" t="str">
            <v>Jul</v>
          </cell>
          <cell r="C594" t="str">
            <v>Hemingway</v>
          </cell>
          <cell r="D594">
            <v>0</v>
          </cell>
          <cell r="E594">
            <v>0</v>
          </cell>
          <cell r="F594">
            <v>0</v>
          </cell>
          <cell r="G594">
            <v>0</v>
          </cell>
          <cell r="H594">
            <v>0</v>
          </cell>
          <cell r="I594" t="str">
            <v>Div0</v>
          </cell>
          <cell r="J594">
            <v>0</v>
          </cell>
          <cell r="K594">
            <v>0</v>
          </cell>
          <cell r="L594">
            <v>0</v>
          </cell>
          <cell r="M594">
            <v>662.5</v>
          </cell>
          <cell r="N594">
            <v>662.5</v>
          </cell>
          <cell r="O594">
            <v>0</v>
          </cell>
          <cell r="P594">
            <v>0</v>
          </cell>
          <cell r="Q594">
            <v>0</v>
          </cell>
        </row>
        <row r="595">
          <cell r="A595">
            <v>2025</v>
          </cell>
          <cell r="B595" t="str">
            <v>Jul</v>
          </cell>
          <cell r="C595" t="str">
            <v>Midpoint Meridian</v>
          </cell>
          <cell r="D595">
            <v>0</v>
          </cell>
          <cell r="E595">
            <v>0</v>
          </cell>
          <cell r="F595">
            <v>0</v>
          </cell>
          <cell r="G595">
            <v>0</v>
          </cell>
          <cell r="H595">
            <v>0</v>
          </cell>
          <cell r="I595" t="str">
            <v>Div0</v>
          </cell>
          <cell r="J595">
            <v>0</v>
          </cell>
          <cell r="K595">
            <v>0</v>
          </cell>
          <cell r="L595">
            <v>0</v>
          </cell>
          <cell r="M595">
            <v>159</v>
          </cell>
          <cell r="N595">
            <v>159</v>
          </cell>
          <cell r="O595">
            <v>0</v>
          </cell>
          <cell r="P595">
            <v>0</v>
          </cell>
          <cell r="Q595">
            <v>0</v>
          </cell>
        </row>
        <row r="596">
          <cell r="A596">
            <v>2025</v>
          </cell>
          <cell r="B596" t="str">
            <v>Jul</v>
          </cell>
          <cell r="C596" t="str">
            <v>Craig Trans</v>
          </cell>
          <cell r="D596">
            <v>0</v>
          </cell>
          <cell r="E596">
            <v>0</v>
          </cell>
          <cell r="F596">
            <v>0</v>
          </cell>
          <cell r="G596">
            <v>0</v>
          </cell>
          <cell r="H596">
            <v>0</v>
          </cell>
          <cell r="I596" t="str">
            <v>Div0</v>
          </cell>
          <cell r="J596">
            <v>0</v>
          </cell>
          <cell r="K596">
            <v>0</v>
          </cell>
          <cell r="L596">
            <v>0</v>
          </cell>
          <cell r="M596">
            <v>67</v>
          </cell>
          <cell r="N596">
            <v>67</v>
          </cell>
          <cell r="O596">
            <v>0</v>
          </cell>
          <cell r="P596">
            <v>0</v>
          </cell>
          <cell r="Q596">
            <v>0</v>
          </cell>
        </row>
        <row r="597">
          <cell r="A597">
            <v>2025</v>
          </cell>
          <cell r="B597" t="str">
            <v>Jul</v>
          </cell>
          <cell r="C597" t="str">
            <v>BPA_NITS</v>
          </cell>
          <cell r="D597">
            <v>256.60000000000002</v>
          </cell>
          <cell r="E597">
            <v>0</v>
          </cell>
          <cell r="F597">
            <v>0</v>
          </cell>
          <cell r="G597">
            <v>33.4</v>
          </cell>
          <cell r="H597">
            <v>33.4</v>
          </cell>
          <cell r="I597">
            <v>13</v>
          </cell>
          <cell r="J597">
            <v>0</v>
          </cell>
          <cell r="K597">
            <v>0</v>
          </cell>
          <cell r="L597">
            <v>0</v>
          </cell>
          <cell r="M597">
            <v>289.89999999999998</v>
          </cell>
          <cell r="N597">
            <v>0</v>
          </cell>
          <cell r="O597">
            <v>0</v>
          </cell>
          <cell r="P597">
            <v>0</v>
          </cell>
          <cell r="Q597">
            <v>0</v>
          </cell>
        </row>
        <row r="598">
          <cell r="A598">
            <v>2025</v>
          </cell>
          <cell r="B598" t="str">
            <v>Dec</v>
          </cell>
          <cell r="C598" t="str">
            <v>Arizona</v>
          </cell>
          <cell r="D598">
            <v>0</v>
          </cell>
          <cell r="E598">
            <v>0</v>
          </cell>
          <cell r="F598">
            <v>0</v>
          </cell>
          <cell r="G598">
            <v>0</v>
          </cell>
          <cell r="H598">
            <v>0</v>
          </cell>
          <cell r="I598" t="str">
            <v>Div0</v>
          </cell>
          <cell r="J598">
            <v>0</v>
          </cell>
          <cell r="K598">
            <v>0</v>
          </cell>
          <cell r="L598">
            <v>0</v>
          </cell>
          <cell r="M598">
            <v>0</v>
          </cell>
          <cell r="N598">
            <v>0</v>
          </cell>
          <cell r="O598">
            <v>0</v>
          </cell>
          <cell r="P598">
            <v>0</v>
          </cell>
          <cell r="Q598">
            <v>0</v>
          </cell>
        </row>
        <row r="599">
          <cell r="A599">
            <v>2025</v>
          </cell>
          <cell r="B599" t="str">
            <v>Dec</v>
          </cell>
          <cell r="C599" t="str">
            <v>COB</v>
          </cell>
          <cell r="D599">
            <v>0</v>
          </cell>
          <cell r="E599">
            <v>0</v>
          </cell>
          <cell r="F599">
            <v>0</v>
          </cell>
          <cell r="G599">
            <v>0</v>
          </cell>
          <cell r="H599">
            <v>0</v>
          </cell>
          <cell r="I599" t="str">
            <v>Div0</v>
          </cell>
          <cell r="J599">
            <v>0</v>
          </cell>
          <cell r="K599">
            <v>0</v>
          </cell>
          <cell r="L599">
            <v>0</v>
          </cell>
          <cell r="M599">
            <v>0</v>
          </cell>
          <cell r="N599">
            <v>0</v>
          </cell>
          <cell r="O599">
            <v>0</v>
          </cell>
          <cell r="P599">
            <v>0</v>
          </cell>
          <cell r="Q599">
            <v>0</v>
          </cell>
        </row>
        <row r="600">
          <cell r="A600">
            <v>2025</v>
          </cell>
          <cell r="B600" t="str">
            <v>Dec</v>
          </cell>
          <cell r="C600" t="str">
            <v>Goshen</v>
          </cell>
          <cell r="D600">
            <v>275.7</v>
          </cell>
          <cell r="E600">
            <v>0</v>
          </cell>
          <cell r="F600">
            <v>-22.2</v>
          </cell>
          <cell r="G600">
            <v>33</v>
          </cell>
          <cell r="H600">
            <v>33</v>
          </cell>
          <cell r="I600">
            <v>13</v>
          </cell>
          <cell r="J600">
            <v>36.200000000000003</v>
          </cell>
          <cell r="K600">
            <v>-3.9</v>
          </cell>
          <cell r="L600">
            <v>0</v>
          </cell>
          <cell r="M600">
            <v>254.2</v>
          </cell>
          <cell r="N600">
            <v>0</v>
          </cell>
          <cell r="O600">
            <v>0</v>
          </cell>
          <cell r="P600">
            <v>0</v>
          </cell>
          <cell r="Q600">
            <v>0</v>
          </cell>
        </row>
        <row r="601">
          <cell r="A601">
            <v>2025</v>
          </cell>
          <cell r="B601" t="str">
            <v>Dec</v>
          </cell>
          <cell r="C601" t="str">
            <v>Brady</v>
          </cell>
          <cell r="D601">
            <v>0</v>
          </cell>
          <cell r="E601">
            <v>0</v>
          </cell>
          <cell r="F601">
            <v>0</v>
          </cell>
          <cell r="G601">
            <v>0</v>
          </cell>
          <cell r="H601">
            <v>0</v>
          </cell>
          <cell r="I601" t="str">
            <v>Div0</v>
          </cell>
          <cell r="J601">
            <v>0</v>
          </cell>
          <cell r="K601">
            <v>0</v>
          </cell>
          <cell r="L601">
            <v>0</v>
          </cell>
          <cell r="M601">
            <v>0</v>
          </cell>
          <cell r="N601">
            <v>0</v>
          </cell>
          <cell r="O601">
            <v>0</v>
          </cell>
          <cell r="P601">
            <v>0</v>
          </cell>
          <cell r="Q601">
            <v>0</v>
          </cell>
        </row>
        <row r="602">
          <cell r="A602">
            <v>2025</v>
          </cell>
          <cell r="B602" t="str">
            <v>Dec</v>
          </cell>
          <cell r="C602" t="str">
            <v>Bridger West</v>
          </cell>
          <cell r="D602">
            <v>0</v>
          </cell>
          <cell r="E602">
            <v>0</v>
          </cell>
          <cell r="F602">
            <v>0</v>
          </cell>
          <cell r="G602">
            <v>0</v>
          </cell>
          <cell r="H602">
            <v>0</v>
          </cell>
          <cell r="I602" t="str">
            <v>Div0</v>
          </cell>
          <cell r="J602">
            <v>0</v>
          </cell>
          <cell r="K602">
            <v>0</v>
          </cell>
          <cell r="L602">
            <v>0</v>
          </cell>
          <cell r="M602">
            <v>921.8</v>
          </cell>
          <cell r="N602">
            <v>921.8</v>
          </cell>
          <cell r="O602">
            <v>0</v>
          </cell>
          <cell r="P602">
            <v>0</v>
          </cell>
          <cell r="Q602">
            <v>0</v>
          </cell>
        </row>
        <row r="603">
          <cell r="A603">
            <v>2025</v>
          </cell>
          <cell r="B603" t="str">
            <v>Dec</v>
          </cell>
          <cell r="C603" t="str">
            <v>Borah</v>
          </cell>
          <cell r="D603">
            <v>0</v>
          </cell>
          <cell r="E603">
            <v>0</v>
          </cell>
          <cell r="F603">
            <v>0</v>
          </cell>
          <cell r="G603">
            <v>0</v>
          </cell>
          <cell r="H603">
            <v>0</v>
          </cell>
          <cell r="I603" t="str">
            <v>Div0</v>
          </cell>
          <cell r="J603">
            <v>0</v>
          </cell>
          <cell r="K603">
            <v>0</v>
          </cell>
          <cell r="L603">
            <v>0</v>
          </cell>
          <cell r="M603">
            <v>1571.6</v>
          </cell>
          <cell r="N603">
            <v>1571.6</v>
          </cell>
          <cell r="O603">
            <v>0</v>
          </cell>
          <cell r="P603">
            <v>0</v>
          </cell>
          <cell r="Q603">
            <v>0</v>
          </cell>
        </row>
        <row r="604">
          <cell r="A604">
            <v>2025</v>
          </cell>
          <cell r="B604" t="str">
            <v>Dec</v>
          </cell>
          <cell r="C604" t="str">
            <v>Mid Columbia</v>
          </cell>
          <cell r="D604">
            <v>0</v>
          </cell>
          <cell r="E604">
            <v>0</v>
          </cell>
          <cell r="F604">
            <v>0</v>
          </cell>
          <cell r="G604">
            <v>0</v>
          </cell>
          <cell r="H604">
            <v>0</v>
          </cell>
          <cell r="I604" t="str">
            <v>Div0</v>
          </cell>
          <cell r="J604">
            <v>356</v>
          </cell>
          <cell r="K604">
            <v>0</v>
          </cell>
          <cell r="L604">
            <v>0</v>
          </cell>
          <cell r="M604">
            <v>167.9</v>
          </cell>
          <cell r="N604">
            <v>523.9</v>
          </cell>
          <cell r="O604">
            <v>0</v>
          </cell>
          <cell r="P604">
            <v>0</v>
          </cell>
          <cell r="Q604">
            <v>0</v>
          </cell>
        </row>
        <row r="605">
          <cell r="A605">
            <v>2025</v>
          </cell>
          <cell r="B605" t="str">
            <v>Dec</v>
          </cell>
          <cell r="C605" t="str">
            <v>Mona</v>
          </cell>
          <cell r="D605">
            <v>0</v>
          </cell>
          <cell r="E605">
            <v>0</v>
          </cell>
          <cell r="F605">
            <v>0</v>
          </cell>
          <cell r="G605">
            <v>0</v>
          </cell>
          <cell r="H605">
            <v>29</v>
          </cell>
          <cell r="I605" t="str">
            <v>Div0</v>
          </cell>
          <cell r="J605">
            <v>0</v>
          </cell>
          <cell r="K605">
            <v>0</v>
          </cell>
          <cell r="L605">
            <v>0</v>
          </cell>
          <cell r="M605">
            <v>29</v>
          </cell>
          <cell r="N605">
            <v>0</v>
          </cell>
          <cell r="O605">
            <v>0</v>
          </cell>
          <cell r="P605">
            <v>0</v>
          </cell>
          <cell r="Q605">
            <v>0</v>
          </cell>
        </row>
        <row r="606">
          <cell r="A606">
            <v>2025</v>
          </cell>
          <cell r="B606" t="str">
            <v>Dec</v>
          </cell>
          <cell r="C606" t="str">
            <v>Palo Verde</v>
          </cell>
          <cell r="D606">
            <v>0</v>
          </cell>
          <cell r="E606">
            <v>0</v>
          </cell>
          <cell r="F606">
            <v>0</v>
          </cell>
          <cell r="G606">
            <v>0</v>
          </cell>
          <cell r="H606">
            <v>0</v>
          </cell>
          <cell r="I606" t="str">
            <v>Div0</v>
          </cell>
          <cell r="J606">
            <v>0</v>
          </cell>
          <cell r="K606">
            <v>0</v>
          </cell>
          <cell r="L606">
            <v>0</v>
          </cell>
          <cell r="M606">
            <v>0</v>
          </cell>
          <cell r="N606">
            <v>0</v>
          </cell>
          <cell r="O606">
            <v>0</v>
          </cell>
          <cell r="P606">
            <v>0</v>
          </cell>
          <cell r="Q606">
            <v>0</v>
          </cell>
        </row>
        <row r="607">
          <cell r="A607">
            <v>2025</v>
          </cell>
          <cell r="B607" t="str">
            <v>Dec</v>
          </cell>
          <cell r="C607" t="str">
            <v>Utah North</v>
          </cell>
          <cell r="D607">
            <v>3855.9</v>
          </cell>
          <cell r="E607">
            <v>0</v>
          </cell>
          <cell r="F607">
            <v>-320.89999999999998</v>
          </cell>
          <cell r="G607">
            <v>459.6</v>
          </cell>
          <cell r="H607">
            <v>459.6</v>
          </cell>
          <cell r="I607">
            <v>13</v>
          </cell>
          <cell r="J607">
            <v>2352.6</v>
          </cell>
          <cell r="K607">
            <v>0</v>
          </cell>
          <cell r="L607">
            <v>0</v>
          </cell>
          <cell r="M607">
            <v>2440</v>
          </cell>
          <cell r="N607">
            <v>798</v>
          </cell>
          <cell r="O607">
            <v>0</v>
          </cell>
          <cell r="P607">
            <v>0</v>
          </cell>
          <cell r="Q607">
            <v>0</v>
          </cell>
        </row>
        <row r="608">
          <cell r="A608">
            <v>2025</v>
          </cell>
          <cell r="B608" t="str">
            <v>Dec</v>
          </cell>
          <cell r="C608" t="str">
            <v>_4-Corners</v>
          </cell>
          <cell r="D608">
            <v>0</v>
          </cell>
          <cell r="E608">
            <v>0</v>
          </cell>
          <cell r="F608">
            <v>0</v>
          </cell>
          <cell r="G608">
            <v>0</v>
          </cell>
          <cell r="H608">
            <v>0</v>
          </cell>
          <cell r="I608" t="str">
            <v>Div0</v>
          </cell>
          <cell r="J608">
            <v>0</v>
          </cell>
          <cell r="K608">
            <v>0</v>
          </cell>
          <cell r="L608">
            <v>0</v>
          </cell>
          <cell r="M608">
            <v>0</v>
          </cell>
          <cell r="N608">
            <v>0</v>
          </cell>
          <cell r="O608">
            <v>0</v>
          </cell>
          <cell r="P608">
            <v>0</v>
          </cell>
          <cell r="Q608">
            <v>0</v>
          </cell>
        </row>
        <row r="609">
          <cell r="A609">
            <v>2025</v>
          </cell>
          <cell r="B609" t="str">
            <v>Dec</v>
          </cell>
          <cell r="C609" t="str">
            <v>Utah South</v>
          </cell>
          <cell r="D609">
            <v>621.79999999999995</v>
          </cell>
          <cell r="E609">
            <v>0</v>
          </cell>
          <cell r="F609">
            <v>0</v>
          </cell>
          <cell r="G609">
            <v>80.8</v>
          </cell>
          <cell r="H609">
            <v>80.8</v>
          </cell>
          <cell r="I609">
            <v>13</v>
          </cell>
          <cell r="J609">
            <v>3153.5</v>
          </cell>
          <cell r="K609">
            <v>-31.6</v>
          </cell>
          <cell r="L609">
            <v>0</v>
          </cell>
          <cell r="M609">
            <v>21</v>
          </cell>
          <cell r="N609">
            <v>2440.1999999999998</v>
          </cell>
          <cell r="O609">
            <v>0</v>
          </cell>
          <cell r="P609">
            <v>0</v>
          </cell>
          <cell r="Q609">
            <v>0</v>
          </cell>
        </row>
        <row r="610">
          <cell r="A610">
            <v>2025</v>
          </cell>
          <cell r="B610" t="str">
            <v>Dec</v>
          </cell>
          <cell r="C610" t="str">
            <v>Cholla</v>
          </cell>
          <cell r="D610">
            <v>0</v>
          </cell>
          <cell r="E610">
            <v>0</v>
          </cell>
          <cell r="F610">
            <v>0</v>
          </cell>
          <cell r="G610">
            <v>0</v>
          </cell>
          <cell r="H610">
            <v>0</v>
          </cell>
          <cell r="I610" t="str">
            <v>Div0</v>
          </cell>
          <cell r="J610">
            <v>0</v>
          </cell>
          <cell r="K610">
            <v>0</v>
          </cell>
          <cell r="L610">
            <v>0</v>
          </cell>
          <cell r="M610">
            <v>0</v>
          </cell>
          <cell r="N610">
            <v>0</v>
          </cell>
          <cell r="O610">
            <v>0</v>
          </cell>
          <cell r="P610">
            <v>0</v>
          </cell>
          <cell r="Q610">
            <v>0</v>
          </cell>
        </row>
        <row r="611">
          <cell r="A611">
            <v>2025</v>
          </cell>
          <cell r="B611" t="str">
            <v>Dec</v>
          </cell>
          <cell r="C611" t="str">
            <v>Colorado</v>
          </cell>
          <cell r="D611">
            <v>0</v>
          </cell>
          <cell r="E611">
            <v>0</v>
          </cell>
          <cell r="F611">
            <v>0</v>
          </cell>
          <cell r="G611">
            <v>0</v>
          </cell>
          <cell r="H611">
            <v>145.6</v>
          </cell>
          <cell r="I611" t="str">
            <v>Div0</v>
          </cell>
          <cell r="J611">
            <v>241.6</v>
          </cell>
          <cell r="K611">
            <v>0</v>
          </cell>
          <cell r="L611">
            <v>0</v>
          </cell>
          <cell r="M611">
            <v>0</v>
          </cell>
          <cell r="N611">
            <v>96</v>
          </cell>
          <cell r="O611">
            <v>0</v>
          </cell>
          <cell r="P611">
            <v>0</v>
          </cell>
          <cell r="Q611">
            <v>0</v>
          </cell>
        </row>
        <row r="612">
          <cell r="A612">
            <v>2025</v>
          </cell>
          <cell r="B612" t="str">
            <v>Dec</v>
          </cell>
          <cell r="C612" t="str">
            <v>Mead</v>
          </cell>
          <cell r="D612">
            <v>0</v>
          </cell>
          <cell r="E612">
            <v>0</v>
          </cell>
          <cell r="F612">
            <v>0</v>
          </cell>
          <cell r="G612">
            <v>0</v>
          </cell>
          <cell r="H612">
            <v>0</v>
          </cell>
          <cell r="I612" t="str">
            <v>Div0</v>
          </cell>
          <cell r="J612">
            <v>0</v>
          </cell>
          <cell r="K612">
            <v>0</v>
          </cell>
          <cell r="L612">
            <v>0</v>
          </cell>
          <cell r="M612">
            <v>0</v>
          </cell>
          <cell r="N612">
            <v>0</v>
          </cell>
          <cell r="O612">
            <v>0</v>
          </cell>
          <cell r="P612">
            <v>0</v>
          </cell>
          <cell r="Q612">
            <v>0</v>
          </cell>
        </row>
        <row r="613">
          <cell r="A613">
            <v>2025</v>
          </cell>
          <cell r="B613" t="str">
            <v>Dec</v>
          </cell>
          <cell r="C613" t="str">
            <v>Montana</v>
          </cell>
          <cell r="D613">
            <v>0</v>
          </cell>
          <cell r="E613">
            <v>0</v>
          </cell>
          <cell r="F613">
            <v>0</v>
          </cell>
          <cell r="G613">
            <v>0</v>
          </cell>
          <cell r="H613">
            <v>0</v>
          </cell>
          <cell r="I613" t="str">
            <v>Div0</v>
          </cell>
          <cell r="J613">
            <v>150.69999999999999</v>
          </cell>
          <cell r="K613">
            <v>0</v>
          </cell>
          <cell r="L613">
            <v>0</v>
          </cell>
          <cell r="M613">
            <v>0</v>
          </cell>
          <cell r="N613">
            <v>150.69999999999999</v>
          </cell>
          <cell r="O613">
            <v>0</v>
          </cell>
          <cell r="P613">
            <v>0</v>
          </cell>
          <cell r="Q613">
            <v>0</v>
          </cell>
        </row>
        <row r="614">
          <cell r="A614">
            <v>2025</v>
          </cell>
          <cell r="B614" t="str">
            <v>Dec</v>
          </cell>
          <cell r="C614" t="str">
            <v>Hermiston</v>
          </cell>
          <cell r="D614">
            <v>0</v>
          </cell>
          <cell r="E614">
            <v>0</v>
          </cell>
          <cell r="F614">
            <v>0</v>
          </cell>
          <cell r="G614">
            <v>0</v>
          </cell>
          <cell r="H614">
            <v>0</v>
          </cell>
          <cell r="I614" t="str">
            <v>Div0</v>
          </cell>
          <cell r="J614">
            <v>240</v>
          </cell>
          <cell r="K614">
            <v>0</v>
          </cell>
          <cell r="L614">
            <v>0</v>
          </cell>
          <cell r="M614">
            <v>0</v>
          </cell>
          <cell r="N614">
            <v>240</v>
          </cell>
          <cell r="O614">
            <v>0</v>
          </cell>
          <cell r="P614">
            <v>0</v>
          </cell>
          <cell r="Q614">
            <v>0</v>
          </cell>
        </row>
        <row r="615">
          <cell r="A615">
            <v>2025</v>
          </cell>
          <cell r="B615" t="str">
            <v>Dec</v>
          </cell>
          <cell r="C615" t="str">
            <v>Yakima</v>
          </cell>
          <cell r="D615">
            <v>555.5</v>
          </cell>
          <cell r="E615">
            <v>0</v>
          </cell>
          <cell r="F615">
            <v>-38.5</v>
          </cell>
          <cell r="G615">
            <v>67.2</v>
          </cell>
          <cell r="H615">
            <v>67.2</v>
          </cell>
          <cell r="I615">
            <v>13</v>
          </cell>
          <cell r="J615">
            <v>0</v>
          </cell>
          <cell r="K615">
            <v>0</v>
          </cell>
          <cell r="L615">
            <v>0</v>
          </cell>
          <cell r="M615">
            <v>584.20000000000005</v>
          </cell>
          <cell r="N615">
            <v>0</v>
          </cell>
          <cell r="O615">
            <v>0</v>
          </cell>
          <cell r="P615">
            <v>0</v>
          </cell>
          <cell r="Q615">
            <v>0</v>
          </cell>
        </row>
        <row r="616">
          <cell r="A616">
            <v>2025</v>
          </cell>
          <cell r="B616" t="str">
            <v>Dec</v>
          </cell>
          <cell r="C616" t="str">
            <v>WallaWalla</v>
          </cell>
          <cell r="D616">
            <v>254</v>
          </cell>
          <cell r="E616">
            <v>0</v>
          </cell>
          <cell r="F616">
            <v>-14.5</v>
          </cell>
          <cell r="G616">
            <v>31.1</v>
          </cell>
          <cell r="H616">
            <v>31.1</v>
          </cell>
          <cell r="I616">
            <v>13</v>
          </cell>
          <cell r="J616">
            <v>42.3</v>
          </cell>
          <cell r="K616">
            <v>-1.8</v>
          </cell>
          <cell r="L616">
            <v>0</v>
          </cell>
          <cell r="M616">
            <v>275</v>
          </cell>
          <cell r="N616">
            <v>44.9</v>
          </cell>
          <cell r="O616">
            <v>0</v>
          </cell>
          <cell r="P616">
            <v>0</v>
          </cell>
          <cell r="Q616">
            <v>0</v>
          </cell>
        </row>
        <row r="617">
          <cell r="A617">
            <v>2025</v>
          </cell>
          <cell r="B617" t="str">
            <v>Dec</v>
          </cell>
          <cell r="C617" t="str">
            <v>APS Transmission</v>
          </cell>
          <cell r="D617">
            <v>0</v>
          </cell>
          <cell r="E617">
            <v>0</v>
          </cell>
          <cell r="F617">
            <v>0</v>
          </cell>
          <cell r="G617">
            <v>0</v>
          </cell>
          <cell r="H617">
            <v>0</v>
          </cell>
          <cell r="I617" t="str">
            <v>Div0</v>
          </cell>
          <cell r="J617">
            <v>0</v>
          </cell>
          <cell r="K617">
            <v>0</v>
          </cell>
          <cell r="L617">
            <v>0</v>
          </cell>
          <cell r="M617">
            <v>0</v>
          </cell>
          <cell r="N617">
            <v>0</v>
          </cell>
          <cell r="O617">
            <v>0</v>
          </cell>
          <cell r="P617">
            <v>0</v>
          </cell>
          <cell r="Q617">
            <v>0</v>
          </cell>
        </row>
        <row r="618">
          <cell r="A618">
            <v>2025</v>
          </cell>
          <cell r="B618" t="str">
            <v>Dec</v>
          </cell>
          <cell r="C618" t="str">
            <v>Bridger East</v>
          </cell>
          <cell r="D618">
            <v>0</v>
          </cell>
          <cell r="E618">
            <v>0</v>
          </cell>
          <cell r="F618">
            <v>0</v>
          </cell>
          <cell r="G618">
            <v>0</v>
          </cell>
          <cell r="H618">
            <v>0</v>
          </cell>
          <cell r="I618" t="str">
            <v>Div0</v>
          </cell>
          <cell r="J618">
            <v>0</v>
          </cell>
          <cell r="K618">
            <v>0</v>
          </cell>
          <cell r="L618">
            <v>0</v>
          </cell>
          <cell r="M618">
            <v>0</v>
          </cell>
          <cell r="N618">
            <v>0</v>
          </cell>
          <cell r="O618">
            <v>0</v>
          </cell>
          <cell r="P618">
            <v>0</v>
          </cell>
          <cell r="Q618">
            <v>0</v>
          </cell>
        </row>
        <row r="619">
          <cell r="A619">
            <v>2025</v>
          </cell>
          <cell r="B619" t="str">
            <v>Dec</v>
          </cell>
          <cell r="C619" t="str">
            <v>WyomingNE</v>
          </cell>
          <cell r="D619">
            <v>611.79999999999995</v>
          </cell>
          <cell r="E619">
            <v>0</v>
          </cell>
          <cell r="F619">
            <v>0</v>
          </cell>
          <cell r="G619">
            <v>79.5</v>
          </cell>
          <cell r="H619">
            <v>578.4</v>
          </cell>
          <cell r="I619">
            <v>94.5</v>
          </cell>
          <cell r="J619">
            <v>1190.2</v>
          </cell>
          <cell r="K619">
            <v>0</v>
          </cell>
          <cell r="L619">
            <v>0</v>
          </cell>
          <cell r="M619">
            <v>0</v>
          </cell>
          <cell r="N619">
            <v>0</v>
          </cell>
          <cell r="O619">
            <v>0</v>
          </cell>
          <cell r="P619">
            <v>0</v>
          </cell>
          <cell r="Q619">
            <v>0</v>
          </cell>
        </row>
        <row r="620">
          <cell r="A620">
            <v>2025</v>
          </cell>
          <cell r="B620" t="str">
            <v>Dec</v>
          </cell>
          <cell r="C620" t="str">
            <v>WyomingSW</v>
          </cell>
          <cell r="D620">
            <v>517.29999999999995</v>
          </cell>
          <cell r="E620">
            <v>0</v>
          </cell>
          <cell r="F620">
            <v>-82.5</v>
          </cell>
          <cell r="G620">
            <v>56.5</v>
          </cell>
          <cell r="H620">
            <v>56.5</v>
          </cell>
          <cell r="I620">
            <v>13</v>
          </cell>
          <cell r="J620">
            <v>45.5</v>
          </cell>
          <cell r="K620">
            <v>0</v>
          </cell>
          <cell r="L620">
            <v>0</v>
          </cell>
          <cell r="M620">
            <v>445.9</v>
          </cell>
          <cell r="N620">
            <v>0</v>
          </cell>
          <cell r="O620">
            <v>0</v>
          </cell>
          <cell r="P620">
            <v>0</v>
          </cell>
          <cell r="Q620">
            <v>0</v>
          </cell>
        </row>
        <row r="621">
          <cell r="A621">
            <v>2025</v>
          </cell>
          <cell r="B621" t="str">
            <v>Dec</v>
          </cell>
          <cell r="C621" t="str">
            <v>Aeolis_Wyoming</v>
          </cell>
          <cell r="D621">
            <v>0</v>
          </cell>
          <cell r="E621">
            <v>0</v>
          </cell>
          <cell r="F621">
            <v>0</v>
          </cell>
          <cell r="G621">
            <v>0</v>
          </cell>
          <cell r="H621">
            <v>127.8</v>
          </cell>
          <cell r="I621" t="str">
            <v>Div0</v>
          </cell>
          <cell r="J621">
            <v>173.8</v>
          </cell>
          <cell r="K621">
            <v>0</v>
          </cell>
          <cell r="L621">
            <v>0</v>
          </cell>
          <cell r="M621">
            <v>0</v>
          </cell>
          <cell r="N621">
            <v>46</v>
          </cell>
          <cell r="O621">
            <v>0</v>
          </cell>
          <cell r="P621">
            <v>0</v>
          </cell>
          <cell r="Q621">
            <v>0</v>
          </cell>
        </row>
        <row r="622">
          <cell r="A622">
            <v>2025</v>
          </cell>
          <cell r="B622" t="str">
            <v>Dec</v>
          </cell>
          <cell r="C622" t="str">
            <v>Chehalis</v>
          </cell>
          <cell r="D622">
            <v>0</v>
          </cell>
          <cell r="E622">
            <v>0</v>
          </cell>
          <cell r="F622">
            <v>0</v>
          </cell>
          <cell r="G622">
            <v>0</v>
          </cell>
          <cell r="H622">
            <v>0</v>
          </cell>
          <cell r="I622" t="str">
            <v>Div0</v>
          </cell>
          <cell r="J622">
            <v>512</v>
          </cell>
          <cell r="K622">
            <v>0</v>
          </cell>
          <cell r="L622">
            <v>0</v>
          </cell>
          <cell r="M622">
            <v>0</v>
          </cell>
          <cell r="N622">
            <v>512</v>
          </cell>
          <cell r="O622">
            <v>0</v>
          </cell>
          <cell r="P622">
            <v>0</v>
          </cell>
          <cell r="Q622">
            <v>0</v>
          </cell>
        </row>
        <row r="623">
          <cell r="A623">
            <v>2025</v>
          </cell>
          <cell r="B623" t="str">
            <v>Dec</v>
          </cell>
          <cell r="C623" t="str">
            <v>SOregonCal</v>
          </cell>
          <cell r="D623">
            <v>1461.9</v>
          </cell>
          <cell r="E623">
            <v>0</v>
          </cell>
          <cell r="F623">
            <v>-233.1</v>
          </cell>
          <cell r="G623">
            <v>159.69999999999999</v>
          </cell>
          <cell r="H623">
            <v>159.69999999999999</v>
          </cell>
          <cell r="I623">
            <v>13</v>
          </cell>
          <cell r="J623">
            <v>301.2</v>
          </cell>
          <cell r="K623">
            <v>29.1</v>
          </cell>
          <cell r="L623">
            <v>0</v>
          </cell>
          <cell r="M623">
            <v>1414.3</v>
          </cell>
          <cell r="N623">
            <v>356</v>
          </cell>
          <cell r="O623">
            <v>0</v>
          </cell>
          <cell r="P623">
            <v>0</v>
          </cell>
          <cell r="Q623">
            <v>0</v>
          </cell>
        </row>
        <row r="624">
          <cell r="A624">
            <v>2025</v>
          </cell>
          <cell r="B624" t="str">
            <v>Dec</v>
          </cell>
          <cell r="C624" t="str">
            <v>PortlandNC</v>
          </cell>
          <cell r="D624">
            <v>537.29999999999995</v>
          </cell>
          <cell r="E624">
            <v>0</v>
          </cell>
          <cell r="F624">
            <v>0</v>
          </cell>
          <cell r="G624">
            <v>69.900000000000006</v>
          </cell>
          <cell r="H624">
            <v>69.900000000000006</v>
          </cell>
          <cell r="I624">
            <v>13</v>
          </cell>
          <cell r="J624">
            <v>599.1</v>
          </cell>
          <cell r="K624">
            <v>-78</v>
          </cell>
          <cell r="L624">
            <v>0</v>
          </cell>
          <cell r="M624">
            <v>100</v>
          </cell>
          <cell r="N624">
            <v>13.9</v>
          </cell>
          <cell r="O624">
            <v>0</v>
          </cell>
          <cell r="P624">
            <v>0</v>
          </cell>
          <cell r="Q624">
            <v>0</v>
          </cell>
        </row>
        <row r="625">
          <cell r="A625">
            <v>2025</v>
          </cell>
          <cell r="B625" t="str">
            <v>Dec</v>
          </cell>
          <cell r="C625" t="str">
            <v>WillamValcc</v>
          </cell>
          <cell r="D625">
            <v>395.1</v>
          </cell>
          <cell r="E625">
            <v>0</v>
          </cell>
          <cell r="F625">
            <v>0</v>
          </cell>
          <cell r="G625">
            <v>51.4</v>
          </cell>
          <cell r="H625">
            <v>51.4</v>
          </cell>
          <cell r="I625">
            <v>13</v>
          </cell>
          <cell r="J625">
            <v>0</v>
          </cell>
          <cell r="K625">
            <v>0</v>
          </cell>
          <cell r="L625">
            <v>0</v>
          </cell>
          <cell r="M625">
            <v>446.5</v>
          </cell>
          <cell r="N625">
            <v>0</v>
          </cell>
          <cell r="O625">
            <v>0</v>
          </cell>
          <cell r="P625">
            <v>0</v>
          </cell>
          <cell r="Q625">
            <v>0</v>
          </cell>
        </row>
        <row r="626">
          <cell r="A626">
            <v>2025</v>
          </cell>
          <cell r="B626" t="str">
            <v>Dec</v>
          </cell>
          <cell r="C626" t="str">
            <v>Bethel</v>
          </cell>
          <cell r="D626">
            <v>0</v>
          </cell>
          <cell r="E626">
            <v>0</v>
          </cell>
          <cell r="F626">
            <v>0</v>
          </cell>
          <cell r="G626">
            <v>0</v>
          </cell>
          <cell r="H626">
            <v>0</v>
          </cell>
          <cell r="I626" t="str">
            <v>Div0</v>
          </cell>
          <cell r="J626">
            <v>0</v>
          </cell>
          <cell r="K626">
            <v>0</v>
          </cell>
          <cell r="L626">
            <v>0</v>
          </cell>
          <cell r="M626">
            <v>13.9</v>
          </cell>
          <cell r="N626">
            <v>13.9</v>
          </cell>
          <cell r="O626">
            <v>0</v>
          </cell>
          <cell r="P626">
            <v>0</v>
          </cell>
          <cell r="Q626">
            <v>0</v>
          </cell>
        </row>
        <row r="627">
          <cell r="A627">
            <v>2025</v>
          </cell>
          <cell r="B627" t="str">
            <v>Dec</v>
          </cell>
          <cell r="C627" t="str">
            <v>Nevada - Oregon Border</v>
          </cell>
          <cell r="D627">
            <v>0</v>
          </cell>
          <cell r="E627">
            <v>0</v>
          </cell>
          <cell r="F627">
            <v>0</v>
          </cell>
          <cell r="G627">
            <v>0</v>
          </cell>
          <cell r="H627">
            <v>0</v>
          </cell>
          <cell r="I627" t="str">
            <v>Div0</v>
          </cell>
          <cell r="J627">
            <v>55.9</v>
          </cell>
          <cell r="K627">
            <v>0</v>
          </cell>
          <cell r="L627">
            <v>0</v>
          </cell>
          <cell r="M627">
            <v>0</v>
          </cell>
          <cell r="N627">
            <v>55.9</v>
          </cell>
          <cell r="O627">
            <v>0</v>
          </cell>
          <cell r="P627">
            <v>0</v>
          </cell>
          <cell r="Q627">
            <v>0</v>
          </cell>
        </row>
        <row r="628">
          <cell r="A628">
            <v>2025</v>
          </cell>
          <cell r="B628" t="str">
            <v>Dec</v>
          </cell>
          <cell r="C628" t="str">
            <v>Bridger</v>
          </cell>
          <cell r="D628">
            <v>0</v>
          </cell>
          <cell r="E628">
            <v>0</v>
          </cell>
          <cell r="F628">
            <v>0</v>
          </cell>
          <cell r="G628">
            <v>0</v>
          </cell>
          <cell r="H628">
            <v>86.5</v>
          </cell>
          <cell r="I628" t="str">
            <v>Div0</v>
          </cell>
          <cell r="J628">
            <v>1408.4</v>
          </cell>
          <cell r="K628">
            <v>0</v>
          </cell>
          <cell r="L628">
            <v>0</v>
          </cell>
          <cell r="M628">
            <v>0</v>
          </cell>
          <cell r="N628">
            <v>1321.9</v>
          </cell>
          <cell r="O628">
            <v>0</v>
          </cell>
          <cell r="P628">
            <v>0</v>
          </cell>
          <cell r="Q628">
            <v>0</v>
          </cell>
        </row>
        <row r="629">
          <cell r="A629">
            <v>2025</v>
          </cell>
          <cell r="B629" t="str">
            <v>Dec</v>
          </cell>
          <cell r="C629" t="str">
            <v>Hemingway</v>
          </cell>
          <cell r="D629">
            <v>0</v>
          </cell>
          <cell r="E629">
            <v>0</v>
          </cell>
          <cell r="F629">
            <v>0</v>
          </cell>
          <cell r="G629">
            <v>0</v>
          </cell>
          <cell r="H629">
            <v>0</v>
          </cell>
          <cell r="I629" t="str">
            <v>Div0</v>
          </cell>
          <cell r="J629">
            <v>0</v>
          </cell>
          <cell r="K629">
            <v>0</v>
          </cell>
          <cell r="L629">
            <v>0</v>
          </cell>
          <cell r="M629">
            <v>1089.9000000000001</v>
          </cell>
          <cell r="N629">
            <v>1089.9000000000001</v>
          </cell>
          <cell r="O629">
            <v>0</v>
          </cell>
          <cell r="P629">
            <v>0</v>
          </cell>
          <cell r="Q629">
            <v>0</v>
          </cell>
        </row>
        <row r="630">
          <cell r="A630">
            <v>2025</v>
          </cell>
          <cell r="B630" t="str">
            <v>Dec</v>
          </cell>
          <cell r="C630" t="str">
            <v>Midpoint Meridian</v>
          </cell>
          <cell r="D630">
            <v>0</v>
          </cell>
          <cell r="E630">
            <v>0</v>
          </cell>
          <cell r="F630">
            <v>0</v>
          </cell>
          <cell r="G630">
            <v>0</v>
          </cell>
          <cell r="H630">
            <v>0</v>
          </cell>
          <cell r="I630" t="str">
            <v>Div0</v>
          </cell>
          <cell r="J630">
            <v>0</v>
          </cell>
          <cell r="K630">
            <v>0</v>
          </cell>
          <cell r="L630">
            <v>0</v>
          </cell>
          <cell r="M630">
            <v>400</v>
          </cell>
          <cell r="N630">
            <v>400</v>
          </cell>
          <cell r="O630">
            <v>0</v>
          </cell>
          <cell r="P630">
            <v>0</v>
          </cell>
          <cell r="Q630">
            <v>0</v>
          </cell>
        </row>
        <row r="631">
          <cell r="A631">
            <v>2025</v>
          </cell>
          <cell r="B631" t="str">
            <v>Dec</v>
          </cell>
          <cell r="C631" t="str">
            <v>Craig Trans</v>
          </cell>
          <cell r="D631">
            <v>0</v>
          </cell>
          <cell r="E631">
            <v>0</v>
          </cell>
          <cell r="F631">
            <v>0</v>
          </cell>
          <cell r="G631">
            <v>0</v>
          </cell>
          <cell r="H631">
            <v>46</v>
          </cell>
          <cell r="I631" t="str">
            <v>Div0</v>
          </cell>
          <cell r="J631">
            <v>0</v>
          </cell>
          <cell r="K631">
            <v>0</v>
          </cell>
          <cell r="L631">
            <v>0</v>
          </cell>
          <cell r="M631">
            <v>67</v>
          </cell>
          <cell r="N631">
            <v>21</v>
          </cell>
          <cell r="O631">
            <v>0</v>
          </cell>
          <cell r="P631">
            <v>0</v>
          </cell>
          <cell r="Q631">
            <v>0</v>
          </cell>
        </row>
        <row r="632">
          <cell r="A632">
            <v>2025</v>
          </cell>
          <cell r="B632" t="str">
            <v>Dec</v>
          </cell>
          <cell r="C632" t="str">
            <v>BPA_NITS</v>
          </cell>
          <cell r="D632">
            <v>331.3</v>
          </cell>
          <cell r="E632">
            <v>0</v>
          </cell>
          <cell r="F632">
            <v>0</v>
          </cell>
          <cell r="G632">
            <v>43.1</v>
          </cell>
          <cell r="H632">
            <v>43.1</v>
          </cell>
          <cell r="I632">
            <v>13</v>
          </cell>
          <cell r="J632">
            <v>0</v>
          </cell>
          <cell r="K632">
            <v>0</v>
          </cell>
          <cell r="L632">
            <v>0</v>
          </cell>
          <cell r="M632">
            <v>374.3</v>
          </cell>
          <cell r="N632">
            <v>0</v>
          </cell>
          <cell r="O632">
            <v>0</v>
          </cell>
          <cell r="P632">
            <v>0</v>
          </cell>
          <cell r="Q632">
            <v>0</v>
          </cell>
        </row>
        <row r="633">
          <cell r="A633">
            <v>2026</v>
          </cell>
          <cell r="B633" t="str">
            <v>Jul</v>
          </cell>
          <cell r="C633" t="str">
            <v>Arizona</v>
          </cell>
          <cell r="D633">
            <v>0</v>
          </cell>
          <cell r="E633">
            <v>0</v>
          </cell>
          <cell r="F633">
            <v>0</v>
          </cell>
          <cell r="G633">
            <v>0</v>
          </cell>
          <cell r="H633">
            <v>0</v>
          </cell>
          <cell r="I633" t="str">
            <v>Div0</v>
          </cell>
          <cell r="J633">
            <v>0</v>
          </cell>
          <cell r="K633">
            <v>0</v>
          </cell>
          <cell r="L633">
            <v>0</v>
          </cell>
          <cell r="M633">
            <v>0</v>
          </cell>
          <cell r="N633">
            <v>0</v>
          </cell>
          <cell r="O633">
            <v>0</v>
          </cell>
          <cell r="P633">
            <v>0</v>
          </cell>
          <cell r="Q633">
            <v>0</v>
          </cell>
        </row>
        <row r="634">
          <cell r="A634">
            <v>2026</v>
          </cell>
          <cell r="B634" t="str">
            <v>Jul</v>
          </cell>
          <cell r="C634" t="str">
            <v>COB</v>
          </cell>
          <cell r="D634">
            <v>0</v>
          </cell>
          <cell r="E634">
            <v>0</v>
          </cell>
          <cell r="F634">
            <v>0</v>
          </cell>
          <cell r="G634">
            <v>0</v>
          </cell>
          <cell r="H634">
            <v>0</v>
          </cell>
          <cell r="I634" t="str">
            <v>Div0</v>
          </cell>
          <cell r="J634">
            <v>80.599999999999994</v>
          </cell>
          <cell r="K634">
            <v>0</v>
          </cell>
          <cell r="L634">
            <v>0</v>
          </cell>
          <cell r="M634">
            <v>0</v>
          </cell>
          <cell r="N634">
            <v>80.599999999999994</v>
          </cell>
          <cell r="O634">
            <v>0</v>
          </cell>
          <cell r="P634">
            <v>0</v>
          </cell>
          <cell r="Q634">
            <v>0</v>
          </cell>
        </row>
        <row r="635">
          <cell r="A635">
            <v>2026</v>
          </cell>
          <cell r="B635" t="str">
            <v>Jul</v>
          </cell>
          <cell r="C635" t="str">
            <v>Goshen</v>
          </cell>
          <cell r="D635">
            <v>492.9</v>
          </cell>
          <cell r="E635">
            <v>0</v>
          </cell>
          <cell r="F635">
            <v>-42.4</v>
          </cell>
          <cell r="G635">
            <v>58.6</v>
          </cell>
          <cell r="H635">
            <v>58.6</v>
          </cell>
          <cell r="I635">
            <v>13</v>
          </cell>
          <cell r="J635">
            <v>26</v>
          </cell>
          <cell r="K635">
            <v>-4.4000000000000004</v>
          </cell>
          <cell r="L635">
            <v>180.2</v>
          </cell>
          <cell r="M635">
            <v>307.3</v>
          </cell>
          <cell r="N635">
            <v>0</v>
          </cell>
          <cell r="O635">
            <v>0</v>
          </cell>
          <cell r="P635">
            <v>0</v>
          </cell>
          <cell r="Q635">
            <v>0</v>
          </cell>
        </row>
        <row r="636">
          <cell r="A636">
            <v>2026</v>
          </cell>
          <cell r="B636" t="str">
            <v>Jul</v>
          </cell>
          <cell r="C636" t="str">
            <v>Brady</v>
          </cell>
          <cell r="D636">
            <v>0</v>
          </cell>
          <cell r="E636">
            <v>0</v>
          </cell>
          <cell r="F636">
            <v>0</v>
          </cell>
          <cell r="G636">
            <v>0</v>
          </cell>
          <cell r="H636">
            <v>0</v>
          </cell>
          <cell r="I636" t="str">
            <v>Div0</v>
          </cell>
          <cell r="J636">
            <v>0</v>
          </cell>
          <cell r="K636">
            <v>0</v>
          </cell>
          <cell r="L636">
            <v>0</v>
          </cell>
          <cell r="M636">
            <v>0</v>
          </cell>
          <cell r="N636">
            <v>0</v>
          </cell>
          <cell r="O636">
            <v>0</v>
          </cell>
          <cell r="P636">
            <v>0</v>
          </cell>
          <cell r="Q636">
            <v>0</v>
          </cell>
        </row>
        <row r="637">
          <cell r="A637">
            <v>2026</v>
          </cell>
          <cell r="B637" t="str">
            <v>Jul</v>
          </cell>
          <cell r="C637" t="str">
            <v>Bridger West</v>
          </cell>
          <cell r="D637">
            <v>0</v>
          </cell>
          <cell r="E637">
            <v>0</v>
          </cell>
          <cell r="F637">
            <v>0</v>
          </cell>
          <cell r="G637">
            <v>0</v>
          </cell>
          <cell r="H637">
            <v>0</v>
          </cell>
          <cell r="I637" t="str">
            <v>Div0</v>
          </cell>
          <cell r="J637">
            <v>0</v>
          </cell>
          <cell r="K637">
            <v>0</v>
          </cell>
          <cell r="L637">
            <v>0</v>
          </cell>
          <cell r="M637">
            <v>1276.2</v>
          </cell>
          <cell r="N637">
            <v>1276.2</v>
          </cell>
          <cell r="O637">
            <v>0</v>
          </cell>
          <cell r="P637">
            <v>0</v>
          </cell>
          <cell r="Q637">
            <v>0</v>
          </cell>
        </row>
        <row r="638">
          <cell r="A638">
            <v>2026</v>
          </cell>
          <cell r="B638" t="str">
            <v>Jul</v>
          </cell>
          <cell r="C638" t="str">
            <v>Borah</v>
          </cell>
          <cell r="D638">
            <v>0</v>
          </cell>
          <cell r="E638">
            <v>0</v>
          </cell>
          <cell r="F638">
            <v>0</v>
          </cell>
          <cell r="G638">
            <v>0</v>
          </cell>
          <cell r="H638">
            <v>0</v>
          </cell>
          <cell r="I638" t="str">
            <v>Div0</v>
          </cell>
          <cell r="J638">
            <v>0</v>
          </cell>
          <cell r="K638">
            <v>0</v>
          </cell>
          <cell r="L638">
            <v>0</v>
          </cell>
          <cell r="M638">
            <v>1276.0999999999999</v>
          </cell>
          <cell r="N638">
            <v>1276.0999999999999</v>
          </cell>
          <cell r="O638">
            <v>0</v>
          </cell>
          <cell r="P638">
            <v>0</v>
          </cell>
          <cell r="Q638">
            <v>0</v>
          </cell>
        </row>
        <row r="639">
          <cell r="A639">
            <v>2026</v>
          </cell>
          <cell r="B639" t="str">
            <v>Jul</v>
          </cell>
          <cell r="C639" t="str">
            <v>Mid Columbia</v>
          </cell>
          <cell r="D639">
            <v>0</v>
          </cell>
          <cell r="E639">
            <v>0</v>
          </cell>
          <cell r="F639">
            <v>0</v>
          </cell>
          <cell r="G639">
            <v>0</v>
          </cell>
          <cell r="H639">
            <v>0</v>
          </cell>
          <cell r="I639" t="str">
            <v>Div0</v>
          </cell>
          <cell r="J639">
            <v>864.4</v>
          </cell>
          <cell r="K639">
            <v>0</v>
          </cell>
          <cell r="L639">
            <v>0</v>
          </cell>
          <cell r="M639">
            <v>0</v>
          </cell>
          <cell r="N639">
            <v>864.4</v>
          </cell>
          <cell r="O639">
            <v>0</v>
          </cell>
          <cell r="P639">
            <v>0</v>
          </cell>
          <cell r="Q639">
            <v>0</v>
          </cell>
        </row>
        <row r="640">
          <cell r="A640">
            <v>2026</v>
          </cell>
          <cell r="B640" t="str">
            <v>Jul</v>
          </cell>
          <cell r="C640" t="str">
            <v>Mona</v>
          </cell>
          <cell r="D640">
            <v>0</v>
          </cell>
          <cell r="E640">
            <v>0</v>
          </cell>
          <cell r="F640">
            <v>0</v>
          </cell>
          <cell r="G640">
            <v>0</v>
          </cell>
          <cell r="H640">
            <v>0</v>
          </cell>
          <cell r="I640" t="str">
            <v>Div0</v>
          </cell>
          <cell r="J640">
            <v>28.8</v>
          </cell>
          <cell r="K640">
            <v>0</v>
          </cell>
          <cell r="L640">
            <v>0</v>
          </cell>
          <cell r="M640">
            <v>29</v>
          </cell>
          <cell r="N640">
            <v>57.8</v>
          </cell>
          <cell r="O640">
            <v>0</v>
          </cell>
          <cell r="P640">
            <v>0</v>
          </cell>
          <cell r="Q640">
            <v>0</v>
          </cell>
        </row>
        <row r="641">
          <cell r="A641">
            <v>2026</v>
          </cell>
          <cell r="B641" t="str">
            <v>Jul</v>
          </cell>
          <cell r="C641" t="str">
            <v>Palo Verde</v>
          </cell>
          <cell r="D641">
            <v>0</v>
          </cell>
          <cell r="E641">
            <v>0</v>
          </cell>
          <cell r="F641">
            <v>0</v>
          </cell>
          <cell r="G641">
            <v>0</v>
          </cell>
          <cell r="H641">
            <v>0</v>
          </cell>
          <cell r="I641" t="str">
            <v>Div0</v>
          </cell>
          <cell r="J641">
            <v>0</v>
          </cell>
          <cell r="K641">
            <v>0</v>
          </cell>
          <cell r="L641">
            <v>0</v>
          </cell>
          <cell r="M641">
            <v>0</v>
          </cell>
          <cell r="N641">
            <v>0</v>
          </cell>
          <cell r="O641">
            <v>0</v>
          </cell>
          <cell r="P641">
            <v>0</v>
          </cell>
          <cell r="Q641">
            <v>0</v>
          </cell>
        </row>
        <row r="642">
          <cell r="A642">
            <v>2026</v>
          </cell>
          <cell r="B642" t="str">
            <v>Jul</v>
          </cell>
          <cell r="C642" t="str">
            <v>Utah North</v>
          </cell>
          <cell r="D642">
            <v>5161</v>
          </cell>
          <cell r="E642">
            <v>0</v>
          </cell>
          <cell r="F642">
            <v>-504.4</v>
          </cell>
          <cell r="G642">
            <v>605.4</v>
          </cell>
          <cell r="H642">
            <v>605.4</v>
          </cell>
          <cell r="I642">
            <v>13</v>
          </cell>
          <cell r="J642">
            <v>2287.1</v>
          </cell>
          <cell r="K642">
            <v>0</v>
          </cell>
          <cell r="L642">
            <v>143.1</v>
          </cell>
          <cell r="M642">
            <v>2831.8</v>
          </cell>
          <cell r="N642">
            <v>0</v>
          </cell>
          <cell r="O642">
            <v>0</v>
          </cell>
          <cell r="P642">
            <v>0</v>
          </cell>
          <cell r="Q642">
            <v>0</v>
          </cell>
        </row>
        <row r="643">
          <cell r="A643">
            <v>2026</v>
          </cell>
          <cell r="B643" t="str">
            <v>Jul</v>
          </cell>
          <cell r="C643" t="str">
            <v>_4-Corners</v>
          </cell>
          <cell r="D643">
            <v>0</v>
          </cell>
          <cell r="E643">
            <v>0</v>
          </cell>
          <cell r="F643">
            <v>0</v>
          </cell>
          <cell r="G643">
            <v>0</v>
          </cell>
          <cell r="H643">
            <v>0</v>
          </cell>
          <cell r="I643" t="str">
            <v>Div0</v>
          </cell>
          <cell r="J643">
            <v>0</v>
          </cell>
          <cell r="K643">
            <v>0</v>
          </cell>
          <cell r="L643">
            <v>0</v>
          </cell>
          <cell r="M643">
            <v>0</v>
          </cell>
          <cell r="N643">
            <v>0</v>
          </cell>
          <cell r="O643">
            <v>0</v>
          </cell>
          <cell r="P643">
            <v>0</v>
          </cell>
          <cell r="Q643">
            <v>0</v>
          </cell>
        </row>
        <row r="644">
          <cell r="A644">
            <v>2026</v>
          </cell>
          <cell r="B644" t="str">
            <v>Jul</v>
          </cell>
          <cell r="C644" t="str">
            <v>Utah South</v>
          </cell>
          <cell r="D644">
            <v>792</v>
          </cell>
          <cell r="E644">
            <v>0</v>
          </cell>
          <cell r="F644">
            <v>0</v>
          </cell>
          <cell r="G644">
            <v>103</v>
          </cell>
          <cell r="H644">
            <v>103</v>
          </cell>
          <cell r="I644">
            <v>13</v>
          </cell>
          <cell r="J644">
            <v>3130.4</v>
          </cell>
          <cell r="K644">
            <v>-31.9</v>
          </cell>
          <cell r="L644">
            <v>0</v>
          </cell>
          <cell r="M644">
            <v>124.7</v>
          </cell>
          <cell r="N644">
            <v>2328.3000000000002</v>
          </cell>
          <cell r="O644">
            <v>0</v>
          </cell>
          <cell r="P644">
            <v>0</v>
          </cell>
          <cell r="Q644">
            <v>0</v>
          </cell>
        </row>
        <row r="645">
          <cell r="A645">
            <v>2026</v>
          </cell>
          <cell r="B645" t="str">
            <v>Jul</v>
          </cell>
          <cell r="C645" t="str">
            <v>Cholla</v>
          </cell>
          <cell r="D645">
            <v>0</v>
          </cell>
          <cell r="E645">
            <v>0</v>
          </cell>
          <cell r="F645">
            <v>0</v>
          </cell>
          <cell r="G645">
            <v>0</v>
          </cell>
          <cell r="H645">
            <v>0</v>
          </cell>
          <cell r="I645" t="str">
            <v>Div0</v>
          </cell>
          <cell r="J645">
            <v>0</v>
          </cell>
          <cell r="K645">
            <v>0</v>
          </cell>
          <cell r="L645">
            <v>0</v>
          </cell>
          <cell r="M645">
            <v>0</v>
          </cell>
          <cell r="N645">
            <v>0</v>
          </cell>
          <cell r="O645">
            <v>0</v>
          </cell>
          <cell r="P645">
            <v>0</v>
          </cell>
          <cell r="Q645">
            <v>0</v>
          </cell>
        </row>
        <row r="646">
          <cell r="A646">
            <v>2026</v>
          </cell>
          <cell r="B646" t="str">
            <v>Jul</v>
          </cell>
          <cell r="C646" t="str">
            <v>Colorado</v>
          </cell>
          <cell r="D646">
            <v>0</v>
          </cell>
          <cell r="E646">
            <v>0</v>
          </cell>
          <cell r="F646">
            <v>0</v>
          </cell>
          <cell r="G646">
            <v>0</v>
          </cell>
          <cell r="H646">
            <v>63.3</v>
          </cell>
          <cell r="I646" t="str">
            <v>Div0</v>
          </cell>
          <cell r="J646">
            <v>159.30000000000001</v>
          </cell>
          <cell r="K646">
            <v>0</v>
          </cell>
          <cell r="L646">
            <v>0</v>
          </cell>
          <cell r="M646">
            <v>0</v>
          </cell>
          <cell r="N646">
            <v>96</v>
          </cell>
          <cell r="O646">
            <v>0</v>
          </cell>
          <cell r="P646">
            <v>0</v>
          </cell>
          <cell r="Q646">
            <v>0</v>
          </cell>
        </row>
        <row r="647">
          <cell r="A647">
            <v>2026</v>
          </cell>
          <cell r="B647" t="str">
            <v>Jul</v>
          </cell>
          <cell r="C647" t="str">
            <v>Mead</v>
          </cell>
          <cell r="D647">
            <v>0</v>
          </cell>
          <cell r="E647">
            <v>0</v>
          </cell>
          <cell r="F647">
            <v>0</v>
          </cell>
          <cell r="G647">
            <v>0</v>
          </cell>
          <cell r="H647">
            <v>0</v>
          </cell>
          <cell r="I647" t="str">
            <v>Div0</v>
          </cell>
          <cell r="J647">
            <v>0</v>
          </cell>
          <cell r="K647">
            <v>0</v>
          </cell>
          <cell r="L647">
            <v>0</v>
          </cell>
          <cell r="M647">
            <v>0</v>
          </cell>
          <cell r="N647">
            <v>0</v>
          </cell>
          <cell r="O647">
            <v>0</v>
          </cell>
          <cell r="P647">
            <v>0</v>
          </cell>
          <cell r="Q647">
            <v>0</v>
          </cell>
        </row>
        <row r="648">
          <cell r="A648">
            <v>2026</v>
          </cell>
          <cell r="B648" t="str">
            <v>Jul</v>
          </cell>
          <cell r="C648" t="str">
            <v>Montana</v>
          </cell>
          <cell r="D648">
            <v>0</v>
          </cell>
          <cell r="E648">
            <v>0</v>
          </cell>
          <cell r="F648">
            <v>0</v>
          </cell>
          <cell r="G648">
            <v>0</v>
          </cell>
          <cell r="H648">
            <v>0</v>
          </cell>
          <cell r="I648" t="str">
            <v>Div0</v>
          </cell>
          <cell r="J648">
            <v>151.69999999999999</v>
          </cell>
          <cell r="K648">
            <v>0</v>
          </cell>
          <cell r="L648">
            <v>0</v>
          </cell>
          <cell r="M648">
            <v>0</v>
          </cell>
          <cell r="N648">
            <v>151.69999999999999</v>
          </cell>
          <cell r="O648">
            <v>0</v>
          </cell>
          <cell r="P648">
            <v>0</v>
          </cell>
          <cell r="Q648">
            <v>0</v>
          </cell>
        </row>
        <row r="649">
          <cell r="A649">
            <v>2026</v>
          </cell>
          <cell r="B649" t="str">
            <v>Jul</v>
          </cell>
          <cell r="C649" t="str">
            <v>Hermiston</v>
          </cell>
          <cell r="D649">
            <v>0</v>
          </cell>
          <cell r="E649">
            <v>0</v>
          </cell>
          <cell r="F649">
            <v>0</v>
          </cell>
          <cell r="G649">
            <v>0</v>
          </cell>
          <cell r="H649">
            <v>0</v>
          </cell>
          <cell r="I649" t="str">
            <v>Div0</v>
          </cell>
          <cell r="J649">
            <v>227</v>
          </cell>
          <cell r="K649">
            <v>0</v>
          </cell>
          <cell r="L649">
            <v>0</v>
          </cell>
          <cell r="M649">
            <v>0</v>
          </cell>
          <cell r="N649">
            <v>227</v>
          </cell>
          <cell r="O649">
            <v>0</v>
          </cell>
          <cell r="P649">
            <v>0</v>
          </cell>
          <cell r="Q649">
            <v>0</v>
          </cell>
        </row>
        <row r="650">
          <cell r="A650">
            <v>2026</v>
          </cell>
          <cell r="B650" t="str">
            <v>Jul</v>
          </cell>
          <cell r="C650" t="str">
            <v>Yakima</v>
          </cell>
          <cell r="D650">
            <v>536.6</v>
          </cell>
          <cell r="E650">
            <v>0</v>
          </cell>
          <cell r="F650">
            <v>-44.5</v>
          </cell>
          <cell r="G650">
            <v>64</v>
          </cell>
          <cell r="H650">
            <v>64</v>
          </cell>
          <cell r="I650">
            <v>13</v>
          </cell>
          <cell r="J650">
            <v>0</v>
          </cell>
          <cell r="K650">
            <v>0</v>
          </cell>
          <cell r="L650">
            <v>0</v>
          </cell>
          <cell r="M650">
            <v>556.1</v>
          </cell>
          <cell r="N650">
            <v>0</v>
          </cell>
          <cell r="O650">
            <v>0</v>
          </cell>
          <cell r="P650">
            <v>0</v>
          </cell>
          <cell r="Q650">
            <v>0</v>
          </cell>
        </row>
        <row r="651">
          <cell r="A651">
            <v>2026</v>
          </cell>
          <cell r="B651" t="str">
            <v>Jul</v>
          </cell>
          <cell r="C651" t="str">
            <v>WallaWalla</v>
          </cell>
          <cell r="D651">
            <v>283.60000000000002</v>
          </cell>
          <cell r="E651">
            <v>0</v>
          </cell>
          <cell r="F651">
            <v>-17.5</v>
          </cell>
          <cell r="G651">
            <v>34.6</v>
          </cell>
          <cell r="H651">
            <v>34.6</v>
          </cell>
          <cell r="I651">
            <v>13</v>
          </cell>
          <cell r="J651">
            <v>42.3</v>
          </cell>
          <cell r="K651">
            <v>-1.8</v>
          </cell>
          <cell r="L651">
            <v>0</v>
          </cell>
          <cell r="M651">
            <v>260.3</v>
          </cell>
          <cell r="N651">
            <v>0</v>
          </cell>
          <cell r="O651">
            <v>0</v>
          </cell>
          <cell r="P651">
            <v>0</v>
          </cell>
          <cell r="Q651">
            <v>0</v>
          </cell>
        </row>
        <row r="652">
          <cell r="A652">
            <v>2026</v>
          </cell>
          <cell r="B652" t="str">
            <v>Jul</v>
          </cell>
          <cell r="C652" t="str">
            <v>APS Transmission</v>
          </cell>
          <cell r="D652">
            <v>0</v>
          </cell>
          <cell r="E652">
            <v>0</v>
          </cell>
          <cell r="F652">
            <v>0</v>
          </cell>
          <cell r="G652">
            <v>0</v>
          </cell>
          <cell r="H652">
            <v>0</v>
          </cell>
          <cell r="I652" t="str">
            <v>Div0</v>
          </cell>
          <cell r="J652">
            <v>0</v>
          </cell>
          <cell r="K652">
            <v>0</v>
          </cell>
          <cell r="L652">
            <v>0</v>
          </cell>
          <cell r="M652">
            <v>0</v>
          </cell>
          <cell r="N652">
            <v>0</v>
          </cell>
          <cell r="O652">
            <v>0</v>
          </cell>
          <cell r="P652">
            <v>0</v>
          </cell>
          <cell r="Q652">
            <v>0</v>
          </cell>
        </row>
        <row r="653">
          <cell r="A653">
            <v>2026</v>
          </cell>
          <cell r="B653" t="str">
            <v>Jul</v>
          </cell>
          <cell r="C653" t="str">
            <v>Bridger East</v>
          </cell>
          <cell r="D653">
            <v>0</v>
          </cell>
          <cell r="E653">
            <v>0</v>
          </cell>
          <cell r="F653">
            <v>0</v>
          </cell>
          <cell r="G653">
            <v>0</v>
          </cell>
          <cell r="H653">
            <v>0</v>
          </cell>
          <cell r="I653" t="str">
            <v>Div0</v>
          </cell>
          <cell r="J653">
            <v>0</v>
          </cell>
          <cell r="K653">
            <v>0</v>
          </cell>
          <cell r="L653">
            <v>0</v>
          </cell>
          <cell r="M653">
            <v>0</v>
          </cell>
          <cell r="N653">
            <v>0</v>
          </cell>
          <cell r="O653">
            <v>0</v>
          </cell>
          <cell r="P653">
            <v>0</v>
          </cell>
          <cell r="Q653">
            <v>0</v>
          </cell>
        </row>
        <row r="654">
          <cell r="A654">
            <v>2026</v>
          </cell>
          <cell r="B654" t="str">
            <v>Jul</v>
          </cell>
          <cell r="C654" t="str">
            <v>WyomingNE</v>
          </cell>
          <cell r="D654">
            <v>596.70000000000005</v>
          </cell>
          <cell r="E654">
            <v>0</v>
          </cell>
          <cell r="F654">
            <v>0</v>
          </cell>
          <cell r="G654">
            <v>77.599999999999994</v>
          </cell>
          <cell r="H654">
            <v>77.599999999999994</v>
          </cell>
          <cell r="I654">
            <v>13</v>
          </cell>
          <cell r="J654">
            <v>1190.2</v>
          </cell>
          <cell r="K654">
            <v>0</v>
          </cell>
          <cell r="L654">
            <v>0</v>
          </cell>
          <cell r="M654">
            <v>0</v>
          </cell>
          <cell r="N654">
            <v>515.9</v>
          </cell>
          <cell r="O654">
            <v>0</v>
          </cell>
          <cell r="P654">
            <v>0</v>
          </cell>
          <cell r="Q654">
            <v>0</v>
          </cell>
        </row>
        <row r="655">
          <cell r="A655">
            <v>2026</v>
          </cell>
          <cell r="B655" t="str">
            <v>Jul</v>
          </cell>
          <cell r="C655" t="str">
            <v>WyomingSW</v>
          </cell>
          <cell r="D655">
            <v>507.9</v>
          </cell>
          <cell r="E655">
            <v>0</v>
          </cell>
          <cell r="F655">
            <v>-94.6</v>
          </cell>
          <cell r="G655">
            <v>53.7</v>
          </cell>
          <cell r="H655">
            <v>53.7</v>
          </cell>
          <cell r="I655">
            <v>13</v>
          </cell>
          <cell r="J655">
            <v>45.5</v>
          </cell>
          <cell r="K655">
            <v>0</v>
          </cell>
          <cell r="L655">
            <v>0</v>
          </cell>
          <cell r="M655">
            <v>821.6</v>
          </cell>
          <cell r="N655">
            <v>400</v>
          </cell>
          <cell r="O655">
            <v>0</v>
          </cell>
          <cell r="P655">
            <v>0</v>
          </cell>
          <cell r="Q655">
            <v>0</v>
          </cell>
        </row>
        <row r="656">
          <cell r="A656">
            <v>2026</v>
          </cell>
          <cell r="B656" t="str">
            <v>Jul</v>
          </cell>
          <cell r="C656" t="str">
            <v>Aeolis_Wyoming</v>
          </cell>
          <cell r="D656">
            <v>0</v>
          </cell>
          <cell r="E656">
            <v>0</v>
          </cell>
          <cell r="F656">
            <v>0</v>
          </cell>
          <cell r="G656">
            <v>0</v>
          </cell>
          <cell r="H656">
            <v>0</v>
          </cell>
          <cell r="I656" t="str">
            <v>Div0</v>
          </cell>
          <cell r="J656">
            <v>173.8</v>
          </cell>
          <cell r="K656">
            <v>0</v>
          </cell>
          <cell r="L656">
            <v>0</v>
          </cell>
          <cell r="M656">
            <v>515.9</v>
          </cell>
          <cell r="N656">
            <v>689.7</v>
          </cell>
          <cell r="O656">
            <v>0</v>
          </cell>
          <cell r="P656">
            <v>0</v>
          </cell>
          <cell r="Q656">
            <v>0</v>
          </cell>
        </row>
        <row r="657">
          <cell r="A657">
            <v>2026</v>
          </cell>
          <cell r="B657" t="str">
            <v>Jul</v>
          </cell>
          <cell r="C657" t="str">
            <v>Chehalis</v>
          </cell>
          <cell r="D657">
            <v>0</v>
          </cell>
          <cell r="E657">
            <v>0</v>
          </cell>
          <cell r="F657">
            <v>0</v>
          </cell>
          <cell r="G657">
            <v>0</v>
          </cell>
          <cell r="H657">
            <v>0</v>
          </cell>
          <cell r="I657" t="str">
            <v>Div0</v>
          </cell>
          <cell r="J657">
            <v>464</v>
          </cell>
          <cell r="K657">
            <v>0</v>
          </cell>
          <cell r="L657">
            <v>0</v>
          </cell>
          <cell r="M657">
            <v>0</v>
          </cell>
          <cell r="N657">
            <v>464</v>
          </cell>
          <cell r="O657">
            <v>0</v>
          </cell>
          <cell r="P657">
            <v>0</v>
          </cell>
          <cell r="Q657">
            <v>0</v>
          </cell>
        </row>
        <row r="658">
          <cell r="A658">
            <v>2026</v>
          </cell>
          <cell r="B658" t="str">
            <v>Jul</v>
          </cell>
          <cell r="C658" t="str">
            <v>SOregonCal</v>
          </cell>
          <cell r="D658">
            <v>1446.6</v>
          </cell>
          <cell r="E658">
            <v>0</v>
          </cell>
          <cell r="F658">
            <v>-201.3</v>
          </cell>
          <cell r="G658">
            <v>161.9</v>
          </cell>
          <cell r="H658">
            <v>161.9</v>
          </cell>
          <cell r="I658">
            <v>13</v>
          </cell>
          <cell r="J658">
            <v>263.3</v>
          </cell>
          <cell r="K658">
            <v>38.299999999999997</v>
          </cell>
          <cell r="L658">
            <v>0</v>
          </cell>
          <cell r="M658">
            <v>1252.5999999999999</v>
          </cell>
          <cell r="N658">
            <v>147</v>
          </cell>
          <cell r="O658">
            <v>0</v>
          </cell>
          <cell r="P658">
            <v>0</v>
          </cell>
          <cell r="Q658">
            <v>0</v>
          </cell>
        </row>
        <row r="659">
          <cell r="A659">
            <v>2026</v>
          </cell>
          <cell r="B659" t="str">
            <v>Jul</v>
          </cell>
          <cell r="C659" t="str">
            <v>PortlandNC</v>
          </cell>
          <cell r="D659">
            <v>497.8</v>
          </cell>
          <cell r="E659">
            <v>0</v>
          </cell>
          <cell r="F659">
            <v>0</v>
          </cell>
          <cell r="G659">
            <v>64.7</v>
          </cell>
          <cell r="H659">
            <v>64.7</v>
          </cell>
          <cell r="I659">
            <v>13</v>
          </cell>
          <cell r="J659">
            <v>500.3</v>
          </cell>
          <cell r="K659">
            <v>-78</v>
          </cell>
          <cell r="L659">
            <v>0</v>
          </cell>
          <cell r="M659">
            <v>140.30000000000001</v>
          </cell>
          <cell r="N659">
            <v>0</v>
          </cell>
          <cell r="O659">
            <v>0</v>
          </cell>
          <cell r="P659">
            <v>0</v>
          </cell>
          <cell r="Q659">
            <v>0</v>
          </cell>
        </row>
        <row r="660">
          <cell r="A660">
            <v>2026</v>
          </cell>
          <cell r="B660" t="str">
            <v>Jul</v>
          </cell>
          <cell r="C660" t="str">
            <v>WillamValcc</v>
          </cell>
          <cell r="D660">
            <v>359.2</v>
          </cell>
          <cell r="E660">
            <v>0</v>
          </cell>
          <cell r="F660">
            <v>0</v>
          </cell>
          <cell r="G660">
            <v>46.7</v>
          </cell>
          <cell r="H660">
            <v>46.7</v>
          </cell>
          <cell r="I660">
            <v>13</v>
          </cell>
          <cell r="J660">
            <v>0</v>
          </cell>
          <cell r="K660">
            <v>0</v>
          </cell>
          <cell r="L660">
            <v>0</v>
          </cell>
          <cell r="M660">
            <v>405.9</v>
          </cell>
          <cell r="N660">
            <v>0</v>
          </cell>
          <cell r="O660">
            <v>0</v>
          </cell>
          <cell r="P660">
            <v>0</v>
          </cell>
          <cell r="Q660">
            <v>0</v>
          </cell>
        </row>
        <row r="661">
          <cell r="A661">
            <v>2026</v>
          </cell>
          <cell r="B661" t="str">
            <v>Jul</v>
          </cell>
          <cell r="C661" t="str">
            <v>Bethel</v>
          </cell>
          <cell r="D661">
            <v>0</v>
          </cell>
          <cell r="E661">
            <v>0</v>
          </cell>
          <cell r="F661">
            <v>0</v>
          </cell>
          <cell r="G661">
            <v>0</v>
          </cell>
          <cell r="H661">
            <v>0</v>
          </cell>
          <cell r="I661" t="str">
            <v>Div0</v>
          </cell>
          <cell r="J661">
            <v>0</v>
          </cell>
          <cell r="K661">
            <v>0</v>
          </cell>
          <cell r="L661">
            <v>0</v>
          </cell>
          <cell r="M661">
            <v>0</v>
          </cell>
          <cell r="N661">
            <v>0</v>
          </cell>
          <cell r="O661">
            <v>0</v>
          </cell>
          <cell r="P661">
            <v>0</v>
          </cell>
          <cell r="Q661">
            <v>0</v>
          </cell>
        </row>
        <row r="662">
          <cell r="A662">
            <v>2026</v>
          </cell>
          <cell r="B662" t="str">
            <v>Jul</v>
          </cell>
          <cell r="C662" t="str">
            <v>Nevada - Oregon Border</v>
          </cell>
          <cell r="D662">
            <v>0</v>
          </cell>
          <cell r="E662">
            <v>0</v>
          </cell>
          <cell r="F662">
            <v>0</v>
          </cell>
          <cell r="G662">
            <v>0</v>
          </cell>
          <cell r="H662">
            <v>0</v>
          </cell>
          <cell r="I662" t="str">
            <v>Div0</v>
          </cell>
          <cell r="J662">
            <v>106</v>
          </cell>
          <cell r="K662">
            <v>0</v>
          </cell>
          <cell r="L662">
            <v>0</v>
          </cell>
          <cell r="M662">
            <v>0</v>
          </cell>
          <cell r="N662">
            <v>106</v>
          </cell>
          <cell r="O662">
            <v>0</v>
          </cell>
          <cell r="P662">
            <v>0</v>
          </cell>
          <cell r="Q662">
            <v>0</v>
          </cell>
        </row>
        <row r="663">
          <cell r="A663">
            <v>2026</v>
          </cell>
          <cell r="B663" t="str">
            <v>Jul</v>
          </cell>
          <cell r="C663" t="str">
            <v>Bridger</v>
          </cell>
          <cell r="D663">
            <v>0</v>
          </cell>
          <cell r="E663">
            <v>0</v>
          </cell>
          <cell r="F663">
            <v>0</v>
          </cell>
          <cell r="G663">
            <v>0</v>
          </cell>
          <cell r="H663">
            <v>0</v>
          </cell>
          <cell r="I663" t="str">
            <v>Div0</v>
          </cell>
          <cell r="J663">
            <v>1408.4</v>
          </cell>
          <cell r="K663">
            <v>0</v>
          </cell>
          <cell r="L663">
            <v>0</v>
          </cell>
          <cell r="M663">
            <v>0</v>
          </cell>
          <cell r="N663">
            <v>1408.4</v>
          </cell>
          <cell r="O663">
            <v>0</v>
          </cell>
          <cell r="P663">
            <v>0</v>
          </cell>
          <cell r="Q663">
            <v>0</v>
          </cell>
        </row>
        <row r="664">
          <cell r="A664">
            <v>2026</v>
          </cell>
          <cell r="B664" t="str">
            <v>Jul</v>
          </cell>
          <cell r="C664" t="str">
            <v>Hemingway</v>
          </cell>
          <cell r="D664">
            <v>0</v>
          </cell>
          <cell r="E664">
            <v>0</v>
          </cell>
          <cell r="F664">
            <v>0</v>
          </cell>
          <cell r="G664">
            <v>0</v>
          </cell>
          <cell r="H664">
            <v>0</v>
          </cell>
          <cell r="I664" t="str">
            <v>Div0</v>
          </cell>
          <cell r="J664">
            <v>0</v>
          </cell>
          <cell r="K664">
            <v>0</v>
          </cell>
          <cell r="L664">
            <v>0</v>
          </cell>
          <cell r="M664">
            <v>784.6</v>
          </cell>
          <cell r="N664">
            <v>784.6</v>
          </cell>
          <cell r="O664">
            <v>0</v>
          </cell>
          <cell r="P664">
            <v>0</v>
          </cell>
          <cell r="Q664">
            <v>0</v>
          </cell>
        </row>
        <row r="665">
          <cell r="A665">
            <v>2026</v>
          </cell>
          <cell r="B665" t="str">
            <v>Jul</v>
          </cell>
          <cell r="C665" t="str">
            <v>Midpoint Meridian</v>
          </cell>
          <cell r="D665">
            <v>0</v>
          </cell>
          <cell r="E665">
            <v>0</v>
          </cell>
          <cell r="F665">
            <v>0</v>
          </cell>
          <cell r="G665">
            <v>0</v>
          </cell>
          <cell r="H665">
            <v>0</v>
          </cell>
          <cell r="I665" t="str">
            <v>Div0</v>
          </cell>
          <cell r="J665">
            <v>0</v>
          </cell>
          <cell r="K665">
            <v>0</v>
          </cell>
          <cell r="L665">
            <v>0</v>
          </cell>
          <cell r="M665">
            <v>124</v>
          </cell>
          <cell r="N665">
            <v>124</v>
          </cell>
          <cell r="O665">
            <v>0</v>
          </cell>
          <cell r="P665">
            <v>0</v>
          </cell>
          <cell r="Q665">
            <v>0</v>
          </cell>
        </row>
        <row r="666">
          <cell r="A666">
            <v>2026</v>
          </cell>
          <cell r="B666" t="str">
            <v>Jul</v>
          </cell>
          <cell r="C666" t="str">
            <v>Craig Trans</v>
          </cell>
          <cell r="D666">
            <v>0</v>
          </cell>
          <cell r="E666">
            <v>0</v>
          </cell>
          <cell r="F666">
            <v>0</v>
          </cell>
          <cell r="G666">
            <v>0</v>
          </cell>
          <cell r="H666">
            <v>0</v>
          </cell>
          <cell r="I666" t="str">
            <v>Div0</v>
          </cell>
          <cell r="J666">
            <v>0</v>
          </cell>
          <cell r="K666">
            <v>0</v>
          </cell>
          <cell r="L666">
            <v>0</v>
          </cell>
          <cell r="M666">
            <v>67</v>
          </cell>
          <cell r="N666">
            <v>67</v>
          </cell>
          <cell r="O666">
            <v>0</v>
          </cell>
          <cell r="P666">
            <v>0</v>
          </cell>
          <cell r="Q666">
            <v>0</v>
          </cell>
        </row>
        <row r="667">
          <cell r="A667">
            <v>2026</v>
          </cell>
          <cell r="B667" t="str">
            <v>Jul</v>
          </cell>
          <cell r="C667" t="str">
            <v>BPA_NITS</v>
          </cell>
          <cell r="D667">
            <v>256.8</v>
          </cell>
          <cell r="E667">
            <v>0</v>
          </cell>
          <cell r="F667">
            <v>0</v>
          </cell>
          <cell r="G667">
            <v>33.4</v>
          </cell>
          <cell r="H667">
            <v>33.4</v>
          </cell>
          <cell r="I667">
            <v>13</v>
          </cell>
          <cell r="J667">
            <v>0</v>
          </cell>
          <cell r="K667">
            <v>0</v>
          </cell>
          <cell r="L667">
            <v>0</v>
          </cell>
          <cell r="M667">
            <v>290.2</v>
          </cell>
          <cell r="N667">
            <v>0</v>
          </cell>
          <cell r="O667">
            <v>0</v>
          </cell>
          <cell r="P667">
            <v>0</v>
          </cell>
          <cell r="Q667">
            <v>0</v>
          </cell>
        </row>
        <row r="668">
          <cell r="A668">
            <v>2026</v>
          </cell>
          <cell r="B668" t="str">
            <v>Dec</v>
          </cell>
          <cell r="C668" t="str">
            <v>Arizona</v>
          </cell>
          <cell r="D668">
            <v>0</v>
          </cell>
          <cell r="E668">
            <v>0</v>
          </cell>
          <cell r="F668">
            <v>0</v>
          </cell>
          <cell r="G668">
            <v>0</v>
          </cell>
          <cell r="H668">
            <v>0</v>
          </cell>
          <cell r="I668" t="str">
            <v>Div0</v>
          </cell>
          <cell r="J668">
            <v>0</v>
          </cell>
          <cell r="K668">
            <v>0</v>
          </cell>
          <cell r="L668">
            <v>0</v>
          </cell>
          <cell r="M668">
            <v>0</v>
          </cell>
          <cell r="N668">
            <v>0</v>
          </cell>
          <cell r="O668">
            <v>0</v>
          </cell>
          <cell r="P668">
            <v>0</v>
          </cell>
          <cell r="Q668">
            <v>0</v>
          </cell>
        </row>
        <row r="669">
          <cell r="A669">
            <v>2026</v>
          </cell>
          <cell r="B669" t="str">
            <v>Dec</v>
          </cell>
          <cell r="C669" t="str">
            <v>COB</v>
          </cell>
          <cell r="D669">
            <v>0</v>
          </cell>
          <cell r="E669">
            <v>0</v>
          </cell>
          <cell r="F669">
            <v>0</v>
          </cell>
          <cell r="G669">
            <v>0</v>
          </cell>
          <cell r="H669">
            <v>0</v>
          </cell>
          <cell r="I669" t="str">
            <v>Div0</v>
          </cell>
          <cell r="J669">
            <v>0</v>
          </cell>
          <cell r="K669">
            <v>0</v>
          </cell>
          <cell r="L669">
            <v>0</v>
          </cell>
          <cell r="M669">
            <v>0</v>
          </cell>
          <cell r="N669">
            <v>0</v>
          </cell>
          <cell r="O669">
            <v>0</v>
          </cell>
          <cell r="P669">
            <v>0</v>
          </cell>
          <cell r="Q669">
            <v>0</v>
          </cell>
        </row>
        <row r="670">
          <cell r="A670">
            <v>2026</v>
          </cell>
          <cell r="B670" t="str">
            <v>Dec</v>
          </cell>
          <cell r="C670" t="str">
            <v>Goshen</v>
          </cell>
          <cell r="D670">
            <v>277.3</v>
          </cell>
          <cell r="E670">
            <v>0</v>
          </cell>
          <cell r="F670">
            <v>-24.4</v>
          </cell>
          <cell r="G670">
            <v>32.9</v>
          </cell>
          <cell r="H670">
            <v>32.9</v>
          </cell>
          <cell r="I670">
            <v>13</v>
          </cell>
          <cell r="J670">
            <v>26</v>
          </cell>
          <cell r="K670">
            <v>-3.9</v>
          </cell>
          <cell r="L670">
            <v>0</v>
          </cell>
          <cell r="M670">
            <v>263.7</v>
          </cell>
          <cell r="N670">
            <v>0</v>
          </cell>
          <cell r="O670">
            <v>0</v>
          </cell>
          <cell r="P670">
            <v>0</v>
          </cell>
          <cell r="Q670">
            <v>0</v>
          </cell>
        </row>
        <row r="671">
          <cell r="A671">
            <v>2026</v>
          </cell>
          <cell r="B671" t="str">
            <v>Dec</v>
          </cell>
          <cell r="C671" t="str">
            <v>Brady</v>
          </cell>
          <cell r="D671">
            <v>0</v>
          </cell>
          <cell r="E671">
            <v>0</v>
          </cell>
          <cell r="F671">
            <v>0</v>
          </cell>
          <cell r="G671">
            <v>0</v>
          </cell>
          <cell r="H671">
            <v>0</v>
          </cell>
          <cell r="I671" t="str">
            <v>Div0</v>
          </cell>
          <cell r="J671">
            <v>0</v>
          </cell>
          <cell r="K671">
            <v>0</v>
          </cell>
          <cell r="L671">
            <v>0</v>
          </cell>
          <cell r="M671">
            <v>0</v>
          </cell>
          <cell r="N671">
            <v>0</v>
          </cell>
          <cell r="O671">
            <v>0</v>
          </cell>
          <cell r="P671">
            <v>0</v>
          </cell>
          <cell r="Q671">
            <v>0</v>
          </cell>
        </row>
        <row r="672">
          <cell r="A672">
            <v>2026</v>
          </cell>
          <cell r="B672" t="str">
            <v>Dec</v>
          </cell>
          <cell r="C672" t="str">
            <v>Bridger West</v>
          </cell>
          <cell r="D672">
            <v>0</v>
          </cell>
          <cell r="E672">
            <v>0</v>
          </cell>
          <cell r="F672">
            <v>0</v>
          </cell>
          <cell r="G672">
            <v>0</v>
          </cell>
          <cell r="H672">
            <v>0</v>
          </cell>
          <cell r="I672" t="str">
            <v>Div0</v>
          </cell>
          <cell r="J672">
            <v>0</v>
          </cell>
          <cell r="K672">
            <v>0</v>
          </cell>
          <cell r="L672">
            <v>0</v>
          </cell>
          <cell r="M672">
            <v>931.3</v>
          </cell>
          <cell r="N672">
            <v>931.3</v>
          </cell>
          <cell r="O672">
            <v>0</v>
          </cell>
          <cell r="P672">
            <v>0</v>
          </cell>
          <cell r="Q672">
            <v>0</v>
          </cell>
        </row>
        <row r="673">
          <cell r="A673">
            <v>2026</v>
          </cell>
          <cell r="B673" t="str">
            <v>Dec</v>
          </cell>
          <cell r="C673" t="str">
            <v>Borah</v>
          </cell>
          <cell r="D673">
            <v>0</v>
          </cell>
          <cell r="E673">
            <v>0</v>
          </cell>
          <cell r="F673">
            <v>0</v>
          </cell>
          <cell r="G673">
            <v>0</v>
          </cell>
          <cell r="H673">
            <v>0</v>
          </cell>
          <cell r="I673" t="str">
            <v>Div0</v>
          </cell>
          <cell r="J673">
            <v>0</v>
          </cell>
          <cell r="K673">
            <v>0</v>
          </cell>
          <cell r="L673">
            <v>0</v>
          </cell>
          <cell r="M673">
            <v>1581.1</v>
          </cell>
          <cell r="N673">
            <v>1581.1</v>
          </cell>
          <cell r="O673">
            <v>0</v>
          </cell>
          <cell r="P673">
            <v>0</v>
          </cell>
          <cell r="Q673">
            <v>0</v>
          </cell>
        </row>
        <row r="674">
          <cell r="A674">
            <v>2026</v>
          </cell>
          <cell r="B674" t="str">
            <v>Dec</v>
          </cell>
          <cell r="C674" t="str">
            <v>Mid Columbia</v>
          </cell>
          <cell r="D674">
            <v>0</v>
          </cell>
          <cell r="E674">
            <v>0</v>
          </cell>
          <cell r="F674">
            <v>0</v>
          </cell>
          <cell r="G674">
            <v>0</v>
          </cell>
          <cell r="H674">
            <v>0</v>
          </cell>
          <cell r="I674" t="str">
            <v>Div0</v>
          </cell>
          <cell r="J674">
            <v>358.4</v>
          </cell>
          <cell r="K674">
            <v>0</v>
          </cell>
          <cell r="L674">
            <v>0</v>
          </cell>
          <cell r="M674">
            <v>169.3</v>
          </cell>
          <cell r="N674">
            <v>527.70000000000005</v>
          </cell>
          <cell r="O674">
            <v>0</v>
          </cell>
          <cell r="P674">
            <v>0</v>
          </cell>
          <cell r="Q674">
            <v>0</v>
          </cell>
        </row>
        <row r="675">
          <cell r="A675">
            <v>2026</v>
          </cell>
          <cell r="B675" t="str">
            <v>Dec</v>
          </cell>
          <cell r="C675" t="str">
            <v>Mona</v>
          </cell>
          <cell r="D675">
            <v>0</v>
          </cell>
          <cell r="E675">
            <v>0</v>
          </cell>
          <cell r="F675">
            <v>0</v>
          </cell>
          <cell r="G675">
            <v>0</v>
          </cell>
          <cell r="H675">
            <v>29</v>
          </cell>
          <cell r="I675" t="str">
            <v>Div0</v>
          </cell>
          <cell r="J675">
            <v>0</v>
          </cell>
          <cell r="K675">
            <v>0</v>
          </cell>
          <cell r="L675">
            <v>0</v>
          </cell>
          <cell r="M675">
            <v>29</v>
          </cell>
          <cell r="N675">
            <v>0</v>
          </cell>
          <cell r="O675">
            <v>0</v>
          </cell>
          <cell r="P675">
            <v>0</v>
          </cell>
          <cell r="Q675">
            <v>0</v>
          </cell>
        </row>
        <row r="676">
          <cell r="A676">
            <v>2026</v>
          </cell>
          <cell r="B676" t="str">
            <v>Dec</v>
          </cell>
          <cell r="C676" t="str">
            <v>Palo Verde</v>
          </cell>
          <cell r="D676">
            <v>0</v>
          </cell>
          <cell r="E676">
            <v>0</v>
          </cell>
          <cell r="F676">
            <v>0</v>
          </cell>
          <cell r="G676">
            <v>0</v>
          </cell>
          <cell r="H676">
            <v>0</v>
          </cell>
          <cell r="I676" t="str">
            <v>Div0</v>
          </cell>
          <cell r="J676">
            <v>0</v>
          </cell>
          <cell r="K676">
            <v>0</v>
          </cell>
          <cell r="L676">
            <v>0</v>
          </cell>
          <cell r="M676">
            <v>0</v>
          </cell>
          <cell r="N676">
            <v>0</v>
          </cell>
          <cell r="O676">
            <v>0</v>
          </cell>
          <cell r="P676">
            <v>0</v>
          </cell>
          <cell r="Q676">
            <v>0</v>
          </cell>
        </row>
        <row r="677">
          <cell r="A677">
            <v>2026</v>
          </cell>
          <cell r="B677" t="str">
            <v>Dec</v>
          </cell>
          <cell r="C677" t="str">
            <v>Utah North</v>
          </cell>
          <cell r="D677">
            <v>3830.2</v>
          </cell>
          <cell r="E677">
            <v>0</v>
          </cell>
          <cell r="F677">
            <v>-352.4</v>
          </cell>
          <cell r="G677">
            <v>452.1</v>
          </cell>
          <cell r="H677">
            <v>452.1</v>
          </cell>
          <cell r="I677">
            <v>13</v>
          </cell>
          <cell r="J677">
            <v>2352.6</v>
          </cell>
          <cell r="K677">
            <v>0</v>
          </cell>
          <cell r="L677">
            <v>0</v>
          </cell>
          <cell r="M677">
            <v>2405</v>
          </cell>
          <cell r="N677">
            <v>827.7</v>
          </cell>
          <cell r="O677">
            <v>0</v>
          </cell>
          <cell r="P677">
            <v>0</v>
          </cell>
          <cell r="Q677">
            <v>0</v>
          </cell>
        </row>
        <row r="678">
          <cell r="A678">
            <v>2026</v>
          </cell>
          <cell r="B678" t="str">
            <v>Dec</v>
          </cell>
          <cell r="C678" t="str">
            <v>_4-Corners</v>
          </cell>
          <cell r="D678">
            <v>0</v>
          </cell>
          <cell r="E678">
            <v>0</v>
          </cell>
          <cell r="F678">
            <v>0</v>
          </cell>
          <cell r="G678">
            <v>0</v>
          </cell>
          <cell r="H678">
            <v>0</v>
          </cell>
          <cell r="I678" t="str">
            <v>Div0</v>
          </cell>
          <cell r="J678">
            <v>0</v>
          </cell>
          <cell r="K678">
            <v>0</v>
          </cell>
          <cell r="L678">
            <v>0</v>
          </cell>
          <cell r="M678">
            <v>0</v>
          </cell>
          <cell r="N678">
            <v>0</v>
          </cell>
          <cell r="O678">
            <v>0</v>
          </cell>
          <cell r="P678">
            <v>0</v>
          </cell>
          <cell r="Q678">
            <v>0</v>
          </cell>
        </row>
        <row r="679">
          <cell r="A679">
            <v>2026</v>
          </cell>
          <cell r="B679" t="str">
            <v>Dec</v>
          </cell>
          <cell r="C679" t="str">
            <v>Utah South</v>
          </cell>
          <cell r="D679">
            <v>631</v>
          </cell>
          <cell r="E679">
            <v>0</v>
          </cell>
          <cell r="F679">
            <v>0</v>
          </cell>
          <cell r="G679">
            <v>82</v>
          </cell>
          <cell r="H679">
            <v>82</v>
          </cell>
          <cell r="I679">
            <v>13</v>
          </cell>
          <cell r="J679">
            <v>3150.2</v>
          </cell>
          <cell r="K679">
            <v>-31.8</v>
          </cell>
          <cell r="L679">
            <v>0</v>
          </cell>
          <cell r="M679">
            <v>0</v>
          </cell>
          <cell r="N679">
            <v>2405.3000000000002</v>
          </cell>
          <cell r="O679">
            <v>0</v>
          </cell>
          <cell r="P679">
            <v>0</v>
          </cell>
          <cell r="Q679">
            <v>0</v>
          </cell>
        </row>
        <row r="680">
          <cell r="A680">
            <v>2026</v>
          </cell>
          <cell r="B680" t="str">
            <v>Dec</v>
          </cell>
          <cell r="C680" t="str">
            <v>Cholla</v>
          </cell>
          <cell r="D680">
            <v>0</v>
          </cell>
          <cell r="E680">
            <v>0</v>
          </cell>
          <cell r="F680">
            <v>0</v>
          </cell>
          <cell r="G680">
            <v>0</v>
          </cell>
          <cell r="H680">
            <v>0</v>
          </cell>
          <cell r="I680" t="str">
            <v>Div0</v>
          </cell>
          <cell r="J680">
            <v>0</v>
          </cell>
          <cell r="K680">
            <v>0</v>
          </cell>
          <cell r="L680">
            <v>0</v>
          </cell>
          <cell r="M680">
            <v>0</v>
          </cell>
          <cell r="N680">
            <v>0</v>
          </cell>
          <cell r="O680">
            <v>0</v>
          </cell>
          <cell r="P680">
            <v>0</v>
          </cell>
          <cell r="Q680">
            <v>0</v>
          </cell>
        </row>
        <row r="681">
          <cell r="A681">
            <v>2026</v>
          </cell>
          <cell r="B681" t="str">
            <v>Dec</v>
          </cell>
          <cell r="C681" t="str">
            <v>Colorado</v>
          </cell>
          <cell r="D681">
            <v>0</v>
          </cell>
          <cell r="E681">
            <v>0</v>
          </cell>
          <cell r="F681">
            <v>0</v>
          </cell>
          <cell r="G681">
            <v>0</v>
          </cell>
          <cell r="H681">
            <v>63.3</v>
          </cell>
          <cell r="I681" t="str">
            <v>Div0</v>
          </cell>
          <cell r="J681">
            <v>159.30000000000001</v>
          </cell>
          <cell r="K681">
            <v>0</v>
          </cell>
          <cell r="L681">
            <v>0</v>
          </cell>
          <cell r="M681">
            <v>0</v>
          </cell>
          <cell r="N681">
            <v>96</v>
          </cell>
          <cell r="O681">
            <v>0</v>
          </cell>
          <cell r="P681">
            <v>0</v>
          </cell>
          <cell r="Q681">
            <v>0</v>
          </cell>
        </row>
        <row r="682">
          <cell r="A682">
            <v>2026</v>
          </cell>
          <cell r="B682" t="str">
            <v>Dec</v>
          </cell>
          <cell r="C682" t="str">
            <v>Mead</v>
          </cell>
          <cell r="D682">
            <v>0</v>
          </cell>
          <cell r="E682">
            <v>0</v>
          </cell>
          <cell r="F682">
            <v>0</v>
          </cell>
          <cell r="G682">
            <v>0</v>
          </cell>
          <cell r="H682">
            <v>0</v>
          </cell>
          <cell r="I682" t="str">
            <v>Div0</v>
          </cell>
          <cell r="J682">
            <v>0</v>
          </cell>
          <cell r="K682">
            <v>0</v>
          </cell>
          <cell r="L682">
            <v>0</v>
          </cell>
          <cell r="M682">
            <v>0</v>
          </cell>
          <cell r="N682">
            <v>0</v>
          </cell>
          <cell r="O682">
            <v>0</v>
          </cell>
          <cell r="P682">
            <v>0</v>
          </cell>
          <cell r="Q682">
            <v>0</v>
          </cell>
        </row>
        <row r="683">
          <cell r="A683">
            <v>2026</v>
          </cell>
          <cell r="B683" t="str">
            <v>Dec</v>
          </cell>
          <cell r="C683" t="str">
            <v>Montana</v>
          </cell>
          <cell r="D683">
            <v>0</v>
          </cell>
          <cell r="E683">
            <v>0</v>
          </cell>
          <cell r="F683">
            <v>0</v>
          </cell>
          <cell r="G683">
            <v>0</v>
          </cell>
          <cell r="H683">
            <v>0</v>
          </cell>
          <cell r="I683" t="str">
            <v>Div0</v>
          </cell>
          <cell r="J683">
            <v>150.69999999999999</v>
          </cell>
          <cell r="K683">
            <v>0</v>
          </cell>
          <cell r="L683">
            <v>0</v>
          </cell>
          <cell r="M683">
            <v>0</v>
          </cell>
          <cell r="N683">
            <v>150.69999999999999</v>
          </cell>
          <cell r="O683">
            <v>0</v>
          </cell>
          <cell r="P683">
            <v>0</v>
          </cell>
          <cell r="Q683">
            <v>0</v>
          </cell>
        </row>
        <row r="684">
          <cell r="A684">
            <v>2026</v>
          </cell>
          <cell r="B684" t="str">
            <v>Dec</v>
          </cell>
          <cell r="C684" t="str">
            <v>Hermiston</v>
          </cell>
          <cell r="D684">
            <v>0</v>
          </cell>
          <cell r="E684">
            <v>0</v>
          </cell>
          <cell r="F684">
            <v>0</v>
          </cell>
          <cell r="G684">
            <v>0</v>
          </cell>
          <cell r="H684">
            <v>0</v>
          </cell>
          <cell r="I684" t="str">
            <v>Div0</v>
          </cell>
          <cell r="J684">
            <v>240</v>
          </cell>
          <cell r="K684">
            <v>0</v>
          </cell>
          <cell r="L684">
            <v>0</v>
          </cell>
          <cell r="M684">
            <v>0</v>
          </cell>
          <cell r="N684">
            <v>240</v>
          </cell>
          <cell r="O684">
            <v>0</v>
          </cell>
          <cell r="P684">
            <v>0</v>
          </cell>
          <cell r="Q684">
            <v>0</v>
          </cell>
        </row>
        <row r="685">
          <cell r="A685">
            <v>2026</v>
          </cell>
          <cell r="B685" t="str">
            <v>Dec</v>
          </cell>
          <cell r="C685" t="str">
            <v>Yakima</v>
          </cell>
          <cell r="D685">
            <v>558</v>
          </cell>
          <cell r="E685">
            <v>0</v>
          </cell>
          <cell r="F685">
            <v>-41.6</v>
          </cell>
          <cell r="G685">
            <v>67.099999999999994</v>
          </cell>
          <cell r="H685">
            <v>67.099999999999994</v>
          </cell>
          <cell r="I685">
            <v>13</v>
          </cell>
          <cell r="J685">
            <v>0</v>
          </cell>
          <cell r="K685">
            <v>0</v>
          </cell>
          <cell r="L685">
            <v>0</v>
          </cell>
          <cell r="M685">
            <v>583.6</v>
          </cell>
          <cell r="N685">
            <v>0</v>
          </cell>
          <cell r="O685">
            <v>0</v>
          </cell>
          <cell r="P685">
            <v>0</v>
          </cell>
          <cell r="Q685">
            <v>0</v>
          </cell>
        </row>
        <row r="686">
          <cell r="A686">
            <v>2026</v>
          </cell>
          <cell r="B686" t="str">
            <v>Dec</v>
          </cell>
          <cell r="C686" t="str">
            <v>WallaWalla</v>
          </cell>
          <cell r="D686">
            <v>254</v>
          </cell>
          <cell r="E686">
            <v>0</v>
          </cell>
          <cell r="F686">
            <v>-15.8</v>
          </cell>
          <cell r="G686">
            <v>31</v>
          </cell>
          <cell r="H686">
            <v>31</v>
          </cell>
          <cell r="I686">
            <v>13</v>
          </cell>
          <cell r="J686">
            <v>42.3</v>
          </cell>
          <cell r="K686">
            <v>-1.8</v>
          </cell>
          <cell r="L686">
            <v>0</v>
          </cell>
          <cell r="M686">
            <v>275</v>
          </cell>
          <cell r="N686">
            <v>46.3</v>
          </cell>
          <cell r="O686">
            <v>0</v>
          </cell>
          <cell r="P686">
            <v>0</v>
          </cell>
          <cell r="Q686">
            <v>0</v>
          </cell>
        </row>
        <row r="687">
          <cell r="A687">
            <v>2026</v>
          </cell>
          <cell r="B687" t="str">
            <v>Dec</v>
          </cell>
          <cell r="C687" t="str">
            <v>APS Transmission</v>
          </cell>
          <cell r="D687">
            <v>0</v>
          </cell>
          <cell r="E687">
            <v>0</v>
          </cell>
          <cell r="F687">
            <v>0</v>
          </cell>
          <cell r="G687">
            <v>0</v>
          </cell>
          <cell r="H687">
            <v>0</v>
          </cell>
          <cell r="I687" t="str">
            <v>Div0</v>
          </cell>
          <cell r="J687">
            <v>0</v>
          </cell>
          <cell r="K687">
            <v>0</v>
          </cell>
          <cell r="L687">
            <v>0</v>
          </cell>
          <cell r="M687">
            <v>0</v>
          </cell>
          <cell r="N687">
            <v>0</v>
          </cell>
          <cell r="O687">
            <v>0</v>
          </cell>
          <cell r="P687">
            <v>0</v>
          </cell>
          <cell r="Q687">
            <v>0</v>
          </cell>
        </row>
        <row r="688">
          <cell r="A688">
            <v>2026</v>
          </cell>
          <cell r="B688" t="str">
            <v>Dec</v>
          </cell>
          <cell r="C688" t="str">
            <v>Bridger East</v>
          </cell>
          <cell r="D688">
            <v>0</v>
          </cell>
          <cell r="E688">
            <v>0</v>
          </cell>
          <cell r="F688">
            <v>0</v>
          </cell>
          <cell r="G688">
            <v>0</v>
          </cell>
          <cell r="H688">
            <v>0</v>
          </cell>
          <cell r="I688" t="str">
            <v>Div0</v>
          </cell>
          <cell r="J688">
            <v>0</v>
          </cell>
          <cell r="K688">
            <v>0</v>
          </cell>
          <cell r="L688">
            <v>0</v>
          </cell>
          <cell r="M688">
            <v>0</v>
          </cell>
          <cell r="N688">
            <v>0</v>
          </cell>
          <cell r="O688">
            <v>0</v>
          </cell>
          <cell r="P688">
            <v>0</v>
          </cell>
          <cell r="Q688">
            <v>0</v>
          </cell>
        </row>
        <row r="689">
          <cell r="A689">
            <v>2026</v>
          </cell>
          <cell r="B689" t="str">
            <v>Dec</v>
          </cell>
          <cell r="C689" t="str">
            <v>WyomingNE</v>
          </cell>
          <cell r="D689">
            <v>621.29999999999995</v>
          </cell>
          <cell r="E689">
            <v>0</v>
          </cell>
          <cell r="F689">
            <v>0</v>
          </cell>
          <cell r="G689">
            <v>80.8</v>
          </cell>
          <cell r="H689">
            <v>568.9</v>
          </cell>
          <cell r="I689">
            <v>91.6</v>
          </cell>
          <cell r="J689">
            <v>1190.2</v>
          </cell>
          <cell r="K689">
            <v>0</v>
          </cell>
          <cell r="L689">
            <v>0</v>
          </cell>
          <cell r="M689">
            <v>0</v>
          </cell>
          <cell r="N689">
            <v>0</v>
          </cell>
          <cell r="O689">
            <v>0</v>
          </cell>
          <cell r="P689">
            <v>0</v>
          </cell>
          <cell r="Q689">
            <v>0</v>
          </cell>
        </row>
        <row r="690">
          <cell r="A690">
            <v>2026</v>
          </cell>
          <cell r="B690" t="str">
            <v>Dec</v>
          </cell>
          <cell r="C690" t="str">
            <v>WyomingSW</v>
          </cell>
          <cell r="D690">
            <v>524.29999999999995</v>
          </cell>
          <cell r="E690">
            <v>0</v>
          </cell>
          <cell r="F690">
            <v>-92.5</v>
          </cell>
          <cell r="G690">
            <v>56.1</v>
          </cell>
          <cell r="H690">
            <v>56.1</v>
          </cell>
          <cell r="I690">
            <v>13</v>
          </cell>
          <cell r="J690">
            <v>45.2</v>
          </cell>
          <cell r="K690">
            <v>0</v>
          </cell>
          <cell r="L690">
            <v>0</v>
          </cell>
          <cell r="M690">
            <v>442.8</v>
          </cell>
          <cell r="N690">
            <v>0</v>
          </cell>
          <cell r="O690">
            <v>0</v>
          </cell>
          <cell r="P690">
            <v>0</v>
          </cell>
          <cell r="Q690">
            <v>0</v>
          </cell>
        </row>
        <row r="691">
          <cell r="A691">
            <v>2026</v>
          </cell>
          <cell r="B691" t="str">
            <v>Dec</v>
          </cell>
          <cell r="C691" t="str">
            <v>Aeolis_Wyoming</v>
          </cell>
          <cell r="D691">
            <v>0</v>
          </cell>
          <cell r="E691">
            <v>0</v>
          </cell>
          <cell r="F691">
            <v>0</v>
          </cell>
          <cell r="G691">
            <v>0</v>
          </cell>
          <cell r="H691">
            <v>160.69999999999999</v>
          </cell>
          <cell r="I691" t="str">
            <v>Div0</v>
          </cell>
          <cell r="J691">
            <v>173.8</v>
          </cell>
          <cell r="K691">
            <v>0</v>
          </cell>
          <cell r="L691">
            <v>0</v>
          </cell>
          <cell r="M691">
            <v>0</v>
          </cell>
          <cell r="N691">
            <v>13.1</v>
          </cell>
          <cell r="O691">
            <v>0</v>
          </cell>
          <cell r="P691">
            <v>0</v>
          </cell>
          <cell r="Q691">
            <v>0</v>
          </cell>
        </row>
        <row r="692">
          <cell r="A692">
            <v>2026</v>
          </cell>
          <cell r="B692" t="str">
            <v>Dec</v>
          </cell>
          <cell r="C692" t="str">
            <v>Chehalis</v>
          </cell>
          <cell r="D692">
            <v>0</v>
          </cell>
          <cell r="E692">
            <v>0</v>
          </cell>
          <cell r="F692">
            <v>0</v>
          </cell>
          <cell r="G692">
            <v>0</v>
          </cell>
          <cell r="H692">
            <v>0</v>
          </cell>
          <cell r="I692" t="str">
            <v>Div0</v>
          </cell>
          <cell r="J692">
            <v>512</v>
          </cell>
          <cell r="K692">
            <v>0</v>
          </cell>
          <cell r="L692">
            <v>0</v>
          </cell>
          <cell r="M692">
            <v>0</v>
          </cell>
          <cell r="N692">
            <v>512</v>
          </cell>
          <cell r="O692">
            <v>0</v>
          </cell>
          <cell r="P692">
            <v>0</v>
          </cell>
          <cell r="Q692">
            <v>0</v>
          </cell>
        </row>
        <row r="693">
          <cell r="A693">
            <v>2026</v>
          </cell>
          <cell r="B693" t="str">
            <v>Dec</v>
          </cell>
          <cell r="C693" t="str">
            <v>SOregonCal</v>
          </cell>
          <cell r="D693">
            <v>1471.3</v>
          </cell>
          <cell r="E693">
            <v>0</v>
          </cell>
          <cell r="F693">
            <v>-246.2</v>
          </cell>
          <cell r="G693">
            <v>159.30000000000001</v>
          </cell>
          <cell r="H693">
            <v>159.30000000000001</v>
          </cell>
          <cell r="I693">
            <v>13</v>
          </cell>
          <cell r="J693">
            <v>299.60000000000002</v>
          </cell>
          <cell r="K693">
            <v>26</v>
          </cell>
          <cell r="L693">
            <v>0</v>
          </cell>
          <cell r="M693">
            <v>1414.8</v>
          </cell>
          <cell r="N693">
            <v>356</v>
          </cell>
          <cell r="O693">
            <v>0</v>
          </cell>
          <cell r="P693">
            <v>0</v>
          </cell>
          <cell r="Q693">
            <v>0</v>
          </cell>
        </row>
        <row r="694">
          <cell r="A694">
            <v>2026</v>
          </cell>
          <cell r="B694" t="str">
            <v>Dec</v>
          </cell>
          <cell r="C694" t="str">
            <v>PortlandNC</v>
          </cell>
          <cell r="D694">
            <v>539</v>
          </cell>
          <cell r="E694">
            <v>0</v>
          </cell>
          <cell r="F694">
            <v>0</v>
          </cell>
          <cell r="G694">
            <v>70.099999999999994</v>
          </cell>
          <cell r="H694">
            <v>70.099999999999994</v>
          </cell>
          <cell r="I694">
            <v>13</v>
          </cell>
          <cell r="J694">
            <v>598.6</v>
          </cell>
          <cell r="K694">
            <v>-78</v>
          </cell>
          <cell r="L694">
            <v>0</v>
          </cell>
          <cell r="M694">
            <v>100</v>
          </cell>
          <cell r="N694">
            <v>11.5</v>
          </cell>
          <cell r="O694">
            <v>0</v>
          </cell>
          <cell r="P694">
            <v>0</v>
          </cell>
          <cell r="Q694">
            <v>0</v>
          </cell>
        </row>
        <row r="695">
          <cell r="A695">
            <v>2026</v>
          </cell>
          <cell r="B695" t="str">
            <v>Dec</v>
          </cell>
          <cell r="C695" t="str">
            <v>WillamValcc</v>
          </cell>
          <cell r="D695">
            <v>396.8</v>
          </cell>
          <cell r="E695">
            <v>0</v>
          </cell>
          <cell r="F695">
            <v>0</v>
          </cell>
          <cell r="G695">
            <v>51.6</v>
          </cell>
          <cell r="H695">
            <v>51.6</v>
          </cell>
          <cell r="I695">
            <v>13</v>
          </cell>
          <cell r="J695">
            <v>0</v>
          </cell>
          <cell r="K695">
            <v>0</v>
          </cell>
          <cell r="L695">
            <v>0</v>
          </cell>
          <cell r="M695">
            <v>448.4</v>
          </cell>
          <cell r="N695">
            <v>0</v>
          </cell>
          <cell r="O695">
            <v>0</v>
          </cell>
          <cell r="P695">
            <v>0</v>
          </cell>
          <cell r="Q695">
            <v>0</v>
          </cell>
        </row>
        <row r="696">
          <cell r="A696">
            <v>2026</v>
          </cell>
          <cell r="B696" t="str">
            <v>Dec</v>
          </cell>
          <cell r="C696" t="str">
            <v>Bethel</v>
          </cell>
          <cell r="D696">
            <v>0</v>
          </cell>
          <cell r="E696">
            <v>0</v>
          </cell>
          <cell r="F696">
            <v>0</v>
          </cell>
          <cell r="G696">
            <v>0</v>
          </cell>
          <cell r="H696">
            <v>0</v>
          </cell>
          <cell r="I696" t="str">
            <v>Div0</v>
          </cell>
          <cell r="J696">
            <v>0</v>
          </cell>
          <cell r="K696">
            <v>0</v>
          </cell>
          <cell r="L696">
            <v>0</v>
          </cell>
          <cell r="M696">
            <v>11.5</v>
          </cell>
          <cell r="N696">
            <v>11.5</v>
          </cell>
          <cell r="O696">
            <v>0</v>
          </cell>
          <cell r="P696">
            <v>0</v>
          </cell>
          <cell r="Q696">
            <v>0</v>
          </cell>
        </row>
        <row r="697">
          <cell r="A697">
            <v>2026</v>
          </cell>
          <cell r="B697" t="str">
            <v>Dec</v>
          </cell>
          <cell r="C697" t="str">
            <v>Nevada - Oregon Border</v>
          </cell>
          <cell r="D697">
            <v>0</v>
          </cell>
          <cell r="E697">
            <v>0</v>
          </cell>
          <cell r="F697">
            <v>0</v>
          </cell>
          <cell r="G697">
            <v>0</v>
          </cell>
          <cell r="H697">
            <v>0</v>
          </cell>
          <cell r="I697" t="str">
            <v>Div0</v>
          </cell>
          <cell r="J697">
            <v>57.3</v>
          </cell>
          <cell r="K697">
            <v>0</v>
          </cell>
          <cell r="L697">
            <v>0</v>
          </cell>
          <cell r="M697">
            <v>0</v>
          </cell>
          <cell r="N697">
            <v>57.3</v>
          </cell>
          <cell r="O697">
            <v>0</v>
          </cell>
          <cell r="P697">
            <v>0</v>
          </cell>
          <cell r="Q697">
            <v>0</v>
          </cell>
        </row>
        <row r="698">
          <cell r="A698">
            <v>2026</v>
          </cell>
          <cell r="B698" t="str">
            <v>Dec</v>
          </cell>
          <cell r="C698" t="str">
            <v>Bridger</v>
          </cell>
          <cell r="D698">
            <v>0</v>
          </cell>
          <cell r="E698">
            <v>0</v>
          </cell>
          <cell r="F698">
            <v>0</v>
          </cell>
          <cell r="G698">
            <v>0</v>
          </cell>
          <cell r="H698">
            <v>77</v>
          </cell>
          <cell r="I698" t="str">
            <v>Div0</v>
          </cell>
          <cell r="J698">
            <v>1408.4</v>
          </cell>
          <cell r="K698">
            <v>0</v>
          </cell>
          <cell r="L698">
            <v>0</v>
          </cell>
          <cell r="M698">
            <v>0</v>
          </cell>
          <cell r="N698">
            <v>1331.3</v>
          </cell>
          <cell r="O698">
            <v>0</v>
          </cell>
          <cell r="P698">
            <v>0</v>
          </cell>
          <cell r="Q698">
            <v>0</v>
          </cell>
        </row>
        <row r="699">
          <cell r="A699">
            <v>2026</v>
          </cell>
          <cell r="B699" t="str">
            <v>Dec</v>
          </cell>
          <cell r="C699" t="str">
            <v>Hemingway</v>
          </cell>
          <cell r="D699">
            <v>0</v>
          </cell>
          <cell r="E699">
            <v>0</v>
          </cell>
          <cell r="F699">
            <v>0</v>
          </cell>
          <cell r="G699">
            <v>0</v>
          </cell>
          <cell r="H699">
            <v>0</v>
          </cell>
          <cell r="I699" t="str">
            <v>Div0</v>
          </cell>
          <cell r="J699">
            <v>0</v>
          </cell>
          <cell r="K699">
            <v>0</v>
          </cell>
          <cell r="L699">
            <v>0</v>
          </cell>
          <cell r="M699">
            <v>1089.9000000000001</v>
          </cell>
          <cell r="N699">
            <v>1089.9000000000001</v>
          </cell>
          <cell r="O699">
            <v>0</v>
          </cell>
          <cell r="P699">
            <v>0</v>
          </cell>
          <cell r="Q699">
            <v>0</v>
          </cell>
        </row>
        <row r="700">
          <cell r="A700">
            <v>2026</v>
          </cell>
          <cell r="B700" t="str">
            <v>Dec</v>
          </cell>
          <cell r="C700" t="str">
            <v>Midpoint Meridian</v>
          </cell>
          <cell r="D700">
            <v>0</v>
          </cell>
          <cell r="E700">
            <v>0</v>
          </cell>
          <cell r="F700">
            <v>0</v>
          </cell>
          <cell r="G700">
            <v>0</v>
          </cell>
          <cell r="H700">
            <v>0</v>
          </cell>
          <cell r="I700" t="str">
            <v>Div0</v>
          </cell>
          <cell r="J700">
            <v>0</v>
          </cell>
          <cell r="K700">
            <v>0</v>
          </cell>
          <cell r="L700">
            <v>0</v>
          </cell>
          <cell r="M700">
            <v>400</v>
          </cell>
          <cell r="N700">
            <v>400</v>
          </cell>
          <cell r="O700">
            <v>0</v>
          </cell>
          <cell r="P700">
            <v>0</v>
          </cell>
          <cell r="Q700">
            <v>0</v>
          </cell>
        </row>
        <row r="701">
          <cell r="A701">
            <v>2026</v>
          </cell>
          <cell r="B701" t="str">
            <v>Dec</v>
          </cell>
          <cell r="C701" t="str">
            <v>Craig Trans</v>
          </cell>
          <cell r="D701">
            <v>0</v>
          </cell>
          <cell r="E701">
            <v>0</v>
          </cell>
          <cell r="F701">
            <v>0</v>
          </cell>
          <cell r="G701">
            <v>0</v>
          </cell>
          <cell r="H701">
            <v>67</v>
          </cell>
          <cell r="I701" t="str">
            <v>Div0</v>
          </cell>
          <cell r="J701">
            <v>0</v>
          </cell>
          <cell r="K701">
            <v>0</v>
          </cell>
          <cell r="L701">
            <v>0</v>
          </cell>
          <cell r="M701">
            <v>67</v>
          </cell>
          <cell r="N701">
            <v>0</v>
          </cell>
          <cell r="O701">
            <v>0</v>
          </cell>
          <cell r="P701">
            <v>0</v>
          </cell>
          <cell r="Q701">
            <v>0</v>
          </cell>
        </row>
        <row r="702">
          <cell r="A702">
            <v>2026</v>
          </cell>
          <cell r="B702" t="str">
            <v>Dec</v>
          </cell>
          <cell r="C702" t="str">
            <v>BPA_NITS</v>
          </cell>
          <cell r="D702">
            <v>332</v>
          </cell>
          <cell r="E702">
            <v>0</v>
          </cell>
          <cell r="F702">
            <v>0</v>
          </cell>
          <cell r="G702">
            <v>43.2</v>
          </cell>
          <cell r="H702">
            <v>43.2</v>
          </cell>
          <cell r="I702">
            <v>13</v>
          </cell>
          <cell r="J702">
            <v>0</v>
          </cell>
          <cell r="K702">
            <v>0</v>
          </cell>
          <cell r="L702">
            <v>0</v>
          </cell>
          <cell r="M702">
            <v>375.2</v>
          </cell>
          <cell r="N702">
            <v>0</v>
          </cell>
          <cell r="O702">
            <v>0</v>
          </cell>
          <cell r="P702">
            <v>0</v>
          </cell>
          <cell r="Q702">
            <v>0</v>
          </cell>
        </row>
        <row r="703">
          <cell r="A703">
            <v>2027</v>
          </cell>
          <cell r="B703" t="str">
            <v>Jul</v>
          </cell>
          <cell r="C703" t="str">
            <v>Arizona</v>
          </cell>
          <cell r="D703">
            <v>0</v>
          </cell>
          <cell r="E703">
            <v>0</v>
          </cell>
          <cell r="F703">
            <v>0</v>
          </cell>
          <cell r="G703">
            <v>0</v>
          </cell>
          <cell r="H703">
            <v>0</v>
          </cell>
          <cell r="I703" t="str">
            <v>Div0</v>
          </cell>
          <cell r="J703">
            <v>0</v>
          </cell>
          <cell r="K703">
            <v>0</v>
          </cell>
          <cell r="L703">
            <v>0</v>
          </cell>
          <cell r="M703">
            <v>0</v>
          </cell>
          <cell r="N703">
            <v>0</v>
          </cell>
          <cell r="O703">
            <v>0</v>
          </cell>
          <cell r="P703">
            <v>0</v>
          </cell>
          <cell r="Q703">
            <v>0</v>
          </cell>
        </row>
        <row r="704">
          <cell r="A704">
            <v>2027</v>
          </cell>
          <cell r="B704" t="str">
            <v>Jul</v>
          </cell>
          <cell r="C704" t="str">
            <v>COB</v>
          </cell>
          <cell r="D704">
            <v>0</v>
          </cell>
          <cell r="E704">
            <v>0</v>
          </cell>
          <cell r="F704">
            <v>0</v>
          </cell>
          <cell r="G704">
            <v>0</v>
          </cell>
          <cell r="H704">
            <v>0</v>
          </cell>
          <cell r="I704" t="str">
            <v>Div0</v>
          </cell>
          <cell r="J704">
            <v>145.69999999999999</v>
          </cell>
          <cell r="K704">
            <v>0</v>
          </cell>
          <cell r="L704">
            <v>0</v>
          </cell>
          <cell r="M704">
            <v>0</v>
          </cell>
          <cell r="N704">
            <v>145.69999999999999</v>
          </cell>
          <cell r="O704">
            <v>0</v>
          </cell>
          <cell r="P704">
            <v>0</v>
          </cell>
          <cell r="Q704">
            <v>0</v>
          </cell>
        </row>
        <row r="705">
          <cell r="A705">
            <v>2027</v>
          </cell>
          <cell r="B705" t="str">
            <v>Jul</v>
          </cell>
          <cell r="C705" t="str">
            <v>Goshen</v>
          </cell>
          <cell r="D705">
            <v>510.9</v>
          </cell>
          <cell r="E705">
            <v>0</v>
          </cell>
          <cell r="F705">
            <v>-46</v>
          </cell>
          <cell r="G705">
            <v>60.4</v>
          </cell>
          <cell r="H705">
            <v>60.4</v>
          </cell>
          <cell r="I705">
            <v>13</v>
          </cell>
          <cell r="J705">
            <v>26</v>
          </cell>
          <cell r="K705">
            <v>-4.4000000000000004</v>
          </cell>
          <cell r="L705">
            <v>180.2</v>
          </cell>
          <cell r="M705">
            <v>323.5</v>
          </cell>
          <cell r="N705">
            <v>0</v>
          </cell>
          <cell r="O705">
            <v>0</v>
          </cell>
          <cell r="P705">
            <v>0</v>
          </cell>
          <cell r="Q705">
            <v>0</v>
          </cell>
        </row>
        <row r="706">
          <cell r="A706">
            <v>2027</v>
          </cell>
          <cell r="B706" t="str">
            <v>Jul</v>
          </cell>
          <cell r="C706" t="str">
            <v>Brady</v>
          </cell>
          <cell r="D706">
            <v>0</v>
          </cell>
          <cell r="E706">
            <v>0</v>
          </cell>
          <cell r="F706">
            <v>0</v>
          </cell>
          <cell r="G706">
            <v>0</v>
          </cell>
          <cell r="H706">
            <v>0</v>
          </cell>
          <cell r="I706" t="str">
            <v>Div0</v>
          </cell>
          <cell r="J706">
            <v>0</v>
          </cell>
          <cell r="K706">
            <v>0</v>
          </cell>
          <cell r="L706">
            <v>0</v>
          </cell>
          <cell r="M706">
            <v>0</v>
          </cell>
          <cell r="N706">
            <v>0</v>
          </cell>
          <cell r="O706">
            <v>0</v>
          </cell>
          <cell r="P706">
            <v>0</v>
          </cell>
          <cell r="Q706">
            <v>0</v>
          </cell>
        </row>
        <row r="707">
          <cell r="A707">
            <v>2027</v>
          </cell>
          <cell r="B707" t="str">
            <v>Jul</v>
          </cell>
          <cell r="C707" t="str">
            <v>Bridger West</v>
          </cell>
          <cell r="D707">
            <v>0</v>
          </cell>
          <cell r="E707">
            <v>0</v>
          </cell>
          <cell r="F707">
            <v>0</v>
          </cell>
          <cell r="G707">
            <v>0</v>
          </cell>
          <cell r="H707">
            <v>0</v>
          </cell>
          <cell r="I707" t="str">
            <v>Div0</v>
          </cell>
          <cell r="J707">
            <v>0</v>
          </cell>
          <cell r="K707">
            <v>0</v>
          </cell>
          <cell r="L707">
            <v>0</v>
          </cell>
          <cell r="M707">
            <v>1272.8</v>
          </cell>
          <cell r="N707">
            <v>1272.8</v>
          </cell>
          <cell r="O707">
            <v>0</v>
          </cell>
          <cell r="P707">
            <v>0</v>
          </cell>
          <cell r="Q707">
            <v>0</v>
          </cell>
        </row>
        <row r="708">
          <cell r="A708">
            <v>2027</v>
          </cell>
          <cell r="B708" t="str">
            <v>Jul</v>
          </cell>
          <cell r="C708" t="str">
            <v>Borah</v>
          </cell>
          <cell r="D708">
            <v>0</v>
          </cell>
          <cell r="E708">
            <v>0</v>
          </cell>
          <cell r="F708">
            <v>0</v>
          </cell>
          <cell r="G708">
            <v>0</v>
          </cell>
          <cell r="H708">
            <v>0</v>
          </cell>
          <cell r="I708" t="str">
            <v>Div0</v>
          </cell>
          <cell r="J708">
            <v>0</v>
          </cell>
          <cell r="K708">
            <v>0</v>
          </cell>
          <cell r="L708">
            <v>0</v>
          </cell>
          <cell r="M708">
            <v>1272.7</v>
          </cell>
          <cell r="N708">
            <v>1272.7</v>
          </cell>
          <cell r="O708">
            <v>0</v>
          </cell>
          <cell r="P708">
            <v>0</v>
          </cell>
          <cell r="Q708">
            <v>0</v>
          </cell>
        </row>
        <row r="709">
          <cell r="A709">
            <v>2027</v>
          </cell>
          <cell r="B709" t="str">
            <v>Jul</v>
          </cell>
          <cell r="C709" t="str">
            <v>Mid Columbia</v>
          </cell>
          <cell r="D709">
            <v>0</v>
          </cell>
          <cell r="E709">
            <v>0</v>
          </cell>
          <cell r="F709">
            <v>0</v>
          </cell>
          <cell r="G709">
            <v>0</v>
          </cell>
          <cell r="H709">
            <v>0</v>
          </cell>
          <cell r="I709" t="str">
            <v>Div0</v>
          </cell>
          <cell r="J709">
            <v>864.4</v>
          </cell>
          <cell r="K709">
            <v>0</v>
          </cell>
          <cell r="L709">
            <v>0</v>
          </cell>
          <cell r="M709">
            <v>0</v>
          </cell>
          <cell r="N709">
            <v>864.4</v>
          </cell>
          <cell r="O709">
            <v>0</v>
          </cell>
          <cell r="P709">
            <v>0</v>
          </cell>
          <cell r="Q709">
            <v>0</v>
          </cell>
        </row>
        <row r="710">
          <cell r="A710">
            <v>2027</v>
          </cell>
          <cell r="B710" t="str">
            <v>Jul</v>
          </cell>
          <cell r="C710" t="str">
            <v>Mona</v>
          </cell>
          <cell r="D710">
            <v>0</v>
          </cell>
          <cell r="E710">
            <v>0</v>
          </cell>
          <cell r="F710">
            <v>0</v>
          </cell>
          <cell r="G710">
            <v>0</v>
          </cell>
          <cell r="H710">
            <v>0</v>
          </cell>
          <cell r="I710" t="str">
            <v>Div0</v>
          </cell>
          <cell r="J710">
            <v>28.8</v>
          </cell>
          <cell r="K710">
            <v>0</v>
          </cell>
          <cell r="L710">
            <v>0</v>
          </cell>
          <cell r="M710">
            <v>29</v>
          </cell>
          <cell r="N710">
            <v>57.8</v>
          </cell>
          <cell r="O710">
            <v>0</v>
          </cell>
          <cell r="P710">
            <v>0</v>
          </cell>
          <cell r="Q710">
            <v>0</v>
          </cell>
        </row>
        <row r="711">
          <cell r="A711">
            <v>2027</v>
          </cell>
          <cell r="B711" t="str">
            <v>Jul</v>
          </cell>
          <cell r="C711" t="str">
            <v>Palo Verde</v>
          </cell>
          <cell r="D711">
            <v>0</v>
          </cell>
          <cell r="E711">
            <v>0</v>
          </cell>
          <cell r="F711">
            <v>0</v>
          </cell>
          <cell r="G711">
            <v>0</v>
          </cell>
          <cell r="H711">
            <v>0</v>
          </cell>
          <cell r="I711" t="str">
            <v>Div0</v>
          </cell>
          <cell r="J711">
            <v>0</v>
          </cell>
          <cell r="K711">
            <v>0</v>
          </cell>
          <cell r="L711">
            <v>0</v>
          </cell>
          <cell r="M711">
            <v>0</v>
          </cell>
          <cell r="N711">
            <v>0</v>
          </cell>
          <cell r="O711">
            <v>0</v>
          </cell>
          <cell r="P711">
            <v>0</v>
          </cell>
          <cell r="Q711">
            <v>0</v>
          </cell>
        </row>
        <row r="712">
          <cell r="A712">
            <v>2027</v>
          </cell>
          <cell r="B712" t="str">
            <v>Jul</v>
          </cell>
          <cell r="C712" t="str">
            <v>Utah North</v>
          </cell>
          <cell r="D712">
            <v>5194.5</v>
          </cell>
          <cell r="E712">
            <v>0</v>
          </cell>
          <cell r="F712">
            <v>-547.4</v>
          </cell>
          <cell r="G712">
            <v>604.1</v>
          </cell>
          <cell r="H712">
            <v>604.1</v>
          </cell>
          <cell r="I712">
            <v>13</v>
          </cell>
          <cell r="J712">
            <v>2287.1</v>
          </cell>
          <cell r="K712">
            <v>0</v>
          </cell>
          <cell r="L712">
            <v>143.1</v>
          </cell>
          <cell r="M712">
            <v>2820.9</v>
          </cell>
          <cell r="N712">
            <v>0</v>
          </cell>
          <cell r="O712">
            <v>0</v>
          </cell>
          <cell r="P712">
            <v>0</v>
          </cell>
          <cell r="Q712">
            <v>0</v>
          </cell>
        </row>
        <row r="713">
          <cell r="A713">
            <v>2027</v>
          </cell>
          <cell r="B713" t="str">
            <v>Jul</v>
          </cell>
          <cell r="C713" t="str">
            <v>_4-Corners</v>
          </cell>
          <cell r="D713">
            <v>0</v>
          </cell>
          <cell r="E713">
            <v>0</v>
          </cell>
          <cell r="F713">
            <v>0</v>
          </cell>
          <cell r="G713">
            <v>0</v>
          </cell>
          <cell r="H713">
            <v>0</v>
          </cell>
          <cell r="I713" t="str">
            <v>Div0</v>
          </cell>
          <cell r="J713">
            <v>0</v>
          </cell>
          <cell r="K713">
            <v>0</v>
          </cell>
          <cell r="L713">
            <v>0</v>
          </cell>
          <cell r="M713">
            <v>0</v>
          </cell>
          <cell r="N713">
            <v>0</v>
          </cell>
          <cell r="O713">
            <v>0</v>
          </cell>
          <cell r="P713">
            <v>0</v>
          </cell>
          <cell r="Q713">
            <v>0</v>
          </cell>
        </row>
        <row r="714">
          <cell r="A714">
            <v>2027</v>
          </cell>
          <cell r="B714" t="str">
            <v>Jul</v>
          </cell>
          <cell r="C714" t="str">
            <v>Utah South</v>
          </cell>
          <cell r="D714">
            <v>798.8</v>
          </cell>
          <cell r="E714">
            <v>0</v>
          </cell>
          <cell r="F714">
            <v>0</v>
          </cell>
          <cell r="G714">
            <v>103.8</v>
          </cell>
          <cell r="H714">
            <v>103.8</v>
          </cell>
          <cell r="I714">
            <v>13</v>
          </cell>
          <cell r="J714">
            <v>3127.1</v>
          </cell>
          <cell r="K714">
            <v>-31.9</v>
          </cell>
          <cell r="L714">
            <v>0</v>
          </cell>
          <cell r="M714">
            <v>124.7</v>
          </cell>
          <cell r="N714">
            <v>2317.4</v>
          </cell>
          <cell r="O714">
            <v>0</v>
          </cell>
          <cell r="P714">
            <v>0</v>
          </cell>
          <cell r="Q714">
            <v>0</v>
          </cell>
        </row>
        <row r="715">
          <cell r="A715">
            <v>2027</v>
          </cell>
          <cell r="B715" t="str">
            <v>Jul</v>
          </cell>
          <cell r="C715" t="str">
            <v>Cholla</v>
          </cell>
          <cell r="D715">
            <v>0</v>
          </cell>
          <cell r="E715">
            <v>0</v>
          </cell>
          <cell r="F715">
            <v>0</v>
          </cell>
          <cell r="G715">
            <v>0</v>
          </cell>
          <cell r="H715">
            <v>0</v>
          </cell>
          <cell r="I715" t="str">
            <v>Div0</v>
          </cell>
          <cell r="J715">
            <v>0</v>
          </cell>
          <cell r="K715">
            <v>0</v>
          </cell>
          <cell r="L715">
            <v>0</v>
          </cell>
          <cell r="M715">
            <v>0</v>
          </cell>
          <cell r="N715">
            <v>0</v>
          </cell>
          <cell r="O715">
            <v>0</v>
          </cell>
          <cell r="P715">
            <v>0</v>
          </cell>
          <cell r="Q715">
            <v>0</v>
          </cell>
        </row>
        <row r="716">
          <cell r="A716">
            <v>2027</v>
          </cell>
          <cell r="B716" t="str">
            <v>Jul</v>
          </cell>
          <cell r="C716" t="str">
            <v>Colorado</v>
          </cell>
          <cell r="D716">
            <v>0</v>
          </cell>
          <cell r="E716">
            <v>0</v>
          </cell>
          <cell r="F716">
            <v>0</v>
          </cell>
          <cell r="G716">
            <v>0</v>
          </cell>
          <cell r="H716">
            <v>63.3</v>
          </cell>
          <cell r="I716" t="str">
            <v>Div0</v>
          </cell>
          <cell r="J716">
            <v>159.30000000000001</v>
          </cell>
          <cell r="K716">
            <v>0</v>
          </cell>
          <cell r="L716">
            <v>0</v>
          </cell>
          <cell r="M716">
            <v>0</v>
          </cell>
          <cell r="N716">
            <v>96</v>
          </cell>
          <cell r="O716">
            <v>0</v>
          </cell>
          <cell r="P716">
            <v>0</v>
          </cell>
          <cell r="Q716">
            <v>0</v>
          </cell>
        </row>
        <row r="717">
          <cell r="A717">
            <v>2027</v>
          </cell>
          <cell r="B717" t="str">
            <v>Jul</v>
          </cell>
          <cell r="C717" t="str">
            <v>Mead</v>
          </cell>
          <cell r="D717">
            <v>0</v>
          </cell>
          <cell r="E717">
            <v>0</v>
          </cell>
          <cell r="F717">
            <v>0</v>
          </cell>
          <cell r="G717">
            <v>0</v>
          </cell>
          <cell r="H717">
            <v>0</v>
          </cell>
          <cell r="I717" t="str">
            <v>Div0</v>
          </cell>
          <cell r="J717">
            <v>0</v>
          </cell>
          <cell r="K717">
            <v>0</v>
          </cell>
          <cell r="L717">
            <v>0</v>
          </cell>
          <cell r="M717">
            <v>0</v>
          </cell>
          <cell r="N717">
            <v>0</v>
          </cell>
          <cell r="O717">
            <v>0</v>
          </cell>
          <cell r="P717">
            <v>0</v>
          </cell>
          <cell r="Q717">
            <v>0</v>
          </cell>
        </row>
        <row r="718">
          <cell r="A718">
            <v>2027</v>
          </cell>
          <cell r="B718" t="str">
            <v>Jul</v>
          </cell>
          <cell r="C718" t="str">
            <v>Montana</v>
          </cell>
          <cell r="D718">
            <v>0</v>
          </cell>
          <cell r="E718">
            <v>0</v>
          </cell>
          <cell r="F718">
            <v>0</v>
          </cell>
          <cell r="G718">
            <v>0</v>
          </cell>
          <cell r="H718">
            <v>0</v>
          </cell>
          <cell r="I718" t="str">
            <v>Div0</v>
          </cell>
          <cell r="J718">
            <v>151.69999999999999</v>
          </cell>
          <cell r="K718">
            <v>0</v>
          </cell>
          <cell r="L718">
            <v>0</v>
          </cell>
          <cell r="M718">
            <v>0</v>
          </cell>
          <cell r="N718">
            <v>151.69999999999999</v>
          </cell>
          <cell r="O718">
            <v>0</v>
          </cell>
          <cell r="P718">
            <v>0</v>
          </cell>
          <cell r="Q718">
            <v>0</v>
          </cell>
        </row>
        <row r="719">
          <cell r="A719">
            <v>2027</v>
          </cell>
          <cell r="B719" t="str">
            <v>Jul</v>
          </cell>
          <cell r="C719" t="str">
            <v>Hermiston</v>
          </cell>
          <cell r="D719">
            <v>0</v>
          </cell>
          <cell r="E719">
            <v>0</v>
          </cell>
          <cell r="F719">
            <v>0</v>
          </cell>
          <cell r="G719">
            <v>0</v>
          </cell>
          <cell r="H719">
            <v>0</v>
          </cell>
          <cell r="I719" t="str">
            <v>Div0</v>
          </cell>
          <cell r="J719">
            <v>227</v>
          </cell>
          <cell r="K719">
            <v>0</v>
          </cell>
          <cell r="L719">
            <v>0</v>
          </cell>
          <cell r="M719">
            <v>0</v>
          </cell>
          <cell r="N719">
            <v>227</v>
          </cell>
          <cell r="O719">
            <v>0</v>
          </cell>
          <cell r="P719">
            <v>0</v>
          </cell>
          <cell r="Q719">
            <v>0</v>
          </cell>
        </row>
        <row r="720">
          <cell r="A720">
            <v>2027</v>
          </cell>
          <cell r="B720" t="str">
            <v>Jul</v>
          </cell>
          <cell r="C720" t="str">
            <v>Yakima</v>
          </cell>
          <cell r="D720">
            <v>540.79999999999995</v>
          </cell>
          <cell r="E720">
            <v>0</v>
          </cell>
          <cell r="F720">
            <v>-47.6</v>
          </cell>
          <cell r="G720">
            <v>64.099999999999994</v>
          </cell>
          <cell r="H720">
            <v>64.099999999999994</v>
          </cell>
          <cell r="I720">
            <v>13</v>
          </cell>
          <cell r="J720">
            <v>0</v>
          </cell>
          <cell r="K720">
            <v>0</v>
          </cell>
          <cell r="L720">
            <v>0</v>
          </cell>
          <cell r="M720">
            <v>557.29999999999995</v>
          </cell>
          <cell r="N720">
            <v>0</v>
          </cell>
          <cell r="O720">
            <v>0</v>
          </cell>
          <cell r="P720">
            <v>0</v>
          </cell>
          <cell r="Q720">
            <v>0</v>
          </cell>
        </row>
        <row r="721">
          <cell r="A721">
            <v>2027</v>
          </cell>
          <cell r="B721" t="str">
            <v>Jul</v>
          </cell>
          <cell r="C721" t="str">
            <v>WallaWalla</v>
          </cell>
          <cell r="D721">
            <v>283.8</v>
          </cell>
          <cell r="E721">
            <v>0</v>
          </cell>
          <cell r="F721">
            <v>-18.600000000000001</v>
          </cell>
          <cell r="G721">
            <v>34.5</v>
          </cell>
          <cell r="H721">
            <v>34.5</v>
          </cell>
          <cell r="I721">
            <v>13</v>
          </cell>
          <cell r="J721">
            <v>42.3</v>
          </cell>
          <cell r="K721">
            <v>-1.8</v>
          </cell>
          <cell r="L721">
            <v>0</v>
          </cell>
          <cell r="M721">
            <v>259.10000000000002</v>
          </cell>
          <cell r="N721">
            <v>0</v>
          </cell>
          <cell r="O721">
            <v>0</v>
          </cell>
          <cell r="P721">
            <v>0</v>
          </cell>
          <cell r="Q721">
            <v>0</v>
          </cell>
        </row>
        <row r="722">
          <cell r="A722">
            <v>2027</v>
          </cell>
          <cell r="B722" t="str">
            <v>Jul</v>
          </cell>
          <cell r="C722" t="str">
            <v>APS Transmission</v>
          </cell>
          <cell r="D722">
            <v>0</v>
          </cell>
          <cell r="E722">
            <v>0</v>
          </cell>
          <cell r="F722">
            <v>0</v>
          </cell>
          <cell r="G722">
            <v>0</v>
          </cell>
          <cell r="H722">
            <v>0</v>
          </cell>
          <cell r="I722" t="str">
            <v>Div0</v>
          </cell>
          <cell r="J722">
            <v>0</v>
          </cell>
          <cell r="K722">
            <v>0</v>
          </cell>
          <cell r="L722">
            <v>0</v>
          </cell>
          <cell r="M722">
            <v>0</v>
          </cell>
          <cell r="N722">
            <v>0</v>
          </cell>
          <cell r="O722">
            <v>0</v>
          </cell>
          <cell r="P722">
            <v>0</v>
          </cell>
          <cell r="Q722">
            <v>0</v>
          </cell>
        </row>
        <row r="723">
          <cell r="A723">
            <v>2027</v>
          </cell>
          <cell r="B723" t="str">
            <v>Jul</v>
          </cell>
          <cell r="C723" t="str">
            <v>Bridger East</v>
          </cell>
          <cell r="D723">
            <v>0</v>
          </cell>
          <cell r="E723">
            <v>0</v>
          </cell>
          <cell r="F723">
            <v>0</v>
          </cell>
          <cell r="G723">
            <v>0</v>
          </cell>
          <cell r="H723">
            <v>0</v>
          </cell>
          <cell r="I723" t="str">
            <v>Div0</v>
          </cell>
          <cell r="J723">
            <v>0</v>
          </cell>
          <cell r="K723">
            <v>0</v>
          </cell>
          <cell r="L723">
            <v>0</v>
          </cell>
          <cell r="M723">
            <v>0</v>
          </cell>
          <cell r="N723">
            <v>0</v>
          </cell>
          <cell r="O723">
            <v>0</v>
          </cell>
          <cell r="P723">
            <v>0</v>
          </cell>
          <cell r="Q723">
            <v>0</v>
          </cell>
        </row>
        <row r="724">
          <cell r="A724">
            <v>2027</v>
          </cell>
          <cell r="B724" t="str">
            <v>Jul</v>
          </cell>
          <cell r="C724" t="str">
            <v>WyomingNE</v>
          </cell>
          <cell r="D724">
            <v>615</v>
          </cell>
          <cell r="E724">
            <v>0</v>
          </cell>
          <cell r="F724">
            <v>0</v>
          </cell>
          <cell r="G724">
            <v>79.900000000000006</v>
          </cell>
          <cell r="H724">
            <v>79.900000000000006</v>
          </cell>
          <cell r="I724">
            <v>13</v>
          </cell>
          <cell r="J724">
            <v>1190.2</v>
          </cell>
          <cell r="K724">
            <v>0</v>
          </cell>
          <cell r="L724">
            <v>0</v>
          </cell>
          <cell r="M724">
            <v>0</v>
          </cell>
          <cell r="N724">
            <v>495.3</v>
          </cell>
          <cell r="O724">
            <v>0</v>
          </cell>
          <cell r="P724">
            <v>0</v>
          </cell>
          <cell r="Q724">
            <v>0</v>
          </cell>
        </row>
        <row r="725">
          <cell r="A725">
            <v>2027</v>
          </cell>
          <cell r="B725" t="str">
            <v>Jul</v>
          </cell>
          <cell r="C725" t="str">
            <v>WyomingSW</v>
          </cell>
          <cell r="D725">
            <v>501.6</v>
          </cell>
          <cell r="E725">
            <v>0</v>
          </cell>
          <cell r="F725">
            <v>-103.7</v>
          </cell>
          <cell r="G725">
            <v>51.7</v>
          </cell>
          <cell r="H725">
            <v>51.7</v>
          </cell>
          <cell r="I725">
            <v>13</v>
          </cell>
          <cell r="J725">
            <v>45.2</v>
          </cell>
          <cell r="K725">
            <v>0</v>
          </cell>
          <cell r="L725">
            <v>0</v>
          </cell>
          <cell r="M725">
            <v>804.4</v>
          </cell>
          <cell r="N725">
            <v>400</v>
          </cell>
          <cell r="O725">
            <v>0</v>
          </cell>
          <cell r="P725">
            <v>0</v>
          </cell>
          <cell r="Q725">
            <v>0</v>
          </cell>
        </row>
        <row r="726">
          <cell r="A726">
            <v>2027</v>
          </cell>
          <cell r="B726" t="str">
            <v>Jul</v>
          </cell>
          <cell r="C726" t="str">
            <v>Aeolis_Wyoming</v>
          </cell>
          <cell r="D726">
            <v>0</v>
          </cell>
          <cell r="E726">
            <v>0</v>
          </cell>
          <cell r="F726">
            <v>0</v>
          </cell>
          <cell r="G726">
            <v>0</v>
          </cell>
          <cell r="H726">
            <v>0</v>
          </cell>
          <cell r="I726" t="str">
            <v>Div0</v>
          </cell>
          <cell r="J726">
            <v>173.8</v>
          </cell>
          <cell r="K726">
            <v>0</v>
          </cell>
          <cell r="L726">
            <v>0</v>
          </cell>
          <cell r="M726">
            <v>495.2</v>
          </cell>
          <cell r="N726">
            <v>669</v>
          </cell>
          <cell r="O726">
            <v>0</v>
          </cell>
          <cell r="P726">
            <v>0</v>
          </cell>
          <cell r="Q726">
            <v>0</v>
          </cell>
        </row>
        <row r="727">
          <cell r="A727">
            <v>2027</v>
          </cell>
          <cell r="B727" t="str">
            <v>Jul</v>
          </cell>
          <cell r="C727" t="str">
            <v>Chehalis</v>
          </cell>
          <cell r="D727">
            <v>0</v>
          </cell>
          <cell r="E727">
            <v>0</v>
          </cell>
          <cell r="F727">
            <v>0</v>
          </cell>
          <cell r="G727">
            <v>0</v>
          </cell>
          <cell r="H727">
            <v>0</v>
          </cell>
          <cell r="I727" t="str">
            <v>Div0</v>
          </cell>
          <cell r="J727">
            <v>464</v>
          </cell>
          <cell r="K727">
            <v>0</v>
          </cell>
          <cell r="L727">
            <v>0</v>
          </cell>
          <cell r="M727">
            <v>0</v>
          </cell>
          <cell r="N727">
            <v>464</v>
          </cell>
          <cell r="O727">
            <v>0</v>
          </cell>
          <cell r="P727">
            <v>0</v>
          </cell>
          <cell r="Q727">
            <v>0</v>
          </cell>
        </row>
        <row r="728">
          <cell r="A728">
            <v>2027</v>
          </cell>
          <cell r="B728" t="str">
            <v>Jul</v>
          </cell>
          <cell r="C728" t="str">
            <v>SOregonCal</v>
          </cell>
          <cell r="D728">
            <v>1460.8</v>
          </cell>
          <cell r="E728">
            <v>0</v>
          </cell>
          <cell r="F728">
            <v>-211.5</v>
          </cell>
          <cell r="G728">
            <v>162.4</v>
          </cell>
          <cell r="H728">
            <v>162.4</v>
          </cell>
          <cell r="I728">
            <v>13</v>
          </cell>
          <cell r="J728">
            <v>255.5</v>
          </cell>
          <cell r="K728">
            <v>6.9</v>
          </cell>
          <cell r="L728">
            <v>0</v>
          </cell>
          <cell r="M728">
            <v>1296.5999999999999</v>
          </cell>
          <cell r="N728">
            <v>147.19999999999999</v>
          </cell>
          <cell r="O728">
            <v>0</v>
          </cell>
          <cell r="P728">
            <v>0</v>
          </cell>
          <cell r="Q728">
            <v>0</v>
          </cell>
        </row>
        <row r="729">
          <cell r="A729">
            <v>2027</v>
          </cell>
          <cell r="B729" t="str">
            <v>Jul</v>
          </cell>
          <cell r="C729" t="str">
            <v>PortlandNC</v>
          </cell>
          <cell r="D729">
            <v>498.3</v>
          </cell>
          <cell r="E729">
            <v>0</v>
          </cell>
          <cell r="F729">
            <v>0</v>
          </cell>
          <cell r="G729">
            <v>64.8</v>
          </cell>
          <cell r="H729">
            <v>64.8</v>
          </cell>
          <cell r="I729">
            <v>13</v>
          </cell>
          <cell r="J729">
            <v>499.7</v>
          </cell>
          <cell r="K729">
            <v>-78</v>
          </cell>
          <cell r="L729">
            <v>0</v>
          </cell>
          <cell r="M729">
            <v>141.30000000000001</v>
          </cell>
          <cell r="N729">
            <v>0</v>
          </cell>
          <cell r="O729">
            <v>0</v>
          </cell>
          <cell r="P729">
            <v>0</v>
          </cell>
          <cell r="Q729">
            <v>0</v>
          </cell>
        </row>
        <row r="730">
          <cell r="A730">
            <v>2027</v>
          </cell>
          <cell r="B730" t="str">
            <v>Jul</v>
          </cell>
          <cell r="C730" t="str">
            <v>WillamValcc</v>
          </cell>
          <cell r="D730">
            <v>359.4</v>
          </cell>
          <cell r="E730">
            <v>0</v>
          </cell>
          <cell r="F730">
            <v>0</v>
          </cell>
          <cell r="G730">
            <v>46.7</v>
          </cell>
          <cell r="H730">
            <v>46.7</v>
          </cell>
          <cell r="I730">
            <v>13</v>
          </cell>
          <cell r="J730">
            <v>0</v>
          </cell>
          <cell r="K730">
            <v>0</v>
          </cell>
          <cell r="L730">
            <v>0</v>
          </cell>
          <cell r="M730">
            <v>406.2</v>
          </cell>
          <cell r="N730">
            <v>0</v>
          </cell>
          <cell r="O730">
            <v>0</v>
          </cell>
          <cell r="P730">
            <v>0</v>
          </cell>
          <cell r="Q730">
            <v>0</v>
          </cell>
        </row>
        <row r="731">
          <cell r="A731">
            <v>2027</v>
          </cell>
          <cell r="B731" t="str">
            <v>Jul</v>
          </cell>
          <cell r="C731" t="str">
            <v>Bethel</v>
          </cell>
          <cell r="D731">
            <v>0</v>
          </cell>
          <cell r="E731">
            <v>0</v>
          </cell>
          <cell r="F731">
            <v>0</v>
          </cell>
          <cell r="G731">
            <v>0</v>
          </cell>
          <cell r="H731">
            <v>0</v>
          </cell>
          <cell r="I731" t="str">
            <v>Div0</v>
          </cell>
          <cell r="J731">
            <v>0</v>
          </cell>
          <cell r="K731">
            <v>0</v>
          </cell>
          <cell r="L731">
            <v>0</v>
          </cell>
          <cell r="M731">
            <v>0</v>
          </cell>
          <cell r="N731">
            <v>0</v>
          </cell>
          <cell r="O731">
            <v>0</v>
          </cell>
          <cell r="P731">
            <v>0</v>
          </cell>
          <cell r="Q731">
            <v>0</v>
          </cell>
        </row>
        <row r="732">
          <cell r="A732">
            <v>2027</v>
          </cell>
          <cell r="B732" t="str">
            <v>Jul</v>
          </cell>
          <cell r="C732" t="str">
            <v>Nevada - Oregon Border</v>
          </cell>
          <cell r="D732">
            <v>0</v>
          </cell>
          <cell r="E732">
            <v>0</v>
          </cell>
          <cell r="F732">
            <v>0</v>
          </cell>
          <cell r="G732">
            <v>0</v>
          </cell>
          <cell r="H732">
            <v>0</v>
          </cell>
          <cell r="I732" t="str">
            <v>Div0</v>
          </cell>
          <cell r="J732">
            <v>106</v>
          </cell>
          <cell r="K732">
            <v>0</v>
          </cell>
          <cell r="L732">
            <v>0</v>
          </cell>
          <cell r="M732">
            <v>0</v>
          </cell>
          <cell r="N732">
            <v>106</v>
          </cell>
          <cell r="O732">
            <v>0</v>
          </cell>
          <cell r="P732">
            <v>0</v>
          </cell>
          <cell r="Q732">
            <v>0</v>
          </cell>
        </row>
        <row r="733">
          <cell r="A733">
            <v>2027</v>
          </cell>
          <cell r="B733" t="str">
            <v>Jul</v>
          </cell>
          <cell r="C733" t="str">
            <v>Bridger</v>
          </cell>
          <cell r="D733">
            <v>0</v>
          </cell>
          <cell r="E733">
            <v>0</v>
          </cell>
          <cell r="F733">
            <v>0</v>
          </cell>
          <cell r="G733">
            <v>0</v>
          </cell>
          <cell r="H733">
            <v>0</v>
          </cell>
          <cell r="I733" t="str">
            <v>Div0</v>
          </cell>
          <cell r="J733">
            <v>1408.4</v>
          </cell>
          <cell r="K733">
            <v>0</v>
          </cell>
          <cell r="L733">
            <v>0</v>
          </cell>
          <cell r="M733">
            <v>0</v>
          </cell>
          <cell r="N733">
            <v>1408.4</v>
          </cell>
          <cell r="O733">
            <v>0</v>
          </cell>
          <cell r="P733">
            <v>0</v>
          </cell>
          <cell r="Q733">
            <v>0</v>
          </cell>
        </row>
        <row r="734">
          <cell r="A734">
            <v>2027</v>
          </cell>
          <cell r="B734" t="str">
            <v>Jul</v>
          </cell>
          <cell r="C734" t="str">
            <v>Hemingway</v>
          </cell>
          <cell r="D734">
            <v>0</v>
          </cell>
          <cell r="E734">
            <v>0</v>
          </cell>
          <cell r="F734">
            <v>0</v>
          </cell>
          <cell r="G734">
            <v>0</v>
          </cell>
          <cell r="H734">
            <v>0</v>
          </cell>
          <cell r="I734" t="str">
            <v>Div0</v>
          </cell>
          <cell r="J734">
            <v>0</v>
          </cell>
          <cell r="K734">
            <v>0</v>
          </cell>
          <cell r="L734">
            <v>0</v>
          </cell>
          <cell r="M734">
            <v>488.9</v>
          </cell>
          <cell r="N734">
            <v>488.9</v>
          </cell>
          <cell r="O734">
            <v>0</v>
          </cell>
          <cell r="P734">
            <v>0</v>
          </cell>
          <cell r="Q734">
            <v>0</v>
          </cell>
        </row>
        <row r="735">
          <cell r="A735">
            <v>2027</v>
          </cell>
          <cell r="B735" t="str">
            <v>Jul</v>
          </cell>
          <cell r="C735" t="str">
            <v>Midpoint Meridian</v>
          </cell>
          <cell r="D735">
            <v>0</v>
          </cell>
          <cell r="E735">
            <v>0</v>
          </cell>
          <cell r="F735">
            <v>0</v>
          </cell>
          <cell r="G735">
            <v>0</v>
          </cell>
          <cell r="H735">
            <v>0</v>
          </cell>
          <cell r="I735" t="str">
            <v>Div0</v>
          </cell>
          <cell r="J735">
            <v>0</v>
          </cell>
          <cell r="K735">
            <v>0</v>
          </cell>
          <cell r="L735">
            <v>0</v>
          </cell>
          <cell r="M735">
            <v>400</v>
          </cell>
          <cell r="N735">
            <v>400</v>
          </cell>
          <cell r="O735">
            <v>0</v>
          </cell>
          <cell r="P735">
            <v>0</v>
          </cell>
          <cell r="Q735">
            <v>0</v>
          </cell>
        </row>
        <row r="736">
          <cell r="A736">
            <v>2027</v>
          </cell>
          <cell r="B736" t="str">
            <v>Jul</v>
          </cell>
          <cell r="C736" t="str">
            <v>Craig Trans</v>
          </cell>
          <cell r="D736">
            <v>0</v>
          </cell>
          <cell r="E736">
            <v>0</v>
          </cell>
          <cell r="F736">
            <v>0</v>
          </cell>
          <cell r="G736">
            <v>0</v>
          </cell>
          <cell r="H736">
            <v>0</v>
          </cell>
          <cell r="I736" t="str">
            <v>Div0</v>
          </cell>
          <cell r="J736">
            <v>0</v>
          </cell>
          <cell r="K736">
            <v>0</v>
          </cell>
          <cell r="L736">
            <v>0</v>
          </cell>
          <cell r="M736">
            <v>67</v>
          </cell>
          <cell r="N736">
            <v>67</v>
          </cell>
          <cell r="O736">
            <v>0</v>
          </cell>
          <cell r="P736">
            <v>0</v>
          </cell>
          <cell r="Q736">
            <v>0</v>
          </cell>
        </row>
        <row r="737">
          <cell r="A737">
            <v>2027</v>
          </cell>
          <cell r="B737" t="str">
            <v>Jul</v>
          </cell>
          <cell r="C737" t="str">
            <v>BPA_NITS</v>
          </cell>
          <cell r="D737">
            <v>257.10000000000002</v>
          </cell>
          <cell r="E737">
            <v>0</v>
          </cell>
          <cell r="F737">
            <v>0</v>
          </cell>
          <cell r="G737">
            <v>33.4</v>
          </cell>
          <cell r="H737">
            <v>33.4</v>
          </cell>
          <cell r="I737">
            <v>13</v>
          </cell>
          <cell r="J737">
            <v>0</v>
          </cell>
          <cell r="K737">
            <v>0</v>
          </cell>
          <cell r="L737">
            <v>0</v>
          </cell>
          <cell r="M737">
            <v>290.5</v>
          </cell>
          <cell r="N737">
            <v>0</v>
          </cell>
          <cell r="O737">
            <v>0</v>
          </cell>
          <cell r="P737">
            <v>0</v>
          </cell>
          <cell r="Q737">
            <v>0</v>
          </cell>
        </row>
        <row r="738">
          <cell r="A738">
            <v>2027</v>
          </cell>
          <cell r="B738" t="str">
            <v>Dec</v>
          </cell>
          <cell r="C738" t="str">
            <v>Arizona</v>
          </cell>
          <cell r="D738">
            <v>0</v>
          </cell>
          <cell r="E738">
            <v>0</v>
          </cell>
          <cell r="F738">
            <v>0</v>
          </cell>
          <cell r="G738">
            <v>0</v>
          </cell>
          <cell r="H738">
            <v>0</v>
          </cell>
          <cell r="I738" t="str">
            <v>Div0</v>
          </cell>
          <cell r="J738">
            <v>0</v>
          </cell>
          <cell r="K738">
            <v>0</v>
          </cell>
          <cell r="L738">
            <v>0</v>
          </cell>
          <cell r="M738">
            <v>0</v>
          </cell>
          <cell r="N738">
            <v>0</v>
          </cell>
          <cell r="O738">
            <v>0</v>
          </cell>
          <cell r="P738">
            <v>0</v>
          </cell>
          <cell r="Q738">
            <v>0</v>
          </cell>
        </row>
        <row r="739">
          <cell r="A739">
            <v>2027</v>
          </cell>
          <cell r="B739" t="str">
            <v>Dec</v>
          </cell>
          <cell r="C739" t="str">
            <v>COB</v>
          </cell>
          <cell r="D739">
            <v>0</v>
          </cell>
          <cell r="E739">
            <v>0</v>
          </cell>
          <cell r="F739">
            <v>0</v>
          </cell>
          <cell r="G739">
            <v>0</v>
          </cell>
          <cell r="H739">
            <v>0</v>
          </cell>
          <cell r="I739" t="str">
            <v>Div0</v>
          </cell>
          <cell r="J739">
            <v>0</v>
          </cell>
          <cell r="K739">
            <v>0</v>
          </cell>
          <cell r="L739">
            <v>0</v>
          </cell>
          <cell r="M739">
            <v>0</v>
          </cell>
          <cell r="N739">
            <v>0</v>
          </cell>
          <cell r="O739">
            <v>0</v>
          </cell>
          <cell r="P739">
            <v>0</v>
          </cell>
          <cell r="Q739">
            <v>0</v>
          </cell>
        </row>
        <row r="740">
          <cell r="A740">
            <v>2027</v>
          </cell>
          <cell r="B740" t="str">
            <v>Dec</v>
          </cell>
          <cell r="C740" t="str">
            <v>Goshen</v>
          </cell>
          <cell r="D740">
            <v>306.5</v>
          </cell>
          <cell r="E740">
            <v>0</v>
          </cell>
          <cell r="F740">
            <v>-26.6</v>
          </cell>
          <cell r="G740">
            <v>36.4</v>
          </cell>
          <cell r="H740">
            <v>36.4</v>
          </cell>
          <cell r="I740">
            <v>13</v>
          </cell>
          <cell r="J740">
            <v>26</v>
          </cell>
          <cell r="K740">
            <v>-3.9</v>
          </cell>
          <cell r="L740">
            <v>0</v>
          </cell>
          <cell r="M740">
            <v>294.3</v>
          </cell>
          <cell r="N740">
            <v>0</v>
          </cell>
          <cell r="O740">
            <v>0</v>
          </cell>
          <cell r="P740">
            <v>0</v>
          </cell>
          <cell r="Q740">
            <v>0</v>
          </cell>
        </row>
        <row r="741">
          <cell r="A741">
            <v>2027</v>
          </cell>
          <cell r="B741" t="str">
            <v>Dec</v>
          </cell>
          <cell r="C741" t="str">
            <v>Brady</v>
          </cell>
          <cell r="D741">
            <v>0</v>
          </cell>
          <cell r="E741">
            <v>0</v>
          </cell>
          <cell r="F741">
            <v>0</v>
          </cell>
          <cell r="G741">
            <v>0</v>
          </cell>
          <cell r="H741">
            <v>0</v>
          </cell>
          <cell r="I741" t="str">
            <v>Div0</v>
          </cell>
          <cell r="J741">
            <v>0</v>
          </cell>
          <cell r="K741">
            <v>0</v>
          </cell>
          <cell r="L741">
            <v>0</v>
          </cell>
          <cell r="M741">
            <v>0</v>
          </cell>
          <cell r="N741">
            <v>0</v>
          </cell>
          <cell r="O741">
            <v>0</v>
          </cell>
          <cell r="P741">
            <v>0</v>
          </cell>
          <cell r="Q741">
            <v>0</v>
          </cell>
        </row>
        <row r="742">
          <cell r="A742">
            <v>2027</v>
          </cell>
          <cell r="B742" t="str">
            <v>Dec</v>
          </cell>
          <cell r="C742" t="str">
            <v>Bridger West</v>
          </cell>
          <cell r="D742">
            <v>0</v>
          </cell>
          <cell r="E742">
            <v>0</v>
          </cell>
          <cell r="F742">
            <v>0</v>
          </cell>
          <cell r="G742">
            <v>0</v>
          </cell>
          <cell r="H742">
            <v>0</v>
          </cell>
          <cell r="I742" t="str">
            <v>Div0</v>
          </cell>
          <cell r="J742">
            <v>0</v>
          </cell>
          <cell r="K742">
            <v>0</v>
          </cell>
          <cell r="L742">
            <v>0</v>
          </cell>
          <cell r="M742">
            <v>1408.2</v>
          </cell>
          <cell r="N742">
            <v>1408.2</v>
          </cell>
          <cell r="O742">
            <v>0</v>
          </cell>
          <cell r="P742">
            <v>0</v>
          </cell>
          <cell r="Q742">
            <v>0</v>
          </cell>
        </row>
        <row r="743">
          <cell r="A743">
            <v>2027</v>
          </cell>
          <cell r="B743" t="str">
            <v>Dec</v>
          </cell>
          <cell r="C743" t="str">
            <v>Borah</v>
          </cell>
          <cell r="D743">
            <v>0</v>
          </cell>
          <cell r="E743">
            <v>0</v>
          </cell>
          <cell r="F743">
            <v>0</v>
          </cell>
          <cell r="G743">
            <v>0</v>
          </cell>
          <cell r="H743">
            <v>0</v>
          </cell>
          <cell r="I743" t="str">
            <v>Div0</v>
          </cell>
          <cell r="J743">
            <v>0</v>
          </cell>
          <cell r="K743">
            <v>0</v>
          </cell>
          <cell r="L743">
            <v>0</v>
          </cell>
          <cell r="M743">
            <v>1611.7</v>
          </cell>
          <cell r="N743">
            <v>1611.7</v>
          </cell>
          <cell r="O743">
            <v>0</v>
          </cell>
          <cell r="P743">
            <v>0</v>
          </cell>
          <cell r="Q743">
            <v>0</v>
          </cell>
        </row>
        <row r="744">
          <cell r="A744">
            <v>2027</v>
          </cell>
          <cell r="B744" t="str">
            <v>Dec</v>
          </cell>
          <cell r="C744" t="str">
            <v>Mid Columbia</v>
          </cell>
          <cell r="D744">
            <v>0</v>
          </cell>
          <cell r="E744">
            <v>0</v>
          </cell>
          <cell r="F744">
            <v>0</v>
          </cell>
          <cell r="G744">
            <v>0</v>
          </cell>
          <cell r="H744">
            <v>0</v>
          </cell>
          <cell r="I744" t="str">
            <v>Div0</v>
          </cell>
          <cell r="J744">
            <v>349.4</v>
          </cell>
          <cell r="K744">
            <v>0</v>
          </cell>
          <cell r="L744">
            <v>0</v>
          </cell>
          <cell r="M744">
            <v>168</v>
          </cell>
          <cell r="N744">
            <v>517.29999999999995</v>
          </cell>
          <cell r="O744">
            <v>0</v>
          </cell>
          <cell r="P744">
            <v>0</v>
          </cell>
          <cell r="Q744">
            <v>0</v>
          </cell>
        </row>
        <row r="745">
          <cell r="A745">
            <v>2027</v>
          </cell>
          <cell r="B745" t="str">
            <v>Dec</v>
          </cell>
          <cell r="C745" t="str">
            <v>Mona</v>
          </cell>
          <cell r="D745">
            <v>0</v>
          </cell>
          <cell r="E745">
            <v>0</v>
          </cell>
          <cell r="F745">
            <v>0</v>
          </cell>
          <cell r="G745">
            <v>0</v>
          </cell>
          <cell r="H745">
            <v>29</v>
          </cell>
          <cell r="I745" t="str">
            <v>Div0</v>
          </cell>
          <cell r="J745">
            <v>0</v>
          </cell>
          <cell r="K745">
            <v>0</v>
          </cell>
          <cell r="L745">
            <v>0</v>
          </cell>
          <cell r="M745">
            <v>29</v>
          </cell>
          <cell r="N745">
            <v>0</v>
          </cell>
          <cell r="O745">
            <v>0</v>
          </cell>
          <cell r="P745">
            <v>0</v>
          </cell>
          <cell r="Q745">
            <v>0</v>
          </cell>
        </row>
        <row r="746">
          <cell r="A746">
            <v>2027</v>
          </cell>
          <cell r="B746" t="str">
            <v>Dec</v>
          </cell>
          <cell r="C746" t="str">
            <v>Palo Verde</v>
          </cell>
          <cell r="D746">
            <v>0</v>
          </cell>
          <cell r="E746">
            <v>0</v>
          </cell>
          <cell r="F746">
            <v>0</v>
          </cell>
          <cell r="G746">
            <v>0</v>
          </cell>
          <cell r="H746">
            <v>0</v>
          </cell>
          <cell r="I746" t="str">
            <v>Div0</v>
          </cell>
          <cell r="J746">
            <v>0</v>
          </cell>
          <cell r="K746">
            <v>0</v>
          </cell>
          <cell r="L746">
            <v>0</v>
          </cell>
          <cell r="M746">
            <v>0</v>
          </cell>
          <cell r="N746">
            <v>0</v>
          </cell>
          <cell r="O746">
            <v>0</v>
          </cell>
          <cell r="P746">
            <v>0</v>
          </cell>
          <cell r="Q746">
            <v>0</v>
          </cell>
        </row>
        <row r="747">
          <cell r="A747">
            <v>2027</v>
          </cell>
          <cell r="B747" t="str">
            <v>Dec</v>
          </cell>
          <cell r="C747" t="str">
            <v>Utah North</v>
          </cell>
          <cell r="D747">
            <v>3924.3</v>
          </cell>
          <cell r="E747">
            <v>0</v>
          </cell>
          <cell r="F747">
            <v>-383</v>
          </cell>
          <cell r="G747">
            <v>460.4</v>
          </cell>
          <cell r="H747">
            <v>460.4</v>
          </cell>
          <cell r="I747">
            <v>13</v>
          </cell>
          <cell r="J747">
            <v>2352.6</v>
          </cell>
          <cell r="K747">
            <v>0</v>
          </cell>
          <cell r="L747">
            <v>0</v>
          </cell>
          <cell r="M747">
            <v>2265.9</v>
          </cell>
          <cell r="N747">
            <v>616.9</v>
          </cell>
          <cell r="O747">
            <v>0</v>
          </cell>
          <cell r="P747">
            <v>0</v>
          </cell>
          <cell r="Q747">
            <v>0</v>
          </cell>
        </row>
        <row r="748">
          <cell r="A748">
            <v>2027</v>
          </cell>
          <cell r="B748" t="str">
            <v>Dec</v>
          </cell>
          <cell r="C748" t="str">
            <v>_4-Corners</v>
          </cell>
          <cell r="D748">
            <v>0</v>
          </cell>
          <cell r="E748">
            <v>0</v>
          </cell>
          <cell r="F748">
            <v>0</v>
          </cell>
          <cell r="G748">
            <v>0</v>
          </cell>
          <cell r="H748">
            <v>0</v>
          </cell>
          <cell r="I748" t="str">
            <v>Div0</v>
          </cell>
          <cell r="J748">
            <v>0</v>
          </cell>
          <cell r="K748">
            <v>0</v>
          </cell>
          <cell r="L748">
            <v>0</v>
          </cell>
          <cell r="M748">
            <v>0</v>
          </cell>
          <cell r="N748">
            <v>0</v>
          </cell>
          <cell r="O748">
            <v>0</v>
          </cell>
          <cell r="P748">
            <v>0</v>
          </cell>
          <cell r="Q748">
            <v>0</v>
          </cell>
        </row>
        <row r="749">
          <cell r="A749">
            <v>2027</v>
          </cell>
          <cell r="B749" t="str">
            <v>Dec</v>
          </cell>
          <cell r="C749" t="str">
            <v>Utah South</v>
          </cell>
          <cell r="D749">
            <v>648.79999999999995</v>
          </cell>
          <cell r="E749">
            <v>0</v>
          </cell>
          <cell r="F749">
            <v>0</v>
          </cell>
          <cell r="G749">
            <v>84.3</v>
          </cell>
          <cell r="H749">
            <v>200.1</v>
          </cell>
          <cell r="I749">
            <v>30.8</v>
          </cell>
          <cell r="J749">
            <v>3146.9</v>
          </cell>
          <cell r="K749">
            <v>-31.8</v>
          </cell>
          <cell r="L749">
            <v>0</v>
          </cell>
          <cell r="M749">
            <v>0</v>
          </cell>
          <cell r="N749">
            <v>2266.1999999999998</v>
          </cell>
          <cell r="O749">
            <v>0</v>
          </cell>
          <cell r="P749">
            <v>0</v>
          </cell>
          <cell r="Q749">
            <v>0</v>
          </cell>
        </row>
        <row r="750">
          <cell r="A750">
            <v>2027</v>
          </cell>
          <cell r="B750" t="str">
            <v>Dec</v>
          </cell>
          <cell r="C750" t="str">
            <v>Cholla</v>
          </cell>
          <cell r="D750">
            <v>0</v>
          </cell>
          <cell r="E750">
            <v>0</v>
          </cell>
          <cell r="F750">
            <v>0</v>
          </cell>
          <cell r="G750">
            <v>0</v>
          </cell>
          <cell r="H750">
            <v>0</v>
          </cell>
          <cell r="I750" t="str">
            <v>Div0</v>
          </cell>
          <cell r="J750">
            <v>0</v>
          </cell>
          <cell r="K750">
            <v>0</v>
          </cell>
          <cell r="L750">
            <v>0</v>
          </cell>
          <cell r="M750">
            <v>0</v>
          </cell>
          <cell r="N750">
            <v>0</v>
          </cell>
          <cell r="O750">
            <v>0</v>
          </cell>
          <cell r="P750">
            <v>0</v>
          </cell>
          <cell r="Q750">
            <v>0</v>
          </cell>
        </row>
        <row r="751">
          <cell r="A751">
            <v>2027</v>
          </cell>
          <cell r="B751" t="str">
            <v>Dec</v>
          </cell>
          <cell r="C751" t="str">
            <v>Colorado</v>
          </cell>
          <cell r="D751">
            <v>0</v>
          </cell>
          <cell r="E751">
            <v>0</v>
          </cell>
          <cell r="F751">
            <v>0</v>
          </cell>
          <cell r="G751">
            <v>0</v>
          </cell>
          <cell r="H751">
            <v>63.3</v>
          </cell>
          <cell r="I751" t="str">
            <v>Div0</v>
          </cell>
          <cell r="J751">
            <v>159.30000000000001</v>
          </cell>
          <cell r="K751">
            <v>0</v>
          </cell>
          <cell r="L751">
            <v>0</v>
          </cell>
          <cell r="M751">
            <v>0</v>
          </cell>
          <cell r="N751">
            <v>96</v>
          </cell>
          <cell r="O751">
            <v>0</v>
          </cell>
          <cell r="P751">
            <v>0</v>
          </cell>
          <cell r="Q751">
            <v>0</v>
          </cell>
        </row>
        <row r="752">
          <cell r="A752">
            <v>2027</v>
          </cell>
          <cell r="B752" t="str">
            <v>Dec</v>
          </cell>
          <cell r="C752" t="str">
            <v>Mead</v>
          </cell>
          <cell r="D752">
            <v>0</v>
          </cell>
          <cell r="E752">
            <v>0</v>
          </cell>
          <cell r="F752">
            <v>0</v>
          </cell>
          <cell r="G752">
            <v>0</v>
          </cell>
          <cell r="H752">
            <v>0</v>
          </cell>
          <cell r="I752" t="str">
            <v>Div0</v>
          </cell>
          <cell r="J752">
            <v>0</v>
          </cell>
          <cell r="K752">
            <v>0</v>
          </cell>
          <cell r="L752">
            <v>0</v>
          </cell>
          <cell r="M752">
            <v>0</v>
          </cell>
          <cell r="N752">
            <v>0</v>
          </cell>
          <cell r="O752">
            <v>0</v>
          </cell>
          <cell r="P752">
            <v>0</v>
          </cell>
          <cell r="Q752">
            <v>0</v>
          </cell>
        </row>
        <row r="753">
          <cell r="A753">
            <v>2027</v>
          </cell>
          <cell r="B753" t="str">
            <v>Dec</v>
          </cell>
          <cell r="C753" t="str">
            <v>Montana</v>
          </cell>
          <cell r="D753">
            <v>0</v>
          </cell>
          <cell r="E753">
            <v>0</v>
          </cell>
          <cell r="F753">
            <v>0</v>
          </cell>
          <cell r="G753">
            <v>0</v>
          </cell>
          <cell r="H753">
            <v>0</v>
          </cell>
          <cell r="I753" t="str">
            <v>Div0</v>
          </cell>
          <cell r="J753">
            <v>150.69999999999999</v>
          </cell>
          <cell r="K753">
            <v>0</v>
          </cell>
          <cell r="L753">
            <v>0</v>
          </cell>
          <cell r="M753">
            <v>0</v>
          </cell>
          <cell r="N753">
            <v>150.69999999999999</v>
          </cell>
          <cell r="O753">
            <v>0</v>
          </cell>
          <cell r="P753">
            <v>0</v>
          </cell>
          <cell r="Q753">
            <v>0</v>
          </cell>
        </row>
        <row r="754">
          <cell r="A754">
            <v>2027</v>
          </cell>
          <cell r="B754" t="str">
            <v>Dec</v>
          </cell>
          <cell r="C754" t="str">
            <v>Hermiston</v>
          </cell>
          <cell r="D754">
            <v>0</v>
          </cell>
          <cell r="E754">
            <v>0</v>
          </cell>
          <cell r="F754">
            <v>0</v>
          </cell>
          <cell r="G754">
            <v>0</v>
          </cell>
          <cell r="H754">
            <v>0</v>
          </cell>
          <cell r="I754" t="str">
            <v>Div0</v>
          </cell>
          <cell r="J754">
            <v>240</v>
          </cell>
          <cell r="K754">
            <v>0</v>
          </cell>
          <cell r="L754">
            <v>0</v>
          </cell>
          <cell r="M754">
            <v>0</v>
          </cell>
          <cell r="N754">
            <v>240</v>
          </cell>
          <cell r="O754">
            <v>0</v>
          </cell>
          <cell r="P754">
            <v>0</v>
          </cell>
          <cell r="Q754">
            <v>0</v>
          </cell>
        </row>
        <row r="755">
          <cell r="A755">
            <v>2027</v>
          </cell>
          <cell r="B755" t="str">
            <v>Dec</v>
          </cell>
          <cell r="C755" t="str">
            <v>Yakima</v>
          </cell>
          <cell r="D755">
            <v>573.1</v>
          </cell>
          <cell r="E755">
            <v>0</v>
          </cell>
          <cell r="F755">
            <v>-44.5</v>
          </cell>
          <cell r="G755">
            <v>68.7</v>
          </cell>
          <cell r="H755">
            <v>68.7</v>
          </cell>
          <cell r="I755">
            <v>13</v>
          </cell>
          <cell r="J755">
            <v>0</v>
          </cell>
          <cell r="K755">
            <v>0</v>
          </cell>
          <cell r="L755">
            <v>0</v>
          </cell>
          <cell r="M755">
            <v>597.29999999999995</v>
          </cell>
          <cell r="N755">
            <v>0</v>
          </cell>
          <cell r="O755">
            <v>0</v>
          </cell>
          <cell r="P755">
            <v>0</v>
          </cell>
          <cell r="Q755">
            <v>0</v>
          </cell>
        </row>
        <row r="756">
          <cell r="A756">
            <v>2027</v>
          </cell>
          <cell r="B756" t="str">
            <v>Dec</v>
          </cell>
          <cell r="C756" t="str">
            <v>WallaWalla</v>
          </cell>
          <cell r="D756">
            <v>256.3</v>
          </cell>
          <cell r="E756">
            <v>0</v>
          </cell>
          <cell r="F756">
            <v>-16.899999999999999</v>
          </cell>
          <cell r="G756">
            <v>31.1</v>
          </cell>
          <cell r="H756">
            <v>31.1</v>
          </cell>
          <cell r="I756">
            <v>13</v>
          </cell>
          <cell r="J756">
            <v>42.3</v>
          </cell>
          <cell r="K756">
            <v>-1.8</v>
          </cell>
          <cell r="L756">
            <v>0</v>
          </cell>
          <cell r="M756">
            <v>275</v>
          </cell>
          <cell r="N756">
            <v>45</v>
          </cell>
          <cell r="O756">
            <v>0</v>
          </cell>
          <cell r="P756">
            <v>0</v>
          </cell>
          <cell r="Q756">
            <v>0</v>
          </cell>
        </row>
        <row r="757">
          <cell r="A757">
            <v>2027</v>
          </cell>
          <cell r="B757" t="str">
            <v>Dec</v>
          </cell>
          <cell r="C757" t="str">
            <v>APS Transmission</v>
          </cell>
          <cell r="D757">
            <v>0</v>
          </cell>
          <cell r="E757">
            <v>0</v>
          </cell>
          <cell r="F757">
            <v>0</v>
          </cell>
          <cell r="G757">
            <v>0</v>
          </cell>
          <cell r="H757">
            <v>0</v>
          </cell>
          <cell r="I757" t="str">
            <v>Div0</v>
          </cell>
          <cell r="J757">
            <v>0</v>
          </cell>
          <cell r="K757">
            <v>0</v>
          </cell>
          <cell r="L757">
            <v>0</v>
          </cell>
          <cell r="M757">
            <v>0</v>
          </cell>
          <cell r="N757">
            <v>0</v>
          </cell>
          <cell r="O757">
            <v>0</v>
          </cell>
          <cell r="P757">
            <v>0</v>
          </cell>
          <cell r="Q757">
            <v>0</v>
          </cell>
        </row>
        <row r="758">
          <cell r="A758">
            <v>2027</v>
          </cell>
          <cell r="B758" t="str">
            <v>Dec</v>
          </cell>
          <cell r="C758" t="str">
            <v>Bridger East</v>
          </cell>
          <cell r="D758">
            <v>0</v>
          </cell>
          <cell r="E758">
            <v>0</v>
          </cell>
          <cell r="F758">
            <v>0</v>
          </cell>
          <cell r="G758">
            <v>0</v>
          </cell>
          <cell r="H758">
            <v>0</v>
          </cell>
          <cell r="I758" t="str">
            <v>Div0</v>
          </cell>
          <cell r="J758">
            <v>0</v>
          </cell>
          <cell r="K758">
            <v>0</v>
          </cell>
          <cell r="L758">
            <v>0</v>
          </cell>
          <cell r="M758">
            <v>0</v>
          </cell>
          <cell r="N758">
            <v>0</v>
          </cell>
          <cell r="O758">
            <v>0</v>
          </cell>
          <cell r="P758">
            <v>0</v>
          </cell>
          <cell r="Q758">
            <v>0</v>
          </cell>
        </row>
        <row r="759">
          <cell r="A759">
            <v>2027</v>
          </cell>
          <cell r="B759" t="str">
            <v>Dec</v>
          </cell>
          <cell r="C759" t="str">
            <v>WyomingNE</v>
          </cell>
          <cell r="D759">
            <v>628.70000000000005</v>
          </cell>
          <cell r="E759">
            <v>0</v>
          </cell>
          <cell r="F759">
            <v>0</v>
          </cell>
          <cell r="G759">
            <v>81.7</v>
          </cell>
          <cell r="H759">
            <v>561.5</v>
          </cell>
          <cell r="I759">
            <v>89.3</v>
          </cell>
          <cell r="J759">
            <v>1190.2</v>
          </cell>
          <cell r="K759">
            <v>0</v>
          </cell>
          <cell r="L759">
            <v>0</v>
          </cell>
          <cell r="M759">
            <v>0</v>
          </cell>
          <cell r="N759">
            <v>0</v>
          </cell>
          <cell r="O759">
            <v>0</v>
          </cell>
          <cell r="P759">
            <v>0</v>
          </cell>
          <cell r="Q759">
            <v>0</v>
          </cell>
        </row>
        <row r="760">
          <cell r="A760">
            <v>2027</v>
          </cell>
          <cell r="B760" t="str">
            <v>Dec</v>
          </cell>
          <cell r="C760" t="str">
            <v>WyomingSW</v>
          </cell>
          <cell r="D760">
            <v>529.6</v>
          </cell>
          <cell r="E760">
            <v>0</v>
          </cell>
          <cell r="F760">
            <v>-101.4</v>
          </cell>
          <cell r="G760">
            <v>55.7</v>
          </cell>
          <cell r="H760">
            <v>55.7</v>
          </cell>
          <cell r="I760">
            <v>13</v>
          </cell>
          <cell r="J760">
            <v>44.8</v>
          </cell>
          <cell r="K760">
            <v>0</v>
          </cell>
          <cell r="L760">
            <v>0</v>
          </cell>
          <cell r="M760">
            <v>439.1</v>
          </cell>
          <cell r="N760">
            <v>0</v>
          </cell>
          <cell r="O760">
            <v>0</v>
          </cell>
          <cell r="P760">
            <v>0</v>
          </cell>
          <cell r="Q760">
            <v>0</v>
          </cell>
        </row>
        <row r="761">
          <cell r="A761">
            <v>2027</v>
          </cell>
          <cell r="B761" t="str">
            <v>Dec</v>
          </cell>
          <cell r="C761" t="str">
            <v>Aeolis_Wyoming</v>
          </cell>
          <cell r="D761">
            <v>0</v>
          </cell>
          <cell r="E761">
            <v>0</v>
          </cell>
          <cell r="F761">
            <v>0</v>
          </cell>
          <cell r="G761">
            <v>0</v>
          </cell>
          <cell r="H761">
            <v>0</v>
          </cell>
          <cell r="I761" t="str">
            <v>Div0</v>
          </cell>
          <cell r="J761">
            <v>173.8</v>
          </cell>
          <cell r="K761">
            <v>0</v>
          </cell>
          <cell r="L761">
            <v>0</v>
          </cell>
          <cell r="M761">
            <v>0</v>
          </cell>
          <cell r="N761">
            <v>173.8</v>
          </cell>
          <cell r="O761">
            <v>0</v>
          </cell>
          <cell r="P761">
            <v>0</v>
          </cell>
          <cell r="Q761">
            <v>0</v>
          </cell>
        </row>
        <row r="762">
          <cell r="A762">
            <v>2027</v>
          </cell>
          <cell r="B762" t="str">
            <v>Dec</v>
          </cell>
          <cell r="C762" t="str">
            <v>Chehalis</v>
          </cell>
          <cell r="D762">
            <v>0</v>
          </cell>
          <cell r="E762">
            <v>0</v>
          </cell>
          <cell r="F762">
            <v>0</v>
          </cell>
          <cell r="G762">
            <v>0</v>
          </cell>
          <cell r="H762">
            <v>0</v>
          </cell>
          <cell r="I762" t="str">
            <v>Div0</v>
          </cell>
          <cell r="J762">
            <v>512</v>
          </cell>
          <cell r="K762">
            <v>0</v>
          </cell>
          <cell r="L762">
            <v>0</v>
          </cell>
          <cell r="M762">
            <v>0</v>
          </cell>
          <cell r="N762">
            <v>512</v>
          </cell>
          <cell r="O762">
            <v>0</v>
          </cell>
          <cell r="P762">
            <v>0</v>
          </cell>
          <cell r="Q762">
            <v>0</v>
          </cell>
        </row>
        <row r="763">
          <cell r="A763">
            <v>2027</v>
          </cell>
          <cell r="B763" t="str">
            <v>Dec</v>
          </cell>
          <cell r="C763" t="str">
            <v>SOregonCal</v>
          </cell>
          <cell r="D763">
            <v>1433.2</v>
          </cell>
          <cell r="E763">
            <v>0</v>
          </cell>
          <cell r="F763">
            <v>-259.5</v>
          </cell>
          <cell r="G763">
            <v>152.6</v>
          </cell>
          <cell r="H763">
            <v>152.6</v>
          </cell>
          <cell r="I763">
            <v>13</v>
          </cell>
          <cell r="J763">
            <v>295.5</v>
          </cell>
          <cell r="K763">
            <v>-0.2</v>
          </cell>
          <cell r="L763">
            <v>0</v>
          </cell>
          <cell r="M763">
            <v>1387</v>
          </cell>
          <cell r="N763">
            <v>356</v>
          </cell>
          <cell r="O763">
            <v>0</v>
          </cell>
          <cell r="P763">
            <v>0</v>
          </cell>
          <cell r="Q763">
            <v>0</v>
          </cell>
        </row>
        <row r="764">
          <cell r="A764">
            <v>2027</v>
          </cell>
          <cell r="B764" t="str">
            <v>Dec</v>
          </cell>
          <cell r="C764" t="str">
            <v>PortlandNC</v>
          </cell>
          <cell r="D764">
            <v>520.6</v>
          </cell>
          <cell r="E764">
            <v>0</v>
          </cell>
          <cell r="F764">
            <v>0</v>
          </cell>
          <cell r="G764">
            <v>67.7</v>
          </cell>
          <cell r="H764">
            <v>67.7</v>
          </cell>
          <cell r="I764">
            <v>13</v>
          </cell>
          <cell r="J764">
            <v>597.79999999999995</v>
          </cell>
          <cell r="K764">
            <v>-78</v>
          </cell>
          <cell r="L764">
            <v>0</v>
          </cell>
          <cell r="M764">
            <v>89.1</v>
          </cell>
          <cell r="N764">
            <v>20.7</v>
          </cell>
          <cell r="O764">
            <v>0</v>
          </cell>
          <cell r="P764">
            <v>0</v>
          </cell>
          <cell r="Q764">
            <v>0</v>
          </cell>
        </row>
        <row r="765">
          <cell r="A765">
            <v>2027</v>
          </cell>
          <cell r="B765" t="str">
            <v>Dec</v>
          </cell>
          <cell r="C765" t="str">
            <v>WillamValcc</v>
          </cell>
          <cell r="D765">
            <v>383.7</v>
          </cell>
          <cell r="E765">
            <v>0</v>
          </cell>
          <cell r="F765">
            <v>0</v>
          </cell>
          <cell r="G765">
            <v>49.9</v>
          </cell>
          <cell r="H765">
            <v>49.9</v>
          </cell>
          <cell r="I765">
            <v>13</v>
          </cell>
          <cell r="J765">
            <v>0</v>
          </cell>
          <cell r="K765">
            <v>0</v>
          </cell>
          <cell r="L765">
            <v>0</v>
          </cell>
          <cell r="M765">
            <v>433.6</v>
          </cell>
          <cell r="N765">
            <v>0</v>
          </cell>
          <cell r="O765">
            <v>0</v>
          </cell>
          <cell r="P765">
            <v>0</v>
          </cell>
          <cell r="Q765">
            <v>0</v>
          </cell>
        </row>
        <row r="766">
          <cell r="A766">
            <v>2027</v>
          </cell>
          <cell r="B766" t="str">
            <v>Dec</v>
          </cell>
          <cell r="C766" t="str">
            <v>Bethel</v>
          </cell>
          <cell r="D766">
            <v>0</v>
          </cell>
          <cell r="E766">
            <v>0</v>
          </cell>
          <cell r="F766">
            <v>0</v>
          </cell>
          <cell r="G766">
            <v>0</v>
          </cell>
          <cell r="H766">
            <v>0</v>
          </cell>
          <cell r="I766" t="str">
            <v>Div0</v>
          </cell>
          <cell r="J766">
            <v>0</v>
          </cell>
          <cell r="K766">
            <v>0</v>
          </cell>
          <cell r="L766">
            <v>0</v>
          </cell>
          <cell r="M766">
            <v>20.6</v>
          </cell>
          <cell r="N766">
            <v>20.6</v>
          </cell>
          <cell r="O766">
            <v>0</v>
          </cell>
          <cell r="P766">
            <v>0</v>
          </cell>
          <cell r="Q766">
            <v>0</v>
          </cell>
        </row>
        <row r="767">
          <cell r="A767">
            <v>2027</v>
          </cell>
          <cell r="B767" t="str">
            <v>Dec</v>
          </cell>
          <cell r="C767" t="str">
            <v>Nevada - Oregon Border</v>
          </cell>
          <cell r="D767">
            <v>0</v>
          </cell>
          <cell r="E767">
            <v>0</v>
          </cell>
          <cell r="F767">
            <v>0</v>
          </cell>
          <cell r="G767">
            <v>0</v>
          </cell>
          <cell r="H767">
            <v>0</v>
          </cell>
          <cell r="I767" t="str">
            <v>Div0</v>
          </cell>
          <cell r="J767">
            <v>8.6999999999999993</v>
          </cell>
          <cell r="K767">
            <v>0</v>
          </cell>
          <cell r="L767">
            <v>0</v>
          </cell>
          <cell r="M767">
            <v>0</v>
          </cell>
          <cell r="N767">
            <v>8.6999999999999993</v>
          </cell>
          <cell r="O767">
            <v>0</v>
          </cell>
          <cell r="P767">
            <v>0</v>
          </cell>
          <cell r="Q767">
            <v>0</v>
          </cell>
        </row>
        <row r="768">
          <cell r="A768">
            <v>2027</v>
          </cell>
          <cell r="B768" t="str">
            <v>Dec</v>
          </cell>
          <cell r="C768" t="str">
            <v>Bridger</v>
          </cell>
          <cell r="D768">
            <v>0</v>
          </cell>
          <cell r="E768">
            <v>0</v>
          </cell>
          <cell r="F768">
            <v>0</v>
          </cell>
          <cell r="G768">
            <v>0</v>
          </cell>
          <cell r="H768">
            <v>0</v>
          </cell>
          <cell r="I768" t="str">
            <v>Div0</v>
          </cell>
          <cell r="J768">
            <v>1408.4</v>
          </cell>
          <cell r="K768">
            <v>0</v>
          </cell>
          <cell r="L768">
            <v>0</v>
          </cell>
          <cell r="M768">
            <v>0</v>
          </cell>
          <cell r="N768">
            <v>1408.4</v>
          </cell>
          <cell r="O768">
            <v>0</v>
          </cell>
          <cell r="P768">
            <v>0</v>
          </cell>
          <cell r="Q768">
            <v>0</v>
          </cell>
        </row>
        <row r="769">
          <cell r="A769">
            <v>2027</v>
          </cell>
          <cell r="B769" t="str">
            <v>Dec</v>
          </cell>
          <cell r="C769" t="str">
            <v>Hemingway</v>
          </cell>
          <cell r="D769">
            <v>0</v>
          </cell>
          <cell r="E769">
            <v>0</v>
          </cell>
          <cell r="F769">
            <v>0</v>
          </cell>
          <cell r="G769">
            <v>0</v>
          </cell>
          <cell r="H769">
            <v>0</v>
          </cell>
          <cell r="I769" t="str">
            <v>Div0</v>
          </cell>
          <cell r="J769">
            <v>0</v>
          </cell>
          <cell r="K769">
            <v>0</v>
          </cell>
          <cell r="L769">
            <v>0</v>
          </cell>
          <cell r="M769">
            <v>1089.9000000000001</v>
          </cell>
          <cell r="N769">
            <v>1089.9000000000001</v>
          </cell>
          <cell r="O769">
            <v>0</v>
          </cell>
          <cell r="P769">
            <v>0</v>
          </cell>
          <cell r="Q769">
            <v>0</v>
          </cell>
        </row>
        <row r="770">
          <cell r="A770">
            <v>2027</v>
          </cell>
          <cell r="B770" t="str">
            <v>Dec</v>
          </cell>
          <cell r="C770" t="str">
            <v>Midpoint Meridian</v>
          </cell>
          <cell r="D770">
            <v>0</v>
          </cell>
          <cell r="E770">
            <v>0</v>
          </cell>
          <cell r="F770">
            <v>0</v>
          </cell>
          <cell r="G770">
            <v>0</v>
          </cell>
          <cell r="H770">
            <v>0</v>
          </cell>
          <cell r="I770" t="str">
            <v>Div0</v>
          </cell>
          <cell r="J770">
            <v>0</v>
          </cell>
          <cell r="K770">
            <v>0</v>
          </cell>
          <cell r="L770">
            <v>0</v>
          </cell>
          <cell r="M770">
            <v>400</v>
          </cell>
          <cell r="N770">
            <v>400</v>
          </cell>
          <cell r="O770">
            <v>0</v>
          </cell>
          <cell r="P770">
            <v>0</v>
          </cell>
          <cell r="Q770">
            <v>0</v>
          </cell>
        </row>
        <row r="771">
          <cell r="A771">
            <v>2027</v>
          </cell>
          <cell r="B771" t="str">
            <v>Dec</v>
          </cell>
          <cell r="C771" t="str">
            <v>Craig Trans</v>
          </cell>
          <cell r="D771">
            <v>0</v>
          </cell>
          <cell r="E771">
            <v>0</v>
          </cell>
          <cell r="F771">
            <v>0</v>
          </cell>
          <cell r="G771">
            <v>0</v>
          </cell>
          <cell r="H771">
            <v>67</v>
          </cell>
          <cell r="I771" t="str">
            <v>Div0</v>
          </cell>
          <cell r="J771">
            <v>0</v>
          </cell>
          <cell r="K771">
            <v>0</v>
          </cell>
          <cell r="L771">
            <v>0</v>
          </cell>
          <cell r="M771">
            <v>67</v>
          </cell>
          <cell r="N771">
            <v>0</v>
          </cell>
          <cell r="O771">
            <v>0</v>
          </cell>
          <cell r="P771">
            <v>0</v>
          </cell>
          <cell r="Q771">
            <v>0</v>
          </cell>
        </row>
        <row r="772">
          <cell r="A772">
            <v>2027</v>
          </cell>
          <cell r="B772" t="str">
            <v>Dec</v>
          </cell>
          <cell r="C772" t="str">
            <v>BPA_NITS</v>
          </cell>
          <cell r="D772">
            <v>323.2</v>
          </cell>
          <cell r="E772">
            <v>0</v>
          </cell>
          <cell r="F772">
            <v>0</v>
          </cell>
          <cell r="G772">
            <v>42</v>
          </cell>
          <cell r="H772">
            <v>42</v>
          </cell>
          <cell r="I772">
            <v>13</v>
          </cell>
          <cell r="J772">
            <v>0</v>
          </cell>
          <cell r="K772">
            <v>0</v>
          </cell>
          <cell r="L772">
            <v>0</v>
          </cell>
          <cell r="M772">
            <v>365.3</v>
          </cell>
          <cell r="N772">
            <v>0</v>
          </cell>
          <cell r="O772">
            <v>0</v>
          </cell>
          <cell r="P772">
            <v>0</v>
          </cell>
          <cell r="Q772">
            <v>0</v>
          </cell>
        </row>
        <row r="773">
          <cell r="A773">
            <v>2028</v>
          </cell>
          <cell r="B773" t="str">
            <v>Jul</v>
          </cell>
          <cell r="C773" t="str">
            <v>Arizona</v>
          </cell>
          <cell r="D773">
            <v>0</v>
          </cell>
          <cell r="E773">
            <v>0</v>
          </cell>
          <cell r="F773">
            <v>0</v>
          </cell>
          <cell r="G773">
            <v>0</v>
          </cell>
          <cell r="H773">
            <v>0</v>
          </cell>
          <cell r="I773" t="str">
            <v>Div0</v>
          </cell>
          <cell r="J773">
            <v>0</v>
          </cell>
          <cell r="K773">
            <v>0</v>
          </cell>
          <cell r="L773">
            <v>0</v>
          </cell>
          <cell r="M773">
            <v>0</v>
          </cell>
          <cell r="N773">
            <v>0</v>
          </cell>
          <cell r="O773">
            <v>0</v>
          </cell>
          <cell r="P773">
            <v>0</v>
          </cell>
          <cell r="Q773">
            <v>0</v>
          </cell>
        </row>
        <row r="774">
          <cell r="A774">
            <v>2028</v>
          </cell>
          <cell r="B774" t="str">
            <v>Jul</v>
          </cell>
          <cell r="C774" t="str">
            <v>COB</v>
          </cell>
          <cell r="D774">
            <v>0</v>
          </cell>
          <cell r="E774">
            <v>0</v>
          </cell>
          <cell r="F774">
            <v>0</v>
          </cell>
          <cell r="G774">
            <v>0</v>
          </cell>
          <cell r="H774">
            <v>0</v>
          </cell>
          <cell r="I774" t="str">
            <v>Div0</v>
          </cell>
          <cell r="J774">
            <v>424</v>
          </cell>
          <cell r="K774">
            <v>0</v>
          </cell>
          <cell r="L774">
            <v>0</v>
          </cell>
          <cell r="M774">
            <v>0</v>
          </cell>
          <cell r="N774">
            <v>424</v>
          </cell>
          <cell r="O774">
            <v>0</v>
          </cell>
          <cell r="P774">
            <v>0</v>
          </cell>
          <cell r="Q774">
            <v>0</v>
          </cell>
        </row>
        <row r="775">
          <cell r="A775">
            <v>2028</v>
          </cell>
          <cell r="B775" t="str">
            <v>Jul</v>
          </cell>
          <cell r="C775" t="str">
            <v>Goshen</v>
          </cell>
          <cell r="D775">
            <v>500.9</v>
          </cell>
          <cell r="E775">
            <v>0</v>
          </cell>
          <cell r="F775">
            <v>-57.4</v>
          </cell>
          <cell r="G775">
            <v>57.7</v>
          </cell>
          <cell r="H775">
            <v>57.7</v>
          </cell>
          <cell r="I775">
            <v>13</v>
          </cell>
          <cell r="J775">
            <v>26</v>
          </cell>
          <cell r="K775">
            <v>-4.4000000000000004</v>
          </cell>
          <cell r="L775">
            <v>183.8</v>
          </cell>
          <cell r="M775">
            <v>295.8</v>
          </cell>
          <cell r="N775">
            <v>0</v>
          </cell>
          <cell r="O775">
            <v>0</v>
          </cell>
          <cell r="P775">
            <v>0</v>
          </cell>
          <cell r="Q775">
            <v>0</v>
          </cell>
        </row>
        <row r="776">
          <cell r="A776">
            <v>2028</v>
          </cell>
          <cell r="B776" t="str">
            <v>Jul</v>
          </cell>
          <cell r="C776" t="str">
            <v>Brady</v>
          </cell>
          <cell r="D776">
            <v>0</v>
          </cell>
          <cell r="E776">
            <v>0</v>
          </cell>
          <cell r="F776">
            <v>0</v>
          </cell>
          <cell r="G776">
            <v>0</v>
          </cell>
          <cell r="H776">
            <v>0</v>
          </cell>
          <cell r="I776" t="str">
            <v>Div0</v>
          </cell>
          <cell r="J776">
            <v>0</v>
          </cell>
          <cell r="K776">
            <v>0</v>
          </cell>
          <cell r="L776">
            <v>0</v>
          </cell>
          <cell r="M776">
            <v>0</v>
          </cell>
          <cell r="N776">
            <v>0</v>
          </cell>
          <cell r="O776">
            <v>0</v>
          </cell>
          <cell r="P776">
            <v>0</v>
          </cell>
          <cell r="Q776">
            <v>0</v>
          </cell>
        </row>
        <row r="777">
          <cell r="A777">
            <v>2028</v>
          </cell>
          <cell r="B777" t="str">
            <v>Jul</v>
          </cell>
          <cell r="C777" t="str">
            <v>Bridger West</v>
          </cell>
          <cell r="D777">
            <v>0</v>
          </cell>
          <cell r="E777">
            <v>0</v>
          </cell>
          <cell r="F777">
            <v>0</v>
          </cell>
          <cell r="G777">
            <v>0</v>
          </cell>
          <cell r="H777">
            <v>0</v>
          </cell>
          <cell r="I777" t="str">
            <v>Div0</v>
          </cell>
          <cell r="J777">
            <v>0</v>
          </cell>
          <cell r="K777">
            <v>0</v>
          </cell>
          <cell r="L777">
            <v>0</v>
          </cell>
          <cell r="M777">
            <v>1008.3</v>
          </cell>
          <cell r="N777">
            <v>1008.3</v>
          </cell>
          <cell r="O777">
            <v>0</v>
          </cell>
          <cell r="P777">
            <v>0</v>
          </cell>
          <cell r="Q777">
            <v>0</v>
          </cell>
        </row>
        <row r="778">
          <cell r="A778">
            <v>2028</v>
          </cell>
          <cell r="B778" t="str">
            <v>Jul</v>
          </cell>
          <cell r="C778" t="str">
            <v>Borah</v>
          </cell>
          <cell r="D778">
            <v>0</v>
          </cell>
          <cell r="E778">
            <v>0</v>
          </cell>
          <cell r="F778">
            <v>0</v>
          </cell>
          <cell r="G778">
            <v>0</v>
          </cell>
          <cell r="H778">
            <v>0</v>
          </cell>
          <cell r="I778" t="str">
            <v>Div0</v>
          </cell>
          <cell r="J778">
            <v>0</v>
          </cell>
          <cell r="K778">
            <v>0</v>
          </cell>
          <cell r="L778">
            <v>0</v>
          </cell>
          <cell r="M778">
            <v>1008.2</v>
          </cell>
          <cell r="N778">
            <v>1008.2</v>
          </cell>
          <cell r="O778">
            <v>0</v>
          </cell>
          <cell r="P778">
            <v>0</v>
          </cell>
          <cell r="Q778">
            <v>0</v>
          </cell>
        </row>
        <row r="779">
          <cell r="A779">
            <v>2028</v>
          </cell>
          <cell r="B779" t="str">
            <v>Jul</v>
          </cell>
          <cell r="C779" t="str">
            <v>Mid Columbia</v>
          </cell>
          <cell r="D779">
            <v>0</v>
          </cell>
          <cell r="E779">
            <v>0</v>
          </cell>
          <cell r="F779">
            <v>0</v>
          </cell>
          <cell r="G779">
            <v>0</v>
          </cell>
          <cell r="H779">
            <v>0</v>
          </cell>
          <cell r="I779" t="str">
            <v>Div0</v>
          </cell>
          <cell r="J779">
            <v>864.4</v>
          </cell>
          <cell r="K779">
            <v>0</v>
          </cell>
          <cell r="L779">
            <v>0</v>
          </cell>
          <cell r="M779">
            <v>0</v>
          </cell>
          <cell r="N779">
            <v>864.4</v>
          </cell>
          <cell r="O779">
            <v>0</v>
          </cell>
          <cell r="P779">
            <v>0</v>
          </cell>
          <cell r="Q779">
            <v>0</v>
          </cell>
        </row>
        <row r="780">
          <cell r="A780">
            <v>2028</v>
          </cell>
          <cell r="B780" t="str">
            <v>Jul</v>
          </cell>
          <cell r="C780" t="str">
            <v>Mona</v>
          </cell>
          <cell r="D780">
            <v>0</v>
          </cell>
          <cell r="E780">
            <v>0</v>
          </cell>
          <cell r="F780">
            <v>0</v>
          </cell>
          <cell r="G780">
            <v>0</v>
          </cell>
          <cell r="H780">
            <v>0</v>
          </cell>
          <cell r="I780" t="str">
            <v>Div0</v>
          </cell>
          <cell r="J780">
            <v>318</v>
          </cell>
          <cell r="K780">
            <v>0</v>
          </cell>
          <cell r="L780">
            <v>0</v>
          </cell>
          <cell r="M780">
            <v>29</v>
          </cell>
          <cell r="N780">
            <v>347</v>
          </cell>
          <cell r="O780">
            <v>0</v>
          </cell>
          <cell r="P780">
            <v>0</v>
          </cell>
          <cell r="Q780">
            <v>0</v>
          </cell>
        </row>
        <row r="781">
          <cell r="A781">
            <v>2028</v>
          </cell>
          <cell r="B781" t="str">
            <v>Jul</v>
          </cell>
          <cell r="C781" t="str">
            <v>Palo Verde</v>
          </cell>
          <cell r="D781">
            <v>0</v>
          </cell>
          <cell r="E781">
            <v>0</v>
          </cell>
          <cell r="F781">
            <v>0</v>
          </cell>
          <cell r="G781">
            <v>0</v>
          </cell>
          <cell r="H781">
            <v>0</v>
          </cell>
          <cell r="I781" t="str">
            <v>Div0</v>
          </cell>
          <cell r="J781">
            <v>0</v>
          </cell>
          <cell r="K781">
            <v>0</v>
          </cell>
          <cell r="L781">
            <v>0</v>
          </cell>
          <cell r="M781">
            <v>0</v>
          </cell>
          <cell r="N781">
            <v>0</v>
          </cell>
          <cell r="O781">
            <v>0</v>
          </cell>
          <cell r="P781">
            <v>0</v>
          </cell>
          <cell r="Q781">
            <v>0</v>
          </cell>
        </row>
        <row r="782">
          <cell r="A782">
            <v>2028</v>
          </cell>
          <cell r="B782" t="str">
            <v>Jul</v>
          </cell>
          <cell r="C782" t="str">
            <v>Utah North</v>
          </cell>
          <cell r="D782">
            <v>5249.4</v>
          </cell>
          <cell r="E782">
            <v>0</v>
          </cell>
          <cell r="F782">
            <v>-591.20000000000005</v>
          </cell>
          <cell r="G782">
            <v>605.6</v>
          </cell>
          <cell r="H782">
            <v>605.6</v>
          </cell>
          <cell r="I782">
            <v>13</v>
          </cell>
          <cell r="J782">
            <v>2287.1</v>
          </cell>
          <cell r="K782">
            <v>0</v>
          </cell>
          <cell r="L782">
            <v>252.4</v>
          </cell>
          <cell r="M782">
            <v>2805.9</v>
          </cell>
          <cell r="N782">
            <v>81.599999999999994</v>
          </cell>
          <cell r="O782">
            <v>0</v>
          </cell>
          <cell r="P782">
            <v>0</v>
          </cell>
          <cell r="Q782">
            <v>0</v>
          </cell>
        </row>
        <row r="783">
          <cell r="A783">
            <v>2028</v>
          </cell>
          <cell r="B783" t="str">
            <v>Jul</v>
          </cell>
          <cell r="C783" t="str">
            <v>_4-Corners</v>
          </cell>
          <cell r="D783">
            <v>0</v>
          </cell>
          <cell r="E783">
            <v>0</v>
          </cell>
          <cell r="F783">
            <v>0</v>
          </cell>
          <cell r="G783">
            <v>0</v>
          </cell>
          <cell r="H783">
            <v>0</v>
          </cell>
          <cell r="I783" t="str">
            <v>Div0</v>
          </cell>
          <cell r="J783">
            <v>0</v>
          </cell>
          <cell r="K783">
            <v>0</v>
          </cell>
          <cell r="L783">
            <v>0</v>
          </cell>
          <cell r="M783">
            <v>0</v>
          </cell>
          <cell r="N783">
            <v>0</v>
          </cell>
          <cell r="O783">
            <v>0</v>
          </cell>
          <cell r="P783">
            <v>0</v>
          </cell>
          <cell r="Q783">
            <v>0</v>
          </cell>
        </row>
        <row r="784">
          <cell r="A784">
            <v>2028</v>
          </cell>
          <cell r="B784" t="str">
            <v>Jul</v>
          </cell>
          <cell r="C784" t="str">
            <v>Utah South</v>
          </cell>
          <cell r="D784">
            <v>810.2</v>
          </cell>
          <cell r="E784">
            <v>0</v>
          </cell>
          <cell r="F784">
            <v>0</v>
          </cell>
          <cell r="G784">
            <v>105.3</v>
          </cell>
          <cell r="H784">
            <v>105.3</v>
          </cell>
          <cell r="I784">
            <v>13</v>
          </cell>
          <cell r="J784">
            <v>3123.8</v>
          </cell>
          <cell r="K784">
            <v>-31.9</v>
          </cell>
          <cell r="L784">
            <v>0</v>
          </cell>
          <cell r="M784">
            <v>413.9</v>
          </cell>
          <cell r="N784">
            <v>2590.5</v>
          </cell>
          <cell r="O784">
            <v>0</v>
          </cell>
          <cell r="P784">
            <v>0</v>
          </cell>
          <cell r="Q784">
            <v>0</v>
          </cell>
        </row>
        <row r="785">
          <cell r="A785">
            <v>2028</v>
          </cell>
          <cell r="B785" t="str">
            <v>Jul</v>
          </cell>
          <cell r="C785" t="str">
            <v>Cholla</v>
          </cell>
          <cell r="D785">
            <v>0</v>
          </cell>
          <cell r="E785">
            <v>0</v>
          </cell>
          <cell r="F785">
            <v>0</v>
          </cell>
          <cell r="G785">
            <v>0</v>
          </cell>
          <cell r="H785">
            <v>0</v>
          </cell>
          <cell r="I785" t="str">
            <v>Div0</v>
          </cell>
          <cell r="J785">
            <v>0</v>
          </cell>
          <cell r="K785">
            <v>0</v>
          </cell>
          <cell r="L785">
            <v>0</v>
          </cell>
          <cell r="M785">
            <v>0</v>
          </cell>
          <cell r="N785">
            <v>0</v>
          </cell>
          <cell r="O785">
            <v>0</v>
          </cell>
          <cell r="P785">
            <v>0</v>
          </cell>
          <cell r="Q785">
            <v>0</v>
          </cell>
        </row>
        <row r="786">
          <cell r="A786">
            <v>2028</v>
          </cell>
          <cell r="B786" t="str">
            <v>Jul</v>
          </cell>
          <cell r="C786" t="str">
            <v>Colorado</v>
          </cell>
          <cell r="D786">
            <v>0</v>
          </cell>
          <cell r="E786">
            <v>0</v>
          </cell>
          <cell r="F786">
            <v>0</v>
          </cell>
          <cell r="G786">
            <v>0</v>
          </cell>
          <cell r="H786">
            <v>63.3</v>
          </cell>
          <cell r="I786" t="str">
            <v>Div0</v>
          </cell>
          <cell r="J786">
            <v>159.30000000000001</v>
          </cell>
          <cell r="K786">
            <v>0</v>
          </cell>
          <cell r="L786">
            <v>0</v>
          </cell>
          <cell r="M786">
            <v>0</v>
          </cell>
          <cell r="N786">
            <v>96</v>
          </cell>
          <cell r="O786">
            <v>0</v>
          </cell>
          <cell r="P786">
            <v>0</v>
          </cell>
          <cell r="Q786">
            <v>0</v>
          </cell>
        </row>
        <row r="787">
          <cell r="A787">
            <v>2028</v>
          </cell>
          <cell r="B787" t="str">
            <v>Jul</v>
          </cell>
          <cell r="C787" t="str">
            <v>Mead</v>
          </cell>
          <cell r="D787">
            <v>0</v>
          </cell>
          <cell r="E787">
            <v>0</v>
          </cell>
          <cell r="F787">
            <v>0</v>
          </cell>
          <cell r="G787">
            <v>0</v>
          </cell>
          <cell r="H787">
            <v>0</v>
          </cell>
          <cell r="I787" t="str">
            <v>Div0</v>
          </cell>
          <cell r="J787">
            <v>0</v>
          </cell>
          <cell r="K787">
            <v>0</v>
          </cell>
          <cell r="L787">
            <v>0</v>
          </cell>
          <cell r="M787">
            <v>0</v>
          </cell>
          <cell r="N787">
            <v>0</v>
          </cell>
          <cell r="O787">
            <v>0</v>
          </cell>
          <cell r="P787">
            <v>0</v>
          </cell>
          <cell r="Q787">
            <v>0</v>
          </cell>
        </row>
        <row r="788">
          <cell r="A788">
            <v>2028</v>
          </cell>
          <cell r="B788" t="str">
            <v>Jul</v>
          </cell>
          <cell r="C788" t="str">
            <v>Montana</v>
          </cell>
          <cell r="D788">
            <v>0</v>
          </cell>
          <cell r="E788">
            <v>0</v>
          </cell>
          <cell r="F788">
            <v>0</v>
          </cell>
          <cell r="G788">
            <v>0</v>
          </cell>
          <cell r="H788">
            <v>0</v>
          </cell>
          <cell r="I788" t="str">
            <v>Div0</v>
          </cell>
          <cell r="J788">
            <v>151.69999999999999</v>
          </cell>
          <cell r="K788">
            <v>0</v>
          </cell>
          <cell r="L788">
            <v>0</v>
          </cell>
          <cell r="M788">
            <v>0</v>
          </cell>
          <cell r="N788">
            <v>151.69999999999999</v>
          </cell>
          <cell r="O788">
            <v>0</v>
          </cell>
          <cell r="P788">
            <v>0</v>
          </cell>
          <cell r="Q788">
            <v>0</v>
          </cell>
        </row>
        <row r="789">
          <cell r="A789">
            <v>2028</v>
          </cell>
          <cell r="B789" t="str">
            <v>Jul</v>
          </cell>
          <cell r="C789" t="str">
            <v>Hermiston</v>
          </cell>
          <cell r="D789">
            <v>0</v>
          </cell>
          <cell r="E789">
            <v>0</v>
          </cell>
          <cell r="F789">
            <v>0</v>
          </cell>
          <cell r="G789">
            <v>0</v>
          </cell>
          <cell r="H789">
            <v>0</v>
          </cell>
          <cell r="I789" t="str">
            <v>Div0</v>
          </cell>
          <cell r="J789">
            <v>227</v>
          </cell>
          <cell r="K789">
            <v>0</v>
          </cell>
          <cell r="L789">
            <v>0</v>
          </cell>
          <cell r="M789">
            <v>0</v>
          </cell>
          <cell r="N789">
            <v>227</v>
          </cell>
          <cell r="O789">
            <v>0</v>
          </cell>
          <cell r="P789">
            <v>0</v>
          </cell>
          <cell r="Q789">
            <v>0</v>
          </cell>
        </row>
        <row r="790">
          <cell r="A790">
            <v>2028</v>
          </cell>
          <cell r="B790" t="str">
            <v>Jul</v>
          </cell>
          <cell r="C790" t="str">
            <v>Yakima</v>
          </cell>
          <cell r="D790">
            <v>544.79999999999995</v>
          </cell>
          <cell r="E790">
            <v>0</v>
          </cell>
          <cell r="F790">
            <v>-50.5</v>
          </cell>
          <cell r="G790">
            <v>64.3</v>
          </cell>
          <cell r="H790">
            <v>64.3</v>
          </cell>
          <cell r="I790">
            <v>13</v>
          </cell>
          <cell r="J790">
            <v>6.2</v>
          </cell>
          <cell r="K790">
            <v>0</v>
          </cell>
          <cell r="L790">
            <v>14.7</v>
          </cell>
          <cell r="M790">
            <v>537.70000000000005</v>
          </cell>
          <cell r="N790">
            <v>0</v>
          </cell>
          <cell r="O790">
            <v>0</v>
          </cell>
          <cell r="P790">
            <v>0</v>
          </cell>
          <cell r="Q790">
            <v>0</v>
          </cell>
        </row>
        <row r="791">
          <cell r="A791">
            <v>2028</v>
          </cell>
          <cell r="B791" t="str">
            <v>Jul</v>
          </cell>
          <cell r="C791" t="str">
            <v>WallaWalla</v>
          </cell>
          <cell r="D791">
            <v>283.8</v>
          </cell>
          <cell r="E791">
            <v>0</v>
          </cell>
          <cell r="F791">
            <v>-19.7</v>
          </cell>
          <cell r="G791">
            <v>34.299999999999997</v>
          </cell>
          <cell r="H791">
            <v>34.299999999999997</v>
          </cell>
          <cell r="I791">
            <v>13</v>
          </cell>
          <cell r="J791">
            <v>42.3</v>
          </cell>
          <cell r="K791">
            <v>-1.8</v>
          </cell>
          <cell r="L791">
            <v>0</v>
          </cell>
          <cell r="M791">
            <v>257.89999999999998</v>
          </cell>
          <cell r="N791">
            <v>0</v>
          </cell>
          <cell r="O791">
            <v>0</v>
          </cell>
          <cell r="P791">
            <v>0</v>
          </cell>
          <cell r="Q791">
            <v>0</v>
          </cell>
        </row>
        <row r="792">
          <cell r="A792">
            <v>2028</v>
          </cell>
          <cell r="B792" t="str">
            <v>Jul</v>
          </cell>
          <cell r="C792" t="str">
            <v>APS Transmission</v>
          </cell>
          <cell r="D792">
            <v>0</v>
          </cell>
          <cell r="E792">
            <v>0</v>
          </cell>
          <cell r="F792">
            <v>0</v>
          </cell>
          <cell r="G792">
            <v>0</v>
          </cell>
          <cell r="H792">
            <v>0</v>
          </cell>
          <cell r="I792" t="str">
            <v>Div0</v>
          </cell>
          <cell r="J792">
            <v>0</v>
          </cell>
          <cell r="K792">
            <v>0</v>
          </cell>
          <cell r="L792">
            <v>0</v>
          </cell>
          <cell r="M792">
            <v>0</v>
          </cell>
          <cell r="N792">
            <v>0</v>
          </cell>
          <cell r="O792">
            <v>0</v>
          </cell>
          <cell r="P792">
            <v>0</v>
          </cell>
          <cell r="Q792">
            <v>0</v>
          </cell>
        </row>
        <row r="793">
          <cell r="A793">
            <v>2028</v>
          </cell>
          <cell r="B793" t="str">
            <v>Jul</v>
          </cell>
          <cell r="C793" t="str">
            <v>Bridger East</v>
          </cell>
          <cell r="D793">
            <v>0</v>
          </cell>
          <cell r="E793">
            <v>0</v>
          </cell>
          <cell r="F793">
            <v>0</v>
          </cell>
          <cell r="G793">
            <v>0</v>
          </cell>
          <cell r="H793">
            <v>0</v>
          </cell>
          <cell r="I793" t="str">
            <v>Div0</v>
          </cell>
          <cell r="J793">
            <v>0</v>
          </cell>
          <cell r="K793">
            <v>0</v>
          </cell>
          <cell r="L793">
            <v>0</v>
          </cell>
          <cell r="M793">
            <v>0</v>
          </cell>
          <cell r="N793">
            <v>0</v>
          </cell>
          <cell r="O793">
            <v>0</v>
          </cell>
          <cell r="P793">
            <v>0</v>
          </cell>
          <cell r="Q793">
            <v>0</v>
          </cell>
        </row>
        <row r="794">
          <cell r="A794">
            <v>2028</v>
          </cell>
          <cell r="B794" t="str">
            <v>Jul</v>
          </cell>
          <cell r="C794" t="str">
            <v>WyomingNE</v>
          </cell>
          <cell r="D794">
            <v>615.9</v>
          </cell>
          <cell r="E794">
            <v>0</v>
          </cell>
          <cell r="F794">
            <v>0</v>
          </cell>
          <cell r="G794">
            <v>80.099999999999994</v>
          </cell>
          <cell r="H794">
            <v>80.099999999999994</v>
          </cell>
          <cell r="I794">
            <v>13</v>
          </cell>
          <cell r="J794">
            <v>428.2</v>
          </cell>
          <cell r="K794">
            <v>0</v>
          </cell>
          <cell r="L794">
            <v>7.1</v>
          </cell>
          <cell r="M794">
            <v>260.7</v>
          </cell>
          <cell r="N794">
            <v>0</v>
          </cell>
          <cell r="O794">
            <v>0</v>
          </cell>
          <cell r="P794">
            <v>0</v>
          </cell>
          <cell r="Q794">
            <v>0</v>
          </cell>
        </row>
        <row r="795">
          <cell r="A795">
            <v>2028</v>
          </cell>
          <cell r="B795" t="str">
            <v>Jul</v>
          </cell>
          <cell r="C795" t="str">
            <v>WyomingSW</v>
          </cell>
          <cell r="D795">
            <v>501</v>
          </cell>
          <cell r="E795">
            <v>0</v>
          </cell>
          <cell r="F795">
            <v>-112</v>
          </cell>
          <cell r="G795">
            <v>50.6</v>
          </cell>
          <cell r="H795">
            <v>50.6</v>
          </cell>
          <cell r="I795">
            <v>13</v>
          </cell>
          <cell r="J795">
            <v>44.8</v>
          </cell>
          <cell r="K795">
            <v>0</v>
          </cell>
          <cell r="L795">
            <v>0</v>
          </cell>
          <cell r="M795">
            <v>481.6</v>
          </cell>
          <cell r="N795">
            <v>86.9</v>
          </cell>
          <cell r="O795">
            <v>0</v>
          </cell>
          <cell r="P795">
            <v>0</v>
          </cell>
          <cell r="Q795">
            <v>0</v>
          </cell>
        </row>
        <row r="796">
          <cell r="A796">
            <v>2028</v>
          </cell>
          <cell r="B796" t="str">
            <v>Jul</v>
          </cell>
          <cell r="C796" t="str">
            <v>Aeolis_Wyoming</v>
          </cell>
          <cell r="D796">
            <v>0</v>
          </cell>
          <cell r="E796">
            <v>0</v>
          </cell>
          <cell r="F796">
            <v>0</v>
          </cell>
          <cell r="G796">
            <v>0</v>
          </cell>
          <cell r="H796">
            <v>0</v>
          </cell>
          <cell r="I796" t="str">
            <v>Div0</v>
          </cell>
          <cell r="J796">
            <v>173.8</v>
          </cell>
          <cell r="K796">
            <v>0</v>
          </cell>
          <cell r="L796">
            <v>0</v>
          </cell>
          <cell r="M796">
            <v>86.9</v>
          </cell>
          <cell r="N796">
            <v>260.7</v>
          </cell>
          <cell r="O796">
            <v>0</v>
          </cell>
          <cell r="P796">
            <v>0</v>
          </cell>
          <cell r="Q796">
            <v>0</v>
          </cell>
        </row>
        <row r="797">
          <cell r="A797">
            <v>2028</v>
          </cell>
          <cell r="B797" t="str">
            <v>Jul</v>
          </cell>
          <cell r="C797" t="str">
            <v>Chehalis</v>
          </cell>
          <cell r="D797">
            <v>0</v>
          </cell>
          <cell r="E797">
            <v>0</v>
          </cell>
          <cell r="F797">
            <v>0</v>
          </cell>
          <cell r="G797">
            <v>0</v>
          </cell>
          <cell r="H797">
            <v>0</v>
          </cell>
          <cell r="I797" t="str">
            <v>Div0</v>
          </cell>
          <cell r="J797">
            <v>464</v>
          </cell>
          <cell r="K797">
            <v>0</v>
          </cell>
          <cell r="L797">
            <v>0</v>
          </cell>
          <cell r="M797">
            <v>0</v>
          </cell>
          <cell r="N797">
            <v>464</v>
          </cell>
          <cell r="O797">
            <v>0</v>
          </cell>
          <cell r="P797">
            <v>0</v>
          </cell>
          <cell r="Q797">
            <v>0</v>
          </cell>
        </row>
        <row r="798">
          <cell r="A798">
            <v>2028</v>
          </cell>
          <cell r="B798" t="str">
            <v>Jul</v>
          </cell>
          <cell r="C798" t="str">
            <v>SOregonCal</v>
          </cell>
          <cell r="D798">
            <v>1474.9</v>
          </cell>
          <cell r="E798">
            <v>0</v>
          </cell>
          <cell r="F798">
            <v>-221</v>
          </cell>
          <cell r="G798">
            <v>163</v>
          </cell>
          <cell r="H798">
            <v>163</v>
          </cell>
          <cell r="I798">
            <v>13</v>
          </cell>
          <cell r="J798">
            <v>252.3</v>
          </cell>
          <cell r="K798">
            <v>6.5</v>
          </cell>
          <cell r="L798">
            <v>7.7</v>
          </cell>
          <cell r="M798">
            <v>1246.4000000000001</v>
          </cell>
          <cell r="N798">
            <v>96</v>
          </cell>
          <cell r="O798">
            <v>0</v>
          </cell>
          <cell r="P798">
            <v>0</v>
          </cell>
          <cell r="Q798">
            <v>0</v>
          </cell>
        </row>
        <row r="799">
          <cell r="A799">
            <v>2028</v>
          </cell>
          <cell r="B799" t="str">
            <v>Jul</v>
          </cell>
          <cell r="C799" t="str">
            <v>PortlandNC</v>
          </cell>
          <cell r="D799">
            <v>498.5</v>
          </cell>
          <cell r="E799">
            <v>0</v>
          </cell>
          <cell r="F799">
            <v>0</v>
          </cell>
          <cell r="G799">
            <v>64.8</v>
          </cell>
          <cell r="H799">
            <v>64.8</v>
          </cell>
          <cell r="I799">
            <v>13</v>
          </cell>
          <cell r="J799">
            <v>499.7</v>
          </cell>
          <cell r="K799">
            <v>-78</v>
          </cell>
          <cell r="L799">
            <v>0</v>
          </cell>
          <cell r="M799">
            <v>141.69999999999999</v>
          </cell>
          <cell r="N799">
            <v>0</v>
          </cell>
          <cell r="O799">
            <v>0</v>
          </cell>
          <cell r="P799">
            <v>0</v>
          </cell>
          <cell r="Q799">
            <v>0</v>
          </cell>
        </row>
        <row r="800">
          <cell r="A800">
            <v>2028</v>
          </cell>
          <cell r="B800" t="str">
            <v>Jul</v>
          </cell>
          <cell r="C800" t="str">
            <v>WillamValcc</v>
          </cell>
          <cell r="D800">
            <v>359.5</v>
          </cell>
          <cell r="E800">
            <v>0</v>
          </cell>
          <cell r="F800">
            <v>-4</v>
          </cell>
          <cell r="G800">
            <v>46.2</v>
          </cell>
          <cell r="H800">
            <v>46.2</v>
          </cell>
          <cell r="I800">
            <v>13</v>
          </cell>
          <cell r="J800">
            <v>0</v>
          </cell>
          <cell r="K800">
            <v>0</v>
          </cell>
          <cell r="L800">
            <v>46.7</v>
          </cell>
          <cell r="M800">
            <v>355</v>
          </cell>
          <cell r="N800">
            <v>0</v>
          </cell>
          <cell r="O800">
            <v>0</v>
          </cell>
          <cell r="P800">
            <v>0</v>
          </cell>
          <cell r="Q800">
            <v>0</v>
          </cell>
        </row>
        <row r="801">
          <cell r="A801">
            <v>2028</v>
          </cell>
          <cell r="B801" t="str">
            <v>Jul</v>
          </cell>
          <cell r="C801" t="str">
            <v>Bethel</v>
          </cell>
          <cell r="D801">
            <v>0</v>
          </cell>
          <cell r="E801">
            <v>0</v>
          </cell>
          <cell r="F801">
            <v>0</v>
          </cell>
          <cell r="G801">
            <v>0</v>
          </cell>
          <cell r="H801">
            <v>0</v>
          </cell>
          <cell r="I801" t="str">
            <v>Div0</v>
          </cell>
          <cell r="J801">
            <v>0</v>
          </cell>
          <cell r="K801">
            <v>0</v>
          </cell>
          <cell r="L801">
            <v>0</v>
          </cell>
          <cell r="M801">
            <v>0</v>
          </cell>
          <cell r="N801">
            <v>0</v>
          </cell>
          <cell r="O801">
            <v>0</v>
          </cell>
          <cell r="P801">
            <v>0</v>
          </cell>
          <cell r="Q801">
            <v>0</v>
          </cell>
        </row>
        <row r="802">
          <cell r="A802">
            <v>2028</v>
          </cell>
          <cell r="B802" t="str">
            <v>Jul</v>
          </cell>
          <cell r="C802" t="str">
            <v>Nevada - Oregon Border</v>
          </cell>
          <cell r="D802">
            <v>0</v>
          </cell>
          <cell r="E802">
            <v>0</v>
          </cell>
          <cell r="F802">
            <v>0</v>
          </cell>
          <cell r="G802">
            <v>0</v>
          </cell>
          <cell r="H802">
            <v>0</v>
          </cell>
          <cell r="I802" t="str">
            <v>Div0</v>
          </cell>
          <cell r="J802">
            <v>106</v>
          </cell>
          <cell r="K802">
            <v>0</v>
          </cell>
          <cell r="L802">
            <v>0</v>
          </cell>
          <cell r="M802">
            <v>0</v>
          </cell>
          <cell r="N802">
            <v>106</v>
          </cell>
          <cell r="O802">
            <v>0</v>
          </cell>
          <cell r="P802">
            <v>0</v>
          </cell>
          <cell r="Q802">
            <v>0</v>
          </cell>
        </row>
        <row r="803">
          <cell r="A803">
            <v>2028</v>
          </cell>
          <cell r="B803" t="str">
            <v>Jul</v>
          </cell>
          <cell r="C803" t="str">
            <v>Bridger</v>
          </cell>
          <cell r="D803">
            <v>0</v>
          </cell>
          <cell r="E803">
            <v>0</v>
          </cell>
          <cell r="F803">
            <v>0</v>
          </cell>
          <cell r="G803">
            <v>0</v>
          </cell>
          <cell r="H803">
            <v>0</v>
          </cell>
          <cell r="I803" t="str">
            <v>Div0</v>
          </cell>
          <cell r="J803">
            <v>1408.4</v>
          </cell>
          <cell r="K803">
            <v>0</v>
          </cell>
          <cell r="L803">
            <v>0</v>
          </cell>
          <cell r="M803">
            <v>0</v>
          </cell>
          <cell r="N803">
            <v>1408.4</v>
          </cell>
          <cell r="O803">
            <v>0</v>
          </cell>
          <cell r="P803">
            <v>0</v>
          </cell>
          <cell r="Q803">
            <v>0</v>
          </cell>
        </row>
        <row r="804">
          <cell r="A804">
            <v>2028</v>
          </cell>
          <cell r="B804" t="str">
            <v>Jul</v>
          </cell>
          <cell r="C804" t="str">
            <v>Hemingway</v>
          </cell>
          <cell r="D804">
            <v>0</v>
          </cell>
          <cell r="E804">
            <v>0</v>
          </cell>
          <cell r="F804">
            <v>0</v>
          </cell>
          <cell r="G804">
            <v>0</v>
          </cell>
          <cell r="H804">
            <v>0</v>
          </cell>
          <cell r="I804" t="str">
            <v>Div0</v>
          </cell>
          <cell r="J804">
            <v>0</v>
          </cell>
          <cell r="K804">
            <v>0</v>
          </cell>
          <cell r="L804">
            <v>0</v>
          </cell>
          <cell r="M804">
            <v>416.3</v>
          </cell>
          <cell r="N804">
            <v>416.3</v>
          </cell>
          <cell r="O804">
            <v>0</v>
          </cell>
          <cell r="P804">
            <v>0</v>
          </cell>
          <cell r="Q804">
            <v>0</v>
          </cell>
        </row>
        <row r="805">
          <cell r="A805">
            <v>2028</v>
          </cell>
          <cell r="B805" t="str">
            <v>Jul</v>
          </cell>
          <cell r="C805" t="str">
            <v>Midpoint Meridian</v>
          </cell>
          <cell r="D805">
            <v>0</v>
          </cell>
          <cell r="E805">
            <v>0</v>
          </cell>
          <cell r="F805">
            <v>0</v>
          </cell>
          <cell r="G805">
            <v>0</v>
          </cell>
          <cell r="H805">
            <v>0</v>
          </cell>
          <cell r="I805" t="str">
            <v>Div0</v>
          </cell>
          <cell r="J805">
            <v>0</v>
          </cell>
          <cell r="K805">
            <v>0</v>
          </cell>
          <cell r="L805">
            <v>0</v>
          </cell>
          <cell r="M805">
            <v>124</v>
          </cell>
          <cell r="N805">
            <v>124</v>
          </cell>
          <cell r="O805">
            <v>0</v>
          </cell>
          <cell r="P805">
            <v>0</v>
          </cell>
          <cell r="Q805">
            <v>0</v>
          </cell>
        </row>
        <row r="806">
          <cell r="A806">
            <v>2028</v>
          </cell>
          <cell r="B806" t="str">
            <v>Jul</v>
          </cell>
          <cell r="C806" t="str">
            <v>Craig Trans</v>
          </cell>
          <cell r="D806">
            <v>0</v>
          </cell>
          <cell r="E806">
            <v>0</v>
          </cell>
          <cell r="F806">
            <v>0</v>
          </cell>
          <cell r="G806">
            <v>0</v>
          </cell>
          <cell r="H806">
            <v>0</v>
          </cell>
          <cell r="I806" t="str">
            <v>Div0</v>
          </cell>
          <cell r="J806">
            <v>0</v>
          </cell>
          <cell r="K806">
            <v>0</v>
          </cell>
          <cell r="L806">
            <v>0</v>
          </cell>
          <cell r="M806">
            <v>67</v>
          </cell>
          <cell r="N806">
            <v>67</v>
          </cell>
          <cell r="O806">
            <v>0</v>
          </cell>
          <cell r="P806">
            <v>0</v>
          </cell>
          <cell r="Q806">
            <v>0</v>
          </cell>
        </row>
        <row r="807">
          <cell r="A807">
            <v>2028</v>
          </cell>
          <cell r="B807" t="str">
            <v>Jul</v>
          </cell>
          <cell r="C807" t="str">
            <v>BPA_NITS</v>
          </cell>
          <cell r="D807">
            <v>257.2</v>
          </cell>
          <cell r="E807">
            <v>0</v>
          </cell>
          <cell r="F807">
            <v>0</v>
          </cell>
          <cell r="G807">
            <v>33.4</v>
          </cell>
          <cell r="H807">
            <v>33.4</v>
          </cell>
          <cell r="I807">
            <v>13</v>
          </cell>
          <cell r="J807">
            <v>0</v>
          </cell>
          <cell r="K807">
            <v>0</v>
          </cell>
          <cell r="L807">
            <v>0</v>
          </cell>
          <cell r="M807">
            <v>290.7</v>
          </cell>
          <cell r="N807">
            <v>0</v>
          </cell>
          <cell r="O807">
            <v>0</v>
          </cell>
          <cell r="P807">
            <v>0</v>
          </cell>
          <cell r="Q807">
            <v>0</v>
          </cell>
        </row>
        <row r="808">
          <cell r="A808">
            <v>2028</v>
          </cell>
          <cell r="B808" t="str">
            <v>Dec</v>
          </cell>
          <cell r="C808" t="str">
            <v>Arizona</v>
          </cell>
          <cell r="D808">
            <v>0</v>
          </cell>
          <cell r="E808">
            <v>0</v>
          </cell>
          <cell r="F808">
            <v>0</v>
          </cell>
          <cell r="G808">
            <v>0</v>
          </cell>
          <cell r="H808">
            <v>0</v>
          </cell>
          <cell r="I808" t="str">
            <v>Div0</v>
          </cell>
          <cell r="J808">
            <v>0</v>
          </cell>
          <cell r="K808">
            <v>0</v>
          </cell>
          <cell r="L808">
            <v>0</v>
          </cell>
          <cell r="M808">
            <v>0</v>
          </cell>
          <cell r="N808">
            <v>0</v>
          </cell>
          <cell r="O808">
            <v>0</v>
          </cell>
          <cell r="P808">
            <v>0</v>
          </cell>
          <cell r="Q808">
            <v>0</v>
          </cell>
        </row>
        <row r="809">
          <cell r="A809">
            <v>2028</v>
          </cell>
          <cell r="B809" t="str">
            <v>Dec</v>
          </cell>
          <cell r="C809" t="str">
            <v>COB</v>
          </cell>
          <cell r="D809">
            <v>0</v>
          </cell>
          <cell r="E809">
            <v>0</v>
          </cell>
          <cell r="F809">
            <v>0</v>
          </cell>
          <cell r="G809">
            <v>0</v>
          </cell>
          <cell r="H809">
            <v>0</v>
          </cell>
          <cell r="I809" t="str">
            <v>Div0</v>
          </cell>
          <cell r="J809">
            <v>0</v>
          </cell>
          <cell r="K809">
            <v>0</v>
          </cell>
          <cell r="L809">
            <v>0</v>
          </cell>
          <cell r="M809">
            <v>0</v>
          </cell>
          <cell r="N809">
            <v>0</v>
          </cell>
          <cell r="O809">
            <v>0</v>
          </cell>
          <cell r="P809">
            <v>0</v>
          </cell>
          <cell r="Q809">
            <v>0</v>
          </cell>
        </row>
        <row r="810">
          <cell r="A810">
            <v>2028</v>
          </cell>
          <cell r="B810" t="str">
            <v>Dec</v>
          </cell>
          <cell r="C810" t="str">
            <v>Goshen</v>
          </cell>
          <cell r="D810">
            <v>310.60000000000002</v>
          </cell>
          <cell r="E810">
            <v>0</v>
          </cell>
          <cell r="F810">
            <v>-28.6</v>
          </cell>
          <cell r="G810">
            <v>36.700000000000003</v>
          </cell>
          <cell r="H810">
            <v>36.700000000000003</v>
          </cell>
          <cell r="I810">
            <v>13</v>
          </cell>
          <cell r="J810">
            <v>26</v>
          </cell>
          <cell r="K810">
            <v>-4.7</v>
          </cell>
          <cell r="L810">
            <v>0</v>
          </cell>
          <cell r="M810">
            <v>297.3</v>
          </cell>
          <cell r="N810">
            <v>0</v>
          </cell>
          <cell r="O810">
            <v>0</v>
          </cell>
          <cell r="P810">
            <v>0</v>
          </cell>
          <cell r="Q810">
            <v>0</v>
          </cell>
        </row>
        <row r="811">
          <cell r="A811">
            <v>2028</v>
          </cell>
          <cell r="B811" t="str">
            <v>Dec</v>
          </cell>
          <cell r="C811" t="str">
            <v>Brady</v>
          </cell>
          <cell r="D811">
            <v>0</v>
          </cell>
          <cell r="E811">
            <v>0</v>
          </cell>
          <cell r="F811">
            <v>0</v>
          </cell>
          <cell r="G811">
            <v>0</v>
          </cell>
          <cell r="H811">
            <v>0</v>
          </cell>
          <cell r="I811" t="str">
            <v>Div0</v>
          </cell>
          <cell r="J811">
            <v>0</v>
          </cell>
          <cell r="K811">
            <v>0</v>
          </cell>
          <cell r="L811">
            <v>0</v>
          </cell>
          <cell r="M811">
            <v>0</v>
          </cell>
          <cell r="N811">
            <v>0</v>
          </cell>
          <cell r="O811">
            <v>0</v>
          </cell>
          <cell r="P811">
            <v>0</v>
          </cell>
          <cell r="Q811">
            <v>0</v>
          </cell>
        </row>
        <row r="812">
          <cell r="A812">
            <v>2028</v>
          </cell>
          <cell r="B812" t="str">
            <v>Dec</v>
          </cell>
          <cell r="C812" t="str">
            <v>Bridger West</v>
          </cell>
          <cell r="D812">
            <v>0</v>
          </cell>
          <cell r="E812">
            <v>0</v>
          </cell>
          <cell r="F812">
            <v>0</v>
          </cell>
          <cell r="G812">
            <v>0</v>
          </cell>
          <cell r="H812">
            <v>0</v>
          </cell>
          <cell r="I812" t="str">
            <v>Div0</v>
          </cell>
          <cell r="J812">
            <v>0</v>
          </cell>
          <cell r="K812">
            <v>0</v>
          </cell>
          <cell r="L812">
            <v>0</v>
          </cell>
          <cell r="M812">
            <v>1008.3</v>
          </cell>
          <cell r="N812">
            <v>1008.3</v>
          </cell>
          <cell r="O812">
            <v>0</v>
          </cell>
          <cell r="P812">
            <v>0</v>
          </cell>
          <cell r="Q812">
            <v>0</v>
          </cell>
        </row>
        <row r="813">
          <cell r="A813">
            <v>2028</v>
          </cell>
          <cell r="B813" t="str">
            <v>Dec</v>
          </cell>
          <cell r="C813" t="str">
            <v>Borah</v>
          </cell>
          <cell r="D813">
            <v>0</v>
          </cell>
          <cell r="E813">
            <v>0</v>
          </cell>
          <cell r="F813">
            <v>0</v>
          </cell>
          <cell r="G813">
            <v>0</v>
          </cell>
          <cell r="H813">
            <v>0</v>
          </cell>
          <cell r="I813" t="str">
            <v>Div0</v>
          </cell>
          <cell r="J813">
            <v>0</v>
          </cell>
          <cell r="K813">
            <v>0</v>
          </cell>
          <cell r="L813">
            <v>0</v>
          </cell>
          <cell r="M813">
            <v>1487.1</v>
          </cell>
          <cell r="N813">
            <v>1487.1</v>
          </cell>
          <cell r="O813">
            <v>0</v>
          </cell>
          <cell r="P813">
            <v>0</v>
          </cell>
          <cell r="Q813">
            <v>0</v>
          </cell>
        </row>
        <row r="814">
          <cell r="A814">
            <v>2028</v>
          </cell>
          <cell r="B814" t="str">
            <v>Dec</v>
          </cell>
          <cell r="C814" t="str">
            <v>Mid Columbia</v>
          </cell>
          <cell r="D814">
            <v>0</v>
          </cell>
          <cell r="E814">
            <v>0</v>
          </cell>
          <cell r="F814">
            <v>0</v>
          </cell>
          <cell r="G814">
            <v>0</v>
          </cell>
          <cell r="H814">
            <v>0</v>
          </cell>
          <cell r="I814" t="str">
            <v>Div0</v>
          </cell>
          <cell r="J814">
            <v>374.7</v>
          </cell>
          <cell r="K814">
            <v>0</v>
          </cell>
          <cell r="L814">
            <v>0</v>
          </cell>
          <cell r="M814">
            <v>158.69999999999999</v>
          </cell>
          <cell r="N814">
            <v>533.5</v>
          </cell>
          <cell r="O814">
            <v>0</v>
          </cell>
          <cell r="P814">
            <v>0</v>
          </cell>
          <cell r="Q814">
            <v>0</v>
          </cell>
        </row>
        <row r="815">
          <cell r="A815">
            <v>2028</v>
          </cell>
          <cell r="B815" t="str">
            <v>Dec</v>
          </cell>
          <cell r="C815" t="str">
            <v>Mona</v>
          </cell>
          <cell r="D815">
            <v>0</v>
          </cell>
          <cell r="E815">
            <v>0</v>
          </cell>
          <cell r="F815">
            <v>0</v>
          </cell>
          <cell r="G815">
            <v>0</v>
          </cell>
          <cell r="H815">
            <v>0</v>
          </cell>
          <cell r="I815" t="str">
            <v>Div0</v>
          </cell>
          <cell r="J815">
            <v>0</v>
          </cell>
          <cell r="K815">
            <v>0</v>
          </cell>
          <cell r="L815">
            <v>0</v>
          </cell>
          <cell r="M815">
            <v>29</v>
          </cell>
          <cell r="N815">
            <v>29</v>
          </cell>
          <cell r="O815">
            <v>0</v>
          </cell>
          <cell r="P815">
            <v>0</v>
          </cell>
          <cell r="Q815">
            <v>0</v>
          </cell>
        </row>
        <row r="816">
          <cell r="A816">
            <v>2028</v>
          </cell>
          <cell r="B816" t="str">
            <v>Dec</v>
          </cell>
          <cell r="C816" t="str">
            <v>Palo Verde</v>
          </cell>
          <cell r="D816">
            <v>0</v>
          </cell>
          <cell r="E816">
            <v>0</v>
          </cell>
          <cell r="F816">
            <v>0</v>
          </cell>
          <cell r="G816">
            <v>0</v>
          </cell>
          <cell r="H816">
            <v>0</v>
          </cell>
          <cell r="I816" t="str">
            <v>Div0</v>
          </cell>
          <cell r="J816">
            <v>0</v>
          </cell>
          <cell r="K816">
            <v>0</v>
          </cell>
          <cell r="L816">
            <v>0</v>
          </cell>
          <cell r="M816">
            <v>0</v>
          </cell>
          <cell r="N816">
            <v>0</v>
          </cell>
          <cell r="O816">
            <v>0</v>
          </cell>
          <cell r="P816">
            <v>0</v>
          </cell>
          <cell r="Q816">
            <v>0</v>
          </cell>
        </row>
        <row r="817">
          <cell r="A817">
            <v>2028</v>
          </cell>
          <cell r="B817" t="str">
            <v>Dec</v>
          </cell>
          <cell r="C817" t="str">
            <v>Utah North</v>
          </cell>
          <cell r="D817">
            <v>3976.8</v>
          </cell>
          <cell r="E817">
            <v>0</v>
          </cell>
          <cell r="F817">
            <v>-411.9</v>
          </cell>
          <cell r="G817">
            <v>463.4</v>
          </cell>
          <cell r="H817">
            <v>463.4</v>
          </cell>
          <cell r="I817">
            <v>13</v>
          </cell>
          <cell r="J817">
            <v>2349.6999999999998</v>
          </cell>
          <cell r="K817">
            <v>0</v>
          </cell>
          <cell r="L817">
            <v>0</v>
          </cell>
          <cell r="M817">
            <v>2462.1999999999998</v>
          </cell>
          <cell r="N817">
            <v>783.5</v>
          </cell>
          <cell r="O817">
            <v>0</v>
          </cell>
          <cell r="P817">
            <v>0</v>
          </cell>
          <cell r="Q817">
            <v>0</v>
          </cell>
        </row>
        <row r="818">
          <cell r="A818">
            <v>2028</v>
          </cell>
          <cell r="B818" t="str">
            <v>Dec</v>
          </cell>
          <cell r="C818" t="str">
            <v>_4-Corners</v>
          </cell>
          <cell r="D818">
            <v>0</v>
          </cell>
          <cell r="E818">
            <v>0</v>
          </cell>
          <cell r="F818">
            <v>0</v>
          </cell>
          <cell r="G818">
            <v>0</v>
          </cell>
          <cell r="H818">
            <v>0</v>
          </cell>
          <cell r="I818" t="str">
            <v>Div0</v>
          </cell>
          <cell r="J818">
            <v>0</v>
          </cell>
          <cell r="K818">
            <v>0</v>
          </cell>
          <cell r="L818">
            <v>0</v>
          </cell>
          <cell r="M818">
            <v>0</v>
          </cell>
          <cell r="N818">
            <v>0</v>
          </cell>
          <cell r="O818">
            <v>0</v>
          </cell>
          <cell r="P818">
            <v>0</v>
          </cell>
          <cell r="Q818">
            <v>0</v>
          </cell>
        </row>
        <row r="819">
          <cell r="A819">
            <v>2028</v>
          </cell>
          <cell r="B819" t="str">
            <v>Dec</v>
          </cell>
          <cell r="C819" t="str">
            <v>Utah South</v>
          </cell>
          <cell r="D819">
            <v>659.6</v>
          </cell>
          <cell r="E819">
            <v>0</v>
          </cell>
          <cell r="F819">
            <v>0</v>
          </cell>
          <cell r="G819">
            <v>85.7</v>
          </cell>
          <cell r="H819">
            <v>85.7</v>
          </cell>
          <cell r="I819">
            <v>13</v>
          </cell>
          <cell r="J819">
            <v>3143.6</v>
          </cell>
          <cell r="K819">
            <v>-31.8</v>
          </cell>
          <cell r="L819">
            <v>0</v>
          </cell>
          <cell r="M819">
            <v>96</v>
          </cell>
          <cell r="N819">
            <v>2462.4</v>
          </cell>
          <cell r="O819">
            <v>0</v>
          </cell>
          <cell r="P819">
            <v>0</v>
          </cell>
          <cell r="Q819">
            <v>0</v>
          </cell>
        </row>
        <row r="820">
          <cell r="A820">
            <v>2028</v>
          </cell>
          <cell r="B820" t="str">
            <v>Dec</v>
          </cell>
          <cell r="C820" t="str">
            <v>Cholla</v>
          </cell>
          <cell r="D820">
            <v>0</v>
          </cell>
          <cell r="E820">
            <v>0</v>
          </cell>
          <cell r="F820">
            <v>0</v>
          </cell>
          <cell r="G820">
            <v>0</v>
          </cell>
          <cell r="H820">
            <v>0</v>
          </cell>
          <cell r="I820" t="str">
            <v>Div0</v>
          </cell>
          <cell r="J820">
            <v>0</v>
          </cell>
          <cell r="K820">
            <v>0</v>
          </cell>
          <cell r="L820">
            <v>0</v>
          </cell>
          <cell r="M820">
            <v>0</v>
          </cell>
          <cell r="N820">
            <v>0</v>
          </cell>
          <cell r="O820">
            <v>0</v>
          </cell>
          <cell r="P820">
            <v>0</v>
          </cell>
          <cell r="Q820">
            <v>0</v>
          </cell>
        </row>
        <row r="821">
          <cell r="A821">
            <v>2028</v>
          </cell>
          <cell r="B821" t="str">
            <v>Dec</v>
          </cell>
          <cell r="C821" t="str">
            <v>Colorado</v>
          </cell>
          <cell r="D821">
            <v>0</v>
          </cell>
          <cell r="E821">
            <v>0</v>
          </cell>
          <cell r="F821">
            <v>0</v>
          </cell>
          <cell r="G821">
            <v>0</v>
          </cell>
          <cell r="H821">
            <v>63.3</v>
          </cell>
          <cell r="I821" t="str">
            <v>Div0</v>
          </cell>
          <cell r="J821">
            <v>159.30000000000001</v>
          </cell>
          <cell r="K821">
            <v>0</v>
          </cell>
          <cell r="L821">
            <v>0</v>
          </cell>
          <cell r="M821">
            <v>0</v>
          </cell>
          <cell r="N821">
            <v>96</v>
          </cell>
          <cell r="O821">
            <v>0</v>
          </cell>
          <cell r="P821">
            <v>0</v>
          </cell>
          <cell r="Q821">
            <v>0</v>
          </cell>
        </row>
        <row r="822">
          <cell r="A822">
            <v>2028</v>
          </cell>
          <cell r="B822" t="str">
            <v>Dec</v>
          </cell>
          <cell r="C822" t="str">
            <v>Mead</v>
          </cell>
          <cell r="D822">
            <v>0</v>
          </cell>
          <cell r="E822">
            <v>0</v>
          </cell>
          <cell r="F822">
            <v>0</v>
          </cell>
          <cell r="G822">
            <v>0</v>
          </cell>
          <cell r="H822">
            <v>0</v>
          </cell>
          <cell r="I822" t="str">
            <v>Div0</v>
          </cell>
          <cell r="J822">
            <v>0</v>
          </cell>
          <cell r="K822">
            <v>0</v>
          </cell>
          <cell r="L822">
            <v>0</v>
          </cell>
          <cell r="M822">
            <v>0</v>
          </cell>
          <cell r="N822">
            <v>0</v>
          </cell>
          <cell r="O822">
            <v>0</v>
          </cell>
          <cell r="P822">
            <v>0</v>
          </cell>
          <cell r="Q822">
            <v>0</v>
          </cell>
        </row>
        <row r="823">
          <cell r="A823">
            <v>2028</v>
          </cell>
          <cell r="B823" t="str">
            <v>Dec</v>
          </cell>
          <cell r="C823" t="str">
            <v>Montana</v>
          </cell>
          <cell r="D823">
            <v>0</v>
          </cell>
          <cell r="E823">
            <v>0</v>
          </cell>
          <cell r="F823">
            <v>0</v>
          </cell>
          <cell r="G823">
            <v>0</v>
          </cell>
          <cell r="H823">
            <v>0</v>
          </cell>
          <cell r="I823" t="str">
            <v>Div0</v>
          </cell>
          <cell r="J823">
            <v>150.69999999999999</v>
          </cell>
          <cell r="K823">
            <v>0</v>
          </cell>
          <cell r="L823">
            <v>0</v>
          </cell>
          <cell r="M823">
            <v>0</v>
          </cell>
          <cell r="N823">
            <v>150.69999999999999</v>
          </cell>
          <cell r="O823">
            <v>0</v>
          </cell>
          <cell r="P823">
            <v>0</v>
          </cell>
          <cell r="Q823">
            <v>0</v>
          </cell>
        </row>
        <row r="824">
          <cell r="A824">
            <v>2028</v>
          </cell>
          <cell r="B824" t="str">
            <v>Dec</v>
          </cell>
          <cell r="C824" t="str">
            <v>Hermiston</v>
          </cell>
          <cell r="D824">
            <v>0</v>
          </cell>
          <cell r="E824">
            <v>0</v>
          </cell>
          <cell r="F824">
            <v>0</v>
          </cell>
          <cell r="G824">
            <v>0</v>
          </cell>
          <cell r="H824">
            <v>0</v>
          </cell>
          <cell r="I824" t="str">
            <v>Div0</v>
          </cell>
          <cell r="J824">
            <v>240</v>
          </cell>
          <cell r="K824">
            <v>0</v>
          </cell>
          <cell r="L824">
            <v>0</v>
          </cell>
          <cell r="M824">
            <v>0</v>
          </cell>
          <cell r="N824">
            <v>240</v>
          </cell>
          <cell r="O824">
            <v>0</v>
          </cell>
          <cell r="P824">
            <v>0</v>
          </cell>
          <cell r="Q824">
            <v>0</v>
          </cell>
        </row>
        <row r="825">
          <cell r="A825">
            <v>2028</v>
          </cell>
          <cell r="B825" t="str">
            <v>Dec</v>
          </cell>
          <cell r="C825" t="str">
            <v>Yakima</v>
          </cell>
          <cell r="D825">
            <v>575.9</v>
          </cell>
          <cell r="E825">
            <v>0</v>
          </cell>
          <cell r="F825">
            <v>-47.3</v>
          </cell>
          <cell r="G825">
            <v>68.7</v>
          </cell>
          <cell r="H825">
            <v>68.7</v>
          </cell>
          <cell r="I825">
            <v>13</v>
          </cell>
          <cell r="J825">
            <v>6.2</v>
          </cell>
          <cell r="K825">
            <v>0</v>
          </cell>
          <cell r="L825">
            <v>0</v>
          </cell>
          <cell r="M825">
            <v>591.1</v>
          </cell>
          <cell r="N825">
            <v>0</v>
          </cell>
          <cell r="O825">
            <v>0</v>
          </cell>
          <cell r="P825">
            <v>0</v>
          </cell>
          <cell r="Q825">
            <v>0</v>
          </cell>
        </row>
        <row r="826">
          <cell r="A826">
            <v>2028</v>
          </cell>
          <cell r="B826" t="str">
            <v>Dec</v>
          </cell>
          <cell r="C826" t="str">
            <v>WallaWalla</v>
          </cell>
          <cell r="D826">
            <v>256.3</v>
          </cell>
          <cell r="E826">
            <v>0</v>
          </cell>
          <cell r="F826">
            <v>-17.8</v>
          </cell>
          <cell r="G826">
            <v>31</v>
          </cell>
          <cell r="H826">
            <v>31</v>
          </cell>
          <cell r="I826">
            <v>13</v>
          </cell>
          <cell r="J826">
            <v>42.3</v>
          </cell>
          <cell r="K826">
            <v>-1.8</v>
          </cell>
          <cell r="L826">
            <v>0</v>
          </cell>
          <cell r="M826">
            <v>275</v>
          </cell>
          <cell r="N826">
            <v>46</v>
          </cell>
          <cell r="O826">
            <v>0</v>
          </cell>
          <cell r="P826">
            <v>0</v>
          </cell>
          <cell r="Q826">
            <v>0</v>
          </cell>
        </row>
        <row r="827">
          <cell r="A827">
            <v>2028</v>
          </cell>
          <cell r="B827" t="str">
            <v>Dec</v>
          </cell>
          <cell r="C827" t="str">
            <v>APS Transmission</v>
          </cell>
          <cell r="D827">
            <v>0</v>
          </cell>
          <cell r="E827">
            <v>0</v>
          </cell>
          <cell r="F827">
            <v>0</v>
          </cell>
          <cell r="G827">
            <v>0</v>
          </cell>
          <cell r="H827">
            <v>0</v>
          </cell>
          <cell r="I827" t="str">
            <v>Div0</v>
          </cell>
          <cell r="J827">
            <v>0</v>
          </cell>
          <cell r="K827">
            <v>0</v>
          </cell>
          <cell r="L827">
            <v>0</v>
          </cell>
          <cell r="M827">
            <v>0</v>
          </cell>
          <cell r="N827">
            <v>0</v>
          </cell>
          <cell r="O827">
            <v>0</v>
          </cell>
          <cell r="P827">
            <v>0</v>
          </cell>
          <cell r="Q827">
            <v>0</v>
          </cell>
        </row>
        <row r="828">
          <cell r="A828">
            <v>2028</v>
          </cell>
          <cell r="B828" t="str">
            <v>Dec</v>
          </cell>
          <cell r="C828" t="str">
            <v>Bridger East</v>
          </cell>
          <cell r="D828">
            <v>0</v>
          </cell>
          <cell r="E828">
            <v>0</v>
          </cell>
          <cell r="F828">
            <v>0</v>
          </cell>
          <cell r="G828">
            <v>0</v>
          </cell>
          <cell r="H828">
            <v>0</v>
          </cell>
          <cell r="I828" t="str">
            <v>Div0</v>
          </cell>
          <cell r="J828">
            <v>0</v>
          </cell>
          <cell r="K828">
            <v>0</v>
          </cell>
          <cell r="L828">
            <v>0</v>
          </cell>
          <cell r="M828">
            <v>0</v>
          </cell>
          <cell r="N828">
            <v>0</v>
          </cell>
          <cell r="O828">
            <v>0</v>
          </cell>
          <cell r="P828">
            <v>0</v>
          </cell>
          <cell r="Q828">
            <v>0</v>
          </cell>
        </row>
        <row r="829">
          <cell r="A829">
            <v>2028</v>
          </cell>
          <cell r="B829" t="str">
            <v>Dec</v>
          </cell>
          <cell r="C829" t="str">
            <v>WyomingNE</v>
          </cell>
          <cell r="D829">
            <v>637.79999999999995</v>
          </cell>
          <cell r="E829">
            <v>0</v>
          </cell>
          <cell r="F829">
            <v>0</v>
          </cell>
          <cell r="G829">
            <v>82.9</v>
          </cell>
          <cell r="H829">
            <v>82.9</v>
          </cell>
          <cell r="I829">
            <v>13</v>
          </cell>
          <cell r="J829">
            <v>428.2</v>
          </cell>
          <cell r="K829">
            <v>0</v>
          </cell>
          <cell r="L829">
            <v>0</v>
          </cell>
          <cell r="M829">
            <v>292.39999999999998</v>
          </cell>
          <cell r="N829">
            <v>0</v>
          </cell>
          <cell r="O829">
            <v>0</v>
          </cell>
          <cell r="P829">
            <v>0</v>
          </cell>
          <cell r="Q829">
            <v>0</v>
          </cell>
        </row>
        <row r="830">
          <cell r="A830">
            <v>2028</v>
          </cell>
          <cell r="B830" t="str">
            <v>Dec</v>
          </cell>
          <cell r="C830" t="str">
            <v>WyomingSW</v>
          </cell>
          <cell r="D830">
            <v>536.29999999999995</v>
          </cell>
          <cell r="E830">
            <v>0</v>
          </cell>
          <cell r="F830">
            <v>-109.5</v>
          </cell>
          <cell r="G830">
            <v>55.5</v>
          </cell>
          <cell r="H830">
            <v>55.5</v>
          </cell>
          <cell r="I830">
            <v>13</v>
          </cell>
          <cell r="J830">
            <v>44.5</v>
          </cell>
          <cell r="K830">
            <v>0</v>
          </cell>
          <cell r="L830">
            <v>0</v>
          </cell>
          <cell r="M830">
            <v>556.4</v>
          </cell>
          <cell r="N830">
            <v>118.7</v>
          </cell>
          <cell r="O830">
            <v>0</v>
          </cell>
          <cell r="P830">
            <v>0</v>
          </cell>
          <cell r="Q830">
            <v>0</v>
          </cell>
        </row>
        <row r="831">
          <cell r="A831">
            <v>2028</v>
          </cell>
          <cell r="B831" t="str">
            <v>Dec</v>
          </cell>
          <cell r="C831" t="str">
            <v>Aeolis_Wyoming</v>
          </cell>
          <cell r="D831">
            <v>0</v>
          </cell>
          <cell r="E831">
            <v>0</v>
          </cell>
          <cell r="F831">
            <v>0</v>
          </cell>
          <cell r="G831">
            <v>0</v>
          </cell>
          <cell r="H831">
            <v>0</v>
          </cell>
          <cell r="I831" t="str">
            <v>Div0</v>
          </cell>
          <cell r="J831">
            <v>173.8</v>
          </cell>
          <cell r="K831">
            <v>0</v>
          </cell>
          <cell r="L831">
            <v>0</v>
          </cell>
          <cell r="M831">
            <v>118.7</v>
          </cell>
          <cell r="N831">
            <v>292.5</v>
          </cell>
          <cell r="O831">
            <v>0</v>
          </cell>
          <cell r="P831">
            <v>0</v>
          </cell>
          <cell r="Q831">
            <v>0</v>
          </cell>
        </row>
        <row r="832">
          <cell r="A832">
            <v>2028</v>
          </cell>
          <cell r="B832" t="str">
            <v>Dec</v>
          </cell>
          <cell r="C832" t="str">
            <v>Chehalis</v>
          </cell>
          <cell r="D832">
            <v>0</v>
          </cell>
          <cell r="E832">
            <v>0</v>
          </cell>
          <cell r="F832">
            <v>0</v>
          </cell>
          <cell r="G832">
            <v>0</v>
          </cell>
          <cell r="H832">
            <v>0</v>
          </cell>
          <cell r="I832" t="str">
            <v>Div0</v>
          </cell>
          <cell r="J832">
            <v>512</v>
          </cell>
          <cell r="K832">
            <v>0</v>
          </cell>
          <cell r="L832">
            <v>0</v>
          </cell>
          <cell r="M832">
            <v>0</v>
          </cell>
          <cell r="N832">
            <v>512</v>
          </cell>
          <cell r="O832">
            <v>0</v>
          </cell>
          <cell r="P832">
            <v>0</v>
          </cell>
          <cell r="Q832">
            <v>0</v>
          </cell>
        </row>
        <row r="833">
          <cell r="A833">
            <v>2028</v>
          </cell>
          <cell r="B833" t="str">
            <v>Dec</v>
          </cell>
          <cell r="C833" t="str">
            <v>SOregonCal</v>
          </cell>
          <cell r="D833">
            <v>1442.2</v>
          </cell>
          <cell r="E833">
            <v>0</v>
          </cell>
          <cell r="F833">
            <v>-271.7</v>
          </cell>
          <cell r="G833">
            <v>152.19999999999999</v>
          </cell>
          <cell r="H833">
            <v>152.19999999999999</v>
          </cell>
          <cell r="I833">
            <v>13</v>
          </cell>
          <cell r="J833">
            <v>293.5</v>
          </cell>
          <cell r="K833">
            <v>-0.2</v>
          </cell>
          <cell r="L833">
            <v>0</v>
          </cell>
          <cell r="M833">
            <v>1375.1</v>
          </cell>
          <cell r="N833">
            <v>345.7</v>
          </cell>
          <cell r="O833">
            <v>0</v>
          </cell>
          <cell r="P833">
            <v>0</v>
          </cell>
          <cell r="Q833">
            <v>0</v>
          </cell>
        </row>
        <row r="834">
          <cell r="A834">
            <v>2028</v>
          </cell>
          <cell r="B834" t="str">
            <v>Dec</v>
          </cell>
          <cell r="C834" t="str">
            <v>PortlandNC</v>
          </cell>
          <cell r="D834">
            <v>522</v>
          </cell>
          <cell r="E834">
            <v>0</v>
          </cell>
          <cell r="F834">
            <v>0</v>
          </cell>
          <cell r="G834">
            <v>67.900000000000006</v>
          </cell>
          <cell r="H834">
            <v>67.900000000000006</v>
          </cell>
          <cell r="I834">
            <v>13</v>
          </cell>
          <cell r="J834">
            <v>597.70000000000005</v>
          </cell>
          <cell r="K834">
            <v>-78</v>
          </cell>
          <cell r="L834">
            <v>0</v>
          </cell>
          <cell r="M834">
            <v>70.099999999999994</v>
          </cell>
          <cell r="N834">
            <v>0</v>
          </cell>
          <cell r="O834">
            <v>0</v>
          </cell>
          <cell r="P834">
            <v>0</v>
          </cell>
          <cell r="Q834">
            <v>0</v>
          </cell>
        </row>
        <row r="835">
          <cell r="A835">
            <v>2028</v>
          </cell>
          <cell r="B835" t="str">
            <v>Dec</v>
          </cell>
          <cell r="C835" t="str">
            <v>WillamValcc</v>
          </cell>
          <cell r="D835">
            <v>385.1</v>
          </cell>
          <cell r="E835">
            <v>0</v>
          </cell>
          <cell r="F835">
            <v>0</v>
          </cell>
          <cell r="G835">
            <v>50.1</v>
          </cell>
          <cell r="H835">
            <v>50.1</v>
          </cell>
          <cell r="I835">
            <v>13</v>
          </cell>
          <cell r="J835">
            <v>0</v>
          </cell>
          <cell r="K835">
            <v>0</v>
          </cell>
          <cell r="L835">
            <v>0</v>
          </cell>
          <cell r="M835">
            <v>435.2</v>
          </cell>
          <cell r="N835">
            <v>0</v>
          </cell>
          <cell r="O835">
            <v>0</v>
          </cell>
          <cell r="P835">
            <v>0</v>
          </cell>
          <cell r="Q835">
            <v>0</v>
          </cell>
        </row>
        <row r="836">
          <cell r="A836">
            <v>2028</v>
          </cell>
          <cell r="B836" t="str">
            <v>Dec</v>
          </cell>
          <cell r="C836" t="str">
            <v>Bethel</v>
          </cell>
          <cell r="D836">
            <v>0</v>
          </cell>
          <cell r="E836">
            <v>0</v>
          </cell>
          <cell r="F836">
            <v>0</v>
          </cell>
          <cell r="G836">
            <v>0</v>
          </cell>
          <cell r="H836">
            <v>0</v>
          </cell>
          <cell r="I836" t="str">
            <v>Div0</v>
          </cell>
          <cell r="J836">
            <v>0</v>
          </cell>
          <cell r="K836">
            <v>0</v>
          </cell>
          <cell r="L836">
            <v>0</v>
          </cell>
          <cell r="M836">
            <v>0</v>
          </cell>
          <cell r="N836">
            <v>0</v>
          </cell>
          <cell r="O836">
            <v>0</v>
          </cell>
          <cell r="P836">
            <v>0</v>
          </cell>
          <cell r="Q836">
            <v>0</v>
          </cell>
        </row>
        <row r="837">
          <cell r="A837">
            <v>2028</v>
          </cell>
          <cell r="B837" t="str">
            <v>Dec</v>
          </cell>
          <cell r="C837" t="str">
            <v>Nevada - Oregon Border</v>
          </cell>
          <cell r="D837">
            <v>0</v>
          </cell>
          <cell r="E837">
            <v>0</v>
          </cell>
          <cell r="F837">
            <v>0</v>
          </cell>
          <cell r="G837">
            <v>0</v>
          </cell>
          <cell r="H837">
            <v>0</v>
          </cell>
          <cell r="I837" t="str">
            <v>Div0</v>
          </cell>
          <cell r="J837">
            <v>106</v>
          </cell>
          <cell r="K837">
            <v>0</v>
          </cell>
          <cell r="L837">
            <v>0</v>
          </cell>
          <cell r="M837">
            <v>0</v>
          </cell>
          <cell r="N837">
            <v>106</v>
          </cell>
          <cell r="O837">
            <v>0</v>
          </cell>
          <cell r="P837">
            <v>0</v>
          </cell>
          <cell r="Q837">
            <v>0</v>
          </cell>
        </row>
        <row r="838">
          <cell r="A838">
            <v>2028</v>
          </cell>
          <cell r="B838" t="str">
            <v>Dec</v>
          </cell>
          <cell r="C838" t="str">
            <v>Bridger</v>
          </cell>
          <cell r="D838">
            <v>0</v>
          </cell>
          <cell r="E838">
            <v>0</v>
          </cell>
          <cell r="F838">
            <v>0</v>
          </cell>
          <cell r="G838">
            <v>0</v>
          </cell>
          <cell r="H838">
            <v>0</v>
          </cell>
          <cell r="I838" t="str">
            <v>Div0</v>
          </cell>
          <cell r="J838">
            <v>1408.4</v>
          </cell>
          <cell r="K838">
            <v>0</v>
          </cell>
          <cell r="L838">
            <v>0</v>
          </cell>
          <cell r="M838">
            <v>0</v>
          </cell>
          <cell r="N838">
            <v>1408.4</v>
          </cell>
          <cell r="O838">
            <v>0</v>
          </cell>
          <cell r="P838">
            <v>0</v>
          </cell>
          <cell r="Q838">
            <v>0</v>
          </cell>
        </row>
        <row r="839">
          <cell r="A839">
            <v>2028</v>
          </cell>
          <cell r="B839" t="str">
            <v>Dec</v>
          </cell>
          <cell r="C839" t="str">
            <v>Hemingway</v>
          </cell>
          <cell r="D839">
            <v>0</v>
          </cell>
          <cell r="E839">
            <v>0</v>
          </cell>
          <cell r="F839">
            <v>0</v>
          </cell>
          <cell r="G839">
            <v>0</v>
          </cell>
          <cell r="H839">
            <v>0</v>
          </cell>
          <cell r="I839" t="str">
            <v>Div0</v>
          </cell>
          <cell r="J839">
            <v>0</v>
          </cell>
          <cell r="K839">
            <v>0</v>
          </cell>
          <cell r="L839">
            <v>0</v>
          </cell>
          <cell r="M839">
            <v>962.3</v>
          </cell>
          <cell r="N839">
            <v>962.3</v>
          </cell>
          <cell r="O839">
            <v>0</v>
          </cell>
          <cell r="P839">
            <v>0</v>
          </cell>
          <cell r="Q839">
            <v>0</v>
          </cell>
        </row>
        <row r="840">
          <cell r="A840">
            <v>2028</v>
          </cell>
          <cell r="B840" t="str">
            <v>Dec</v>
          </cell>
          <cell r="C840" t="str">
            <v>Midpoint Meridian</v>
          </cell>
          <cell r="D840">
            <v>0</v>
          </cell>
          <cell r="E840">
            <v>0</v>
          </cell>
          <cell r="F840">
            <v>0</v>
          </cell>
          <cell r="G840">
            <v>0</v>
          </cell>
          <cell r="H840">
            <v>0</v>
          </cell>
          <cell r="I840" t="str">
            <v>Div0</v>
          </cell>
          <cell r="J840">
            <v>0</v>
          </cell>
          <cell r="K840">
            <v>0</v>
          </cell>
          <cell r="L840">
            <v>0</v>
          </cell>
          <cell r="M840">
            <v>400</v>
          </cell>
          <cell r="N840">
            <v>400</v>
          </cell>
          <cell r="O840">
            <v>0</v>
          </cell>
          <cell r="P840">
            <v>0</v>
          </cell>
          <cell r="Q840">
            <v>0</v>
          </cell>
        </row>
        <row r="841">
          <cell r="A841">
            <v>2028</v>
          </cell>
          <cell r="B841" t="str">
            <v>Dec</v>
          </cell>
          <cell r="C841" t="str">
            <v>Craig Trans</v>
          </cell>
          <cell r="D841">
            <v>0</v>
          </cell>
          <cell r="E841">
            <v>0</v>
          </cell>
          <cell r="F841">
            <v>0</v>
          </cell>
          <cell r="G841">
            <v>0</v>
          </cell>
          <cell r="H841">
            <v>0</v>
          </cell>
          <cell r="I841" t="str">
            <v>Div0</v>
          </cell>
          <cell r="J841">
            <v>0</v>
          </cell>
          <cell r="K841">
            <v>0</v>
          </cell>
          <cell r="L841">
            <v>0</v>
          </cell>
          <cell r="M841">
            <v>67</v>
          </cell>
          <cell r="N841">
            <v>67</v>
          </cell>
          <cell r="O841">
            <v>0</v>
          </cell>
          <cell r="P841">
            <v>0</v>
          </cell>
          <cell r="Q841">
            <v>0</v>
          </cell>
        </row>
        <row r="842">
          <cell r="A842">
            <v>2028</v>
          </cell>
          <cell r="B842" t="str">
            <v>Dec</v>
          </cell>
          <cell r="C842" t="str">
            <v>BPA_NITS</v>
          </cell>
          <cell r="D842">
            <v>323.8</v>
          </cell>
          <cell r="E842">
            <v>0</v>
          </cell>
          <cell r="F842">
            <v>0</v>
          </cell>
          <cell r="G842">
            <v>42.1</v>
          </cell>
          <cell r="H842">
            <v>42.1</v>
          </cell>
          <cell r="I842">
            <v>13</v>
          </cell>
          <cell r="J842">
            <v>0</v>
          </cell>
          <cell r="K842">
            <v>0</v>
          </cell>
          <cell r="L842">
            <v>0</v>
          </cell>
          <cell r="M842">
            <v>365.9</v>
          </cell>
          <cell r="N842">
            <v>0</v>
          </cell>
          <cell r="O842">
            <v>0</v>
          </cell>
          <cell r="P842">
            <v>0</v>
          </cell>
          <cell r="Q842">
            <v>0</v>
          </cell>
        </row>
        <row r="843">
          <cell r="A843">
            <v>2029</v>
          </cell>
          <cell r="B843" t="str">
            <v>Jul</v>
          </cell>
          <cell r="C843" t="str">
            <v>Arizona</v>
          </cell>
          <cell r="D843">
            <v>0</v>
          </cell>
          <cell r="E843">
            <v>0</v>
          </cell>
          <cell r="F843">
            <v>0</v>
          </cell>
          <cell r="G843">
            <v>0</v>
          </cell>
          <cell r="H843">
            <v>0</v>
          </cell>
          <cell r="I843" t="str">
            <v>Div0</v>
          </cell>
          <cell r="J843">
            <v>0</v>
          </cell>
          <cell r="K843">
            <v>0</v>
          </cell>
          <cell r="L843">
            <v>0</v>
          </cell>
          <cell r="M843">
            <v>0</v>
          </cell>
          <cell r="N843">
            <v>0</v>
          </cell>
          <cell r="O843">
            <v>0</v>
          </cell>
          <cell r="P843">
            <v>0</v>
          </cell>
          <cell r="Q843">
            <v>0</v>
          </cell>
        </row>
        <row r="844">
          <cell r="A844">
            <v>2029</v>
          </cell>
          <cell r="B844" t="str">
            <v>Jul</v>
          </cell>
          <cell r="C844" t="str">
            <v>COB</v>
          </cell>
          <cell r="D844">
            <v>0</v>
          </cell>
          <cell r="E844">
            <v>0</v>
          </cell>
          <cell r="F844">
            <v>0</v>
          </cell>
          <cell r="G844">
            <v>0</v>
          </cell>
          <cell r="H844">
            <v>0</v>
          </cell>
          <cell r="I844" t="str">
            <v>Div0</v>
          </cell>
          <cell r="J844">
            <v>424</v>
          </cell>
          <cell r="K844">
            <v>0</v>
          </cell>
          <cell r="L844">
            <v>0</v>
          </cell>
          <cell r="M844">
            <v>0</v>
          </cell>
          <cell r="N844">
            <v>424</v>
          </cell>
          <cell r="O844">
            <v>0</v>
          </cell>
          <cell r="P844">
            <v>0</v>
          </cell>
          <cell r="Q844">
            <v>0</v>
          </cell>
        </row>
        <row r="845">
          <cell r="A845">
            <v>2029</v>
          </cell>
          <cell r="B845" t="str">
            <v>Jul</v>
          </cell>
          <cell r="C845" t="str">
            <v>Goshen</v>
          </cell>
          <cell r="D845">
            <v>504.1</v>
          </cell>
          <cell r="E845">
            <v>0</v>
          </cell>
          <cell r="F845">
            <v>-64.8</v>
          </cell>
          <cell r="G845">
            <v>57.1</v>
          </cell>
          <cell r="H845">
            <v>57.1</v>
          </cell>
          <cell r="I845">
            <v>13</v>
          </cell>
          <cell r="J845">
            <v>26</v>
          </cell>
          <cell r="K845">
            <v>-4.4000000000000004</v>
          </cell>
          <cell r="L845">
            <v>189.4</v>
          </cell>
          <cell r="M845">
            <v>285.3</v>
          </cell>
          <cell r="N845">
            <v>0</v>
          </cell>
          <cell r="O845">
            <v>0</v>
          </cell>
          <cell r="P845">
            <v>0</v>
          </cell>
          <cell r="Q845">
            <v>0</v>
          </cell>
        </row>
        <row r="846">
          <cell r="A846">
            <v>2029</v>
          </cell>
          <cell r="B846" t="str">
            <v>Jul</v>
          </cell>
          <cell r="C846" t="str">
            <v>Brady</v>
          </cell>
          <cell r="D846">
            <v>0</v>
          </cell>
          <cell r="E846">
            <v>0</v>
          </cell>
          <cell r="F846">
            <v>0</v>
          </cell>
          <cell r="G846">
            <v>0</v>
          </cell>
          <cell r="H846">
            <v>0</v>
          </cell>
          <cell r="I846" t="str">
            <v>Div0</v>
          </cell>
          <cell r="J846">
            <v>0</v>
          </cell>
          <cell r="K846">
            <v>0</v>
          </cell>
          <cell r="L846">
            <v>0</v>
          </cell>
          <cell r="M846">
            <v>0</v>
          </cell>
          <cell r="N846">
            <v>0</v>
          </cell>
          <cell r="O846">
            <v>0</v>
          </cell>
          <cell r="P846">
            <v>0</v>
          </cell>
          <cell r="Q846">
            <v>0</v>
          </cell>
        </row>
        <row r="847">
          <cell r="A847">
            <v>2029</v>
          </cell>
          <cell r="B847" t="str">
            <v>Jul</v>
          </cell>
          <cell r="C847" t="str">
            <v>Bridger West</v>
          </cell>
          <cell r="D847">
            <v>0</v>
          </cell>
          <cell r="E847">
            <v>0</v>
          </cell>
          <cell r="F847">
            <v>0</v>
          </cell>
          <cell r="G847">
            <v>0</v>
          </cell>
          <cell r="H847">
            <v>0</v>
          </cell>
          <cell r="I847" t="str">
            <v>Div0</v>
          </cell>
          <cell r="J847">
            <v>0</v>
          </cell>
          <cell r="K847">
            <v>0</v>
          </cell>
          <cell r="L847">
            <v>0</v>
          </cell>
          <cell r="M847">
            <v>654.29999999999995</v>
          </cell>
          <cell r="N847">
            <v>654.29999999999995</v>
          </cell>
          <cell r="O847">
            <v>0</v>
          </cell>
          <cell r="P847">
            <v>0</v>
          </cell>
          <cell r="Q847">
            <v>0</v>
          </cell>
        </row>
        <row r="848">
          <cell r="A848">
            <v>2029</v>
          </cell>
          <cell r="B848" t="str">
            <v>Jul</v>
          </cell>
          <cell r="C848" t="str">
            <v>Borah</v>
          </cell>
          <cell r="D848">
            <v>0</v>
          </cell>
          <cell r="E848">
            <v>0</v>
          </cell>
          <cell r="F848">
            <v>0</v>
          </cell>
          <cell r="G848">
            <v>0</v>
          </cell>
          <cell r="H848">
            <v>0</v>
          </cell>
          <cell r="I848" t="str">
            <v>Div0</v>
          </cell>
          <cell r="J848">
            <v>0</v>
          </cell>
          <cell r="K848">
            <v>0</v>
          </cell>
          <cell r="L848">
            <v>0</v>
          </cell>
          <cell r="M848">
            <v>654.20000000000005</v>
          </cell>
          <cell r="N848">
            <v>654.20000000000005</v>
          </cell>
          <cell r="O848">
            <v>0</v>
          </cell>
          <cell r="P848">
            <v>0</v>
          </cell>
          <cell r="Q848">
            <v>0</v>
          </cell>
        </row>
        <row r="849">
          <cell r="A849">
            <v>2029</v>
          </cell>
          <cell r="B849" t="str">
            <v>Jul</v>
          </cell>
          <cell r="C849" t="str">
            <v>Mid Columbia</v>
          </cell>
          <cell r="D849">
            <v>0</v>
          </cell>
          <cell r="E849">
            <v>0</v>
          </cell>
          <cell r="F849">
            <v>0</v>
          </cell>
          <cell r="G849">
            <v>0</v>
          </cell>
          <cell r="H849">
            <v>0</v>
          </cell>
          <cell r="I849" t="str">
            <v>Div0</v>
          </cell>
          <cell r="J849">
            <v>864.4</v>
          </cell>
          <cell r="K849">
            <v>0</v>
          </cell>
          <cell r="L849">
            <v>0</v>
          </cell>
          <cell r="M849">
            <v>0</v>
          </cell>
          <cell r="N849">
            <v>864.4</v>
          </cell>
          <cell r="O849">
            <v>0</v>
          </cell>
          <cell r="P849">
            <v>0</v>
          </cell>
          <cell r="Q849">
            <v>0</v>
          </cell>
        </row>
        <row r="850">
          <cell r="A850">
            <v>2029</v>
          </cell>
          <cell r="B850" t="str">
            <v>Jul</v>
          </cell>
          <cell r="C850" t="str">
            <v>Mona</v>
          </cell>
          <cell r="D850">
            <v>0</v>
          </cell>
          <cell r="E850">
            <v>0</v>
          </cell>
          <cell r="F850">
            <v>0</v>
          </cell>
          <cell r="G850">
            <v>0</v>
          </cell>
          <cell r="H850">
            <v>0</v>
          </cell>
          <cell r="I850" t="str">
            <v>Div0</v>
          </cell>
          <cell r="J850">
            <v>318</v>
          </cell>
          <cell r="K850">
            <v>0</v>
          </cell>
          <cell r="L850">
            <v>0</v>
          </cell>
          <cell r="M850">
            <v>29</v>
          </cell>
          <cell r="N850">
            <v>347</v>
          </cell>
          <cell r="O850">
            <v>0</v>
          </cell>
          <cell r="P850">
            <v>0</v>
          </cell>
          <cell r="Q850">
            <v>0</v>
          </cell>
        </row>
        <row r="851">
          <cell r="A851">
            <v>2029</v>
          </cell>
          <cell r="B851" t="str">
            <v>Jul</v>
          </cell>
          <cell r="C851" t="str">
            <v>Palo Verde</v>
          </cell>
          <cell r="D851">
            <v>0</v>
          </cell>
          <cell r="E851">
            <v>0</v>
          </cell>
          <cell r="F851">
            <v>0</v>
          </cell>
          <cell r="G851">
            <v>0</v>
          </cell>
          <cell r="H851">
            <v>0</v>
          </cell>
          <cell r="I851" t="str">
            <v>Div0</v>
          </cell>
          <cell r="J851">
            <v>0</v>
          </cell>
          <cell r="K851">
            <v>0</v>
          </cell>
          <cell r="L851">
            <v>0</v>
          </cell>
          <cell r="M851">
            <v>0</v>
          </cell>
          <cell r="N851">
            <v>0</v>
          </cell>
          <cell r="O851">
            <v>0</v>
          </cell>
          <cell r="P851">
            <v>0</v>
          </cell>
          <cell r="Q851">
            <v>0</v>
          </cell>
        </row>
        <row r="852">
          <cell r="A852">
            <v>2029</v>
          </cell>
          <cell r="B852" t="str">
            <v>Jul</v>
          </cell>
          <cell r="C852" t="str">
            <v>Utah North</v>
          </cell>
          <cell r="D852">
            <v>5302.8</v>
          </cell>
          <cell r="E852">
            <v>0</v>
          </cell>
          <cell r="F852">
            <v>-629</v>
          </cell>
          <cell r="G852">
            <v>607.6</v>
          </cell>
          <cell r="H852">
            <v>607.6</v>
          </cell>
          <cell r="I852">
            <v>13</v>
          </cell>
          <cell r="J852">
            <v>2477.9</v>
          </cell>
          <cell r="K852">
            <v>0</v>
          </cell>
          <cell r="L852">
            <v>295.39999999999998</v>
          </cell>
          <cell r="M852">
            <v>2574.8000000000002</v>
          </cell>
          <cell r="N852">
            <v>66.599999999999994</v>
          </cell>
          <cell r="O852">
            <v>0</v>
          </cell>
          <cell r="P852">
            <v>0</v>
          </cell>
          <cell r="Q852">
            <v>0</v>
          </cell>
        </row>
        <row r="853">
          <cell r="A853">
            <v>2029</v>
          </cell>
          <cell r="B853" t="str">
            <v>Jul</v>
          </cell>
          <cell r="C853" t="str">
            <v>_4-Corners</v>
          </cell>
          <cell r="D853">
            <v>0</v>
          </cell>
          <cell r="E853">
            <v>0</v>
          </cell>
          <cell r="F853">
            <v>0</v>
          </cell>
          <cell r="G853">
            <v>0</v>
          </cell>
          <cell r="H853">
            <v>0</v>
          </cell>
          <cell r="I853" t="str">
            <v>Div0</v>
          </cell>
          <cell r="J853">
            <v>0</v>
          </cell>
          <cell r="K853">
            <v>0</v>
          </cell>
          <cell r="L853">
            <v>0</v>
          </cell>
          <cell r="M853">
            <v>0</v>
          </cell>
          <cell r="N853">
            <v>0</v>
          </cell>
          <cell r="O853">
            <v>0</v>
          </cell>
          <cell r="P853">
            <v>0</v>
          </cell>
          <cell r="Q853">
            <v>0</v>
          </cell>
        </row>
        <row r="854">
          <cell r="A854">
            <v>2029</v>
          </cell>
          <cell r="B854" t="str">
            <v>Jul</v>
          </cell>
          <cell r="C854" t="str">
            <v>Utah South</v>
          </cell>
          <cell r="D854">
            <v>820.9</v>
          </cell>
          <cell r="E854">
            <v>0</v>
          </cell>
          <cell r="F854">
            <v>0</v>
          </cell>
          <cell r="G854">
            <v>106.7</v>
          </cell>
          <cell r="H854">
            <v>106.7</v>
          </cell>
          <cell r="I854">
            <v>13</v>
          </cell>
          <cell r="J854">
            <v>3120.6</v>
          </cell>
          <cell r="K854">
            <v>-31.9</v>
          </cell>
          <cell r="L854">
            <v>0</v>
          </cell>
          <cell r="M854">
            <v>413.9</v>
          </cell>
          <cell r="N854">
            <v>2575.1</v>
          </cell>
          <cell r="O854">
            <v>0</v>
          </cell>
          <cell r="P854">
            <v>0</v>
          </cell>
          <cell r="Q854">
            <v>0</v>
          </cell>
        </row>
        <row r="855">
          <cell r="A855">
            <v>2029</v>
          </cell>
          <cell r="B855" t="str">
            <v>Jul</v>
          </cell>
          <cell r="C855" t="str">
            <v>Cholla</v>
          </cell>
          <cell r="D855">
            <v>0</v>
          </cell>
          <cell r="E855">
            <v>0</v>
          </cell>
          <cell r="F855">
            <v>0</v>
          </cell>
          <cell r="G855">
            <v>0</v>
          </cell>
          <cell r="H855">
            <v>0</v>
          </cell>
          <cell r="I855" t="str">
            <v>Div0</v>
          </cell>
          <cell r="J855">
            <v>0</v>
          </cell>
          <cell r="K855">
            <v>0</v>
          </cell>
          <cell r="L855">
            <v>0</v>
          </cell>
          <cell r="M855">
            <v>0</v>
          </cell>
          <cell r="N855">
            <v>0</v>
          </cell>
          <cell r="O855">
            <v>0</v>
          </cell>
          <cell r="P855">
            <v>0</v>
          </cell>
          <cell r="Q855">
            <v>0</v>
          </cell>
        </row>
        <row r="856">
          <cell r="A856">
            <v>2029</v>
          </cell>
          <cell r="B856" t="str">
            <v>Jul</v>
          </cell>
          <cell r="C856" t="str">
            <v>Colorado</v>
          </cell>
          <cell r="D856">
            <v>0</v>
          </cell>
          <cell r="E856">
            <v>0</v>
          </cell>
          <cell r="F856">
            <v>0</v>
          </cell>
          <cell r="G856">
            <v>0</v>
          </cell>
          <cell r="H856">
            <v>63.3</v>
          </cell>
          <cell r="I856" t="str">
            <v>Div0</v>
          </cell>
          <cell r="J856">
            <v>159.30000000000001</v>
          </cell>
          <cell r="K856">
            <v>0</v>
          </cell>
          <cell r="L856">
            <v>0</v>
          </cell>
          <cell r="M856">
            <v>0</v>
          </cell>
          <cell r="N856">
            <v>96</v>
          </cell>
          <cell r="O856">
            <v>0</v>
          </cell>
          <cell r="P856">
            <v>0</v>
          </cell>
          <cell r="Q856">
            <v>0</v>
          </cell>
        </row>
        <row r="857">
          <cell r="A857">
            <v>2029</v>
          </cell>
          <cell r="B857" t="str">
            <v>Jul</v>
          </cell>
          <cell r="C857" t="str">
            <v>Mead</v>
          </cell>
          <cell r="D857">
            <v>0</v>
          </cell>
          <cell r="E857">
            <v>0</v>
          </cell>
          <cell r="F857">
            <v>0</v>
          </cell>
          <cell r="G857">
            <v>0</v>
          </cell>
          <cell r="H857">
            <v>0</v>
          </cell>
          <cell r="I857" t="str">
            <v>Div0</v>
          </cell>
          <cell r="J857">
            <v>0</v>
          </cell>
          <cell r="K857">
            <v>0</v>
          </cell>
          <cell r="L857">
            <v>0</v>
          </cell>
          <cell r="M857">
            <v>0</v>
          </cell>
          <cell r="N857">
            <v>0</v>
          </cell>
          <cell r="O857">
            <v>0</v>
          </cell>
          <cell r="P857">
            <v>0</v>
          </cell>
          <cell r="Q857">
            <v>0</v>
          </cell>
        </row>
        <row r="858">
          <cell r="A858">
            <v>2029</v>
          </cell>
          <cell r="B858" t="str">
            <v>Jul</v>
          </cell>
          <cell r="C858" t="str">
            <v>Montana</v>
          </cell>
          <cell r="D858">
            <v>0</v>
          </cell>
          <cell r="E858">
            <v>0</v>
          </cell>
          <cell r="F858">
            <v>0</v>
          </cell>
          <cell r="G858">
            <v>0</v>
          </cell>
          <cell r="H858">
            <v>0</v>
          </cell>
          <cell r="I858" t="str">
            <v>Div0</v>
          </cell>
          <cell r="J858">
            <v>151.69999999999999</v>
          </cell>
          <cell r="K858">
            <v>0</v>
          </cell>
          <cell r="L858">
            <v>0</v>
          </cell>
          <cell r="M858">
            <v>0</v>
          </cell>
          <cell r="N858">
            <v>151.69999999999999</v>
          </cell>
          <cell r="O858">
            <v>0</v>
          </cell>
          <cell r="P858">
            <v>0</v>
          </cell>
          <cell r="Q858">
            <v>0</v>
          </cell>
        </row>
        <row r="859">
          <cell r="A859">
            <v>2029</v>
          </cell>
          <cell r="B859" t="str">
            <v>Jul</v>
          </cell>
          <cell r="C859" t="str">
            <v>Hermiston</v>
          </cell>
          <cell r="D859">
            <v>0</v>
          </cell>
          <cell r="E859">
            <v>0</v>
          </cell>
          <cell r="F859">
            <v>0</v>
          </cell>
          <cell r="G859">
            <v>0</v>
          </cell>
          <cell r="H859">
            <v>0</v>
          </cell>
          <cell r="I859" t="str">
            <v>Div0</v>
          </cell>
          <cell r="J859">
            <v>227</v>
          </cell>
          <cell r="K859">
            <v>0</v>
          </cell>
          <cell r="L859">
            <v>0</v>
          </cell>
          <cell r="M859">
            <v>0</v>
          </cell>
          <cell r="N859">
            <v>227</v>
          </cell>
          <cell r="O859">
            <v>0</v>
          </cell>
          <cell r="P859">
            <v>0</v>
          </cell>
          <cell r="Q859">
            <v>0</v>
          </cell>
        </row>
        <row r="860">
          <cell r="A860">
            <v>2029</v>
          </cell>
          <cell r="B860" t="str">
            <v>Jul</v>
          </cell>
          <cell r="C860" t="str">
            <v>Yakima</v>
          </cell>
          <cell r="D860">
            <v>549.4</v>
          </cell>
          <cell r="E860">
            <v>0</v>
          </cell>
          <cell r="F860">
            <v>-53</v>
          </cell>
          <cell r="G860">
            <v>64.5</v>
          </cell>
          <cell r="H860">
            <v>64.5</v>
          </cell>
          <cell r="I860">
            <v>13</v>
          </cell>
          <cell r="J860">
            <v>58.4</v>
          </cell>
          <cell r="K860">
            <v>0</v>
          </cell>
          <cell r="L860">
            <v>28.5</v>
          </cell>
          <cell r="M860">
            <v>474</v>
          </cell>
          <cell r="N860">
            <v>0</v>
          </cell>
          <cell r="O860">
            <v>0</v>
          </cell>
          <cell r="P860">
            <v>0</v>
          </cell>
          <cell r="Q860">
            <v>0</v>
          </cell>
        </row>
        <row r="861">
          <cell r="A861">
            <v>2029</v>
          </cell>
          <cell r="B861" t="str">
            <v>Jul</v>
          </cell>
          <cell r="C861" t="str">
            <v>WallaWalla</v>
          </cell>
          <cell r="D861">
            <v>284</v>
          </cell>
          <cell r="E861">
            <v>0</v>
          </cell>
          <cell r="F861">
            <v>-20.7</v>
          </cell>
          <cell r="G861">
            <v>34.200000000000003</v>
          </cell>
          <cell r="H861">
            <v>34.200000000000003</v>
          </cell>
          <cell r="I861">
            <v>13</v>
          </cell>
          <cell r="J861">
            <v>33.5</v>
          </cell>
          <cell r="K861">
            <v>-1.8</v>
          </cell>
          <cell r="L861">
            <v>0</v>
          </cell>
          <cell r="M861">
            <v>265.89999999999998</v>
          </cell>
          <cell r="N861">
            <v>0</v>
          </cell>
          <cell r="O861">
            <v>0</v>
          </cell>
          <cell r="P861">
            <v>0</v>
          </cell>
          <cell r="Q861">
            <v>0</v>
          </cell>
        </row>
        <row r="862">
          <cell r="A862">
            <v>2029</v>
          </cell>
          <cell r="B862" t="str">
            <v>Jul</v>
          </cell>
          <cell r="C862" t="str">
            <v>APS Transmission</v>
          </cell>
          <cell r="D862">
            <v>0</v>
          </cell>
          <cell r="E862">
            <v>0</v>
          </cell>
          <cell r="F862">
            <v>0</v>
          </cell>
          <cell r="G862">
            <v>0</v>
          </cell>
          <cell r="H862">
            <v>0</v>
          </cell>
          <cell r="I862" t="str">
            <v>Div0</v>
          </cell>
          <cell r="J862">
            <v>0</v>
          </cell>
          <cell r="K862">
            <v>0</v>
          </cell>
          <cell r="L862">
            <v>0</v>
          </cell>
          <cell r="M862">
            <v>0</v>
          </cell>
          <cell r="N862">
            <v>0</v>
          </cell>
          <cell r="O862">
            <v>0</v>
          </cell>
          <cell r="P862">
            <v>0</v>
          </cell>
          <cell r="Q862">
            <v>0</v>
          </cell>
        </row>
        <row r="863">
          <cell r="A863">
            <v>2029</v>
          </cell>
          <cell r="B863" t="str">
            <v>Jul</v>
          </cell>
          <cell r="C863" t="str">
            <v>Bridger East</v>
          </cell>
          <cell r="D863">
            <v>0</v>
          </cell>
          <cell r="E863">
            <v>0</v>
          </cell>
          <cell r="F863">
            <v>0</v>
          </cell>
          <cell r="G863">
            <v>0</v>
          </cell>
          <cell r="H863">
            <v>0</v>
          </cell>
          <cell r="I863" t="str">
            <v>Div0</v>
          </cell>
          <cell r="J863">
            <v>0</v>
          </cell>
          <cell r="K863">
            <v>0</v>
          </cell>
          <cell r="L863">
            <v>0</v>
          </cell>
          <cell r="M863">
            <v>0</v>
          </cell>
          <cell r="N863">
            <v>0</v>
          </cell>
          <cell r="O863">
            <v>0</v>
          </cell>
          <cell r="P863">
            <v>0</v>
          </cell>
          <cell r="Q863">
            <v>0</v>
          </cell>
        </row>
        <row r="864">
          <cell r="A864">
            <v>2029</v>
          </cell>
          <cell r="B864" t="str">
            <v>Jul</v>
          </cell>
          <cell r="C864" t="str">
            <v>WyomingNE</v>
          </cell>
          <cell r="D864">
            <v>619.5</v>
          </cell>
          <cell r="E864">
            <v>0</v>
          </cell>
          <cell r="F864">
            <v>0</v>
          </cell>
          <cell r="G864">
            <v>80.5</v>
          </cell>
          <cell r="H864">
            <v>80.5</v>
          </cell>
          <cell r="I864">
            <v>13</v>
          </cell>
          <cell r="J864">
            <v>428.2</v>
          </cell>
          <cell r="K864">
            <v>0</v>
          </cell>
          <cell r="L864">
            <v>50.2</v>
          </cell>
          <cell r="M864">
            <v>221.6</v>
          </cell>
          <cell r="N864">
            <v>0</v>
          </cell>
          <cell r="O864">
            <v>0</v>
          </cell>
          <cell r="P864">
            <v>0</v>
          </cell>
          <cell r="Q864">
            <v>0</v>
          </cell>
        </row>
        <row r="865">
          <cell r="A865">
            <v>2029</v>
          </cell>
          <cell r="B865" t="str">
            <v>Jul</v>
          </cell>
          <cell r="C865" t="str">
            <v>WyomingSW</v>
          </cell>
          <cell r="D865">
            <v>521.4</v>
          </cell>
          <cell r="E865">
            <v>0</v>
          </cell>
          <cell r="F865">
            <v>-120.4</v>
          </cell>
          <cell r="G865">
            <v>52.1</v>
          </cell>
          <cell r="H865">
            <v>52.1</v>
          </cell>
          <cell r="I865">
            <v>13</v>
          </cell>
          <cell r="J865">
            <v>44.5</v>
          </cell>
          <cell r="K865">
            <v>0</v>
          </cell>
          <cell r="L865">
            <v>0</v>
          </cell>
          <cell r="M865">
            <v>456.4</v>
          </cell>
          <cell r="N865">
            <v>47.8</v>
          </cell>
          <cell r="O865">
            <v>0</v>
          </cell>
          <cell r="P865">
            <v>0</v>
          </cell>
          <cell r="Q865">
            <v>0</v>
          </cell>
        </row>
        <row r="866">
          <cell r="A866">
            <v>2029</v>
          </cell>
          <cell r="B866" t="str">
            <v>Jul</v>
          </cell>
          <cell r="C866" t="str">
            <v>Aeolis_Wyoming</v>
          </cell>
          <cell r="D866">
            <v>0</v>
          </cell>
          <cell r="E866">
            <v>0</v>
          </cell>
          <cell r="F866">
            <v>0</v>
          </cell>
          <cell r="G866">
            <v>0</v>
          </cell>
          <cell r="H866">
            <v>0</v>
          </cell>
          <cell r="I866" t="str">
            <v>Div0</v>
          </cell>
          <cell r="J866">
            <v>173.8</v>
          </cell>
          <cell r="K866">
            <v>0</v>
          </cell>
          <cell r="L866">
            <v>0</v>
          </cell>
          <cell r="M866">
            <v>47.8</v>
          </cell>
          <cell r="N866">
            <v>221.6</v>
          </cell>
          <cell r="O866">
            <v>0</v>
          </cell>
          <cell r="P866">
            <v>0</v>
          </cell>
          <cell r="Q866">
            <v>0</v>
          </cell>
        </row>
        <row r="867">
          <cell r="A867">
            <v>2029</v>
          </cell>
          <cell r="B867" t="str">
            <v>Jul</v>
          </cell>
          <cell r="C867" t="str">
            <v>Chehalis</v>
          </cell>
          <cell r="D867">
            <v>0</v>
          </cell>
          <cell r="E867">
            <v>0</v>
          </cell>
          <cell r="F867">
            <v>0</v>
          </cell>
          <cell r="G867">
            <v>0</v>
          </cell>
          <cell r="H867">
            <v>0</v>
          </cell>
          <cell r="I867" t="str">
            <v>Div0</v>
          </cell>
          <cell r="J867">
            <v>464</v>
          </cell>
          <cell r="K867">
            <v>0</v>
          </cell>
          <cell r="L867">
            <v>0</v>
          </cell>
          <cell r="M867">
            <v>0</v>
          </cell>
          <cell r="N867">
            <v>464</v>
          </cell>
          <cell r="O867">
            <v>0</v>
          </cell>
          <cell r="P867">
            <v>0</v>
          </cell>
          <cell r="Q867">
            <v>0</v>
          </cell>
        </row>
        <row r="868">
          <cell r="A868">
            <v>2029</v>
          </cell>
          <cell r="B868" t="str">
            <v>Jul</v>
          </cell>
          <cell r="C868" t="str">
            <v>SOregonCal</v>
          </cell>
          <cell r="D868">
            <v>1489.5</v>
          </cell>
          <cell r="E868">
            <v>0</v>
          </cell>
          <cell r="F868">
            <v>-230.1</v>
          </cell>
          <cell r="G868">
            <v>163.69999999999999</v>
          </cell>
          <cell r="H868">
            <v>163.69999999999999</v>
          </cell>
          <cell r="I868">
            <v>13</v>
          </cell>
          <cell r="J868">
            <v>280.5</v>
          </cell>
          <cell r="K868">
            <v>7.1</v>
          </cell>
          <cell r="L868">
            <v>7.7</v>
          </cell>
          <cell r="M868">
            <v>1184.0999999999999</v>
          </cell>
          <cell r="N868">
            <v>56.3</v>
          </cell>
          <cell r="O868">
            <v>0</v>
          </cell>
          <cell r="P868">
            <v>0</v>
          </cell>
          <cell r="Q868">
            <v>0</v>
          </cell>
        </row>
        <row r="869">
          <cell r="A869">
            <v>2029</v>
          </cell>
          <cell r="B869" t="str">
            <v>Jul</v>
          </cell>
          <cell r="C869" t="str">
            <v>PortlandNC</v>
          </cell>
          <cell r="D869">
            <v>498.8</v>
          </cell>
          <cell r="E869">
            <v>0</v>
          </cell>
          <cell r="F869">
            <v>0</v>
          </cell>
          <cell r="G869">
            <v>64.8</v>
          </cell>
          <cell r="H869">
            <v>64.8</v>
          </cell>
          <cell r="I869">
            <v>13</v>
          </cell>
          <cell r="J869">
            <v>499.6</v>
          </cell>
          <cell r="K869">
            <v>-78</v>
          </cell>
          <cell r="L869">
            <v>0</v>
          </cell>
          <cell r="M869">
            <v>142</v>
          </cell>
          <cell r="N869">
            <v>0</v>
          </cell>
          <cell r="O869">
            <v>0</v>
          </cell>
          <cell r="P869">
            <v>0</v>
          </cell>
          <cell r="Q869">
            <v>0</v>
          </cell>
        </row>
        <row r="870">
          <cell r="A870">
            <v>2029</v>
          </cell>
          <cell r="B870" t="str">
            <v>Jul</v>
          </cell>
          <cell r="C870" t="str">
            <v>WillamValcc</v>
          </cell>
          <cell r="D870">
            <v>359.6</v>
          </cell>
          <cell r="E870">
            <v>0</v>
          </cell>
          <cell r="F870">
            <v>-16.100000000000001</v>
          </cell>
          <cell r="G870">
            <v>44.7</v>
          </cell>
          <cell r="H870">
            <v>44.7</v>
          </cell>
          <cell r="I870">
            <v>13</v>
          </cell>
          <cell r="J870">
            <v>0</v>
          </cell>
          <cell r="K870">
            <v>0</v>
          </cell>
          <cell r="L870">
            <v>72.900000000000006</v>
          </cell>
          <cell r="M870">
            <v>315.3</v>
          </cell>
          <cell r="N870">
            <v>0</v>
          </cell>
          <cell r="O870">
            <v>0</v>
          </cell>
          <cell r="P870">
            <v>0</v>
          </cell>
          <cell r="Q870">
            <v>0</v>
          </cell>
        </row>
        <row r="871">
          <cell r="A871">
            <v>2029</v>
          </cell>
          <cell r="B871" t="str">
            <v>Jul</v>
          </cell>
          <cell r="C871" t="str">
            <v>Bethel</v>
          </cell>
          <cell r="D871">
            <v>0</v>
          </cell>
          <cell r="E871">
            <v>0</v>
          </cell>
          <cell r="F871">
            <v>0</v>
          </cell>
          <cell r="G871">
            <v>0</v>
          </cell>
          <cell r="H871">
            <v>0</v>
          </cell>
          <cell r="I871" t="str">
            <v>Div0</v>
          </cell>
          <cell r="J871">
            <v>0</v>
          </cell>
          <cell r="K871">
            <v>0</v>
          </cell>
          <cell r="L871">
            <v>0</v>
          </cell>
          <cell r="M871">
            <v>0</v>
          </cell>
          <cell r="N871">
            <v>0</v>
          </cell>
          <cell r="O871">
            <v>0</v>
          </cell>
          <cell r="P871">
            <v>0</v>
          </cell>
          <cell r="Q871">
            <v>0</v>
          </cell>
        </row>
        <row r="872">
          <cell r="A872">
            <v>2029</v>
          </cell>
          <cell r="B872" t="str">
            <v>Jul</v>
          </cell>
          <cell r="C872" t="str">
            <v>Nevada - Oregon Border</v>
          </cell>
          <cell r="D872">
            <v>0</v>
          </cell>
          <cell r="E872">
            <v>0</v>
          </cell>
          <cell r="F872">
            <v>0</v>
          </cell>
          <cell r="G872">
            <v>0</v>
          </cell>
          <cell r="H872">
            <v>0</v>
          </cell>
          <cell r="I872" t="str">
            <v>Div0</v>
          </cell>
          <cell r="J872">
            <v>106</v>
          </cell>
          <cell r="K872">
            <v>0</v>
          </cell>
          <cell r="L872">
            <v>0</v>
          </cell>
          <cell r="M872">
            <v>0</v>
          </cell>
          <cell r="N872">
            <v>106</v>
          </cell>
          <cell r="O872">
            <v>0</v>
          </cell>
          <cell r="P872">
            <v>0</v>
          </cell>
          <cell r="Q872">
            <v>0</v>
          </cell>
        </row>
        <row r="873">
          <cell r="A873">
            <v>2029</v>
          </cell>
          <cell r="B873" t="str">
            <v>Jul</v>
          </cell>
          <cell r="C873" t="str">
            <v>Bridger</v>
          </cell>
          <cell r="D873">
            <v>0</v>
          </cell>
          <cell r="E873">
            <v>0</v>
          </cell>
          <cell r="F873">
            <v>0</v>
          </cell>
          <cell r="G873">
            <v>0</v>
          </cell>
          <cell r="H873">
            <v>0</v>
          </cell>
          <cell r="I873" t="str">
            <v>Div0</v>
          </cell>
          <cell r="J873">
            <v>1054.4000000000001</v>
          </cell>
          <cell r="K873">
            <v>0</v>
          </cell>
          <cell r="L873">
            <v>0</v>
          </cell>
          <cell r="M873">
            <v>0</v>
          </cell>
          <cell r="N873">
            <v>1054.4000000000001</v>
          </cell>
          <cell r="O873">
            <v>0</v>
          </cell>
          <cell r="P873">
            <v>0</v>
          </cell>
          <cell r="Q873">
            <v>0</v>
          </cell>
        </row>
        <row r="874">
          <cell r="A874">
            <v>2029</v>
          </cell>
          <cell r="B874" t="str">
            <v>Jul</v>
          </cell>
          <cell r="C874" t="str">
            <v>Hemingway</v>
          </cell>
          <cell r="D874">
            <v>0</v>
          </cell>
          <cell r="E874">
            <v>0</v>
          </cell>
          <cell r="F874">
            <v>0</v>
          </cell>
          <cell r="G874">
            <v>0</v>
          </cell>
          <cell r="H874">
            <v>0</v>
          </cell>
          <cell r="I874" t="str">
            <v>Div0</v>
          </cell>
          <cell r="J874">
            <v>0</v>
          </cell>
          <cell r="K874">
            <v>0</v>
          </cell>
          <cell r="L874">
            <v>0</v>
          </cell>
          <cell r="M874">
            <v>194.6</v>
          </cell>
          <cell r="N874">
            <v>194.6</v>
          </cell>
          <cell r="O874">
            <v>0</v>
          </cell>
          <cell r="P874">
            <v>0</v>
          </cell>
          <cell r="Q874">
            <v>0</v>
          </cell>
        </row>
        <row r="875">
          <cell r="A875">
            <v>2029</v>
          </cell>
          <cell r="B875" t="str">
            <v>Jul</v>
          </cell>
          <cell r="C875" t="str">
            <v>Midpoint Meridian</v>
          </cell>
          <cell r="D875">
            <v>0</v>
          </cell>
          <cell r="E875">
            <v>0</v>
          </cell>
          <cell r="F875">
            <v>0</v>
          </cell>
          <cell r="G875">
            <v>0</v>
          </cell>
          <cell r="H875">
            <v>0</v>
          </cell>
          <cell r="I875" t="str">
            <v>Div0</v>
          </cell>
          <cell r="J875">
            <v>0</v>
          </cell>
          <cell r="K875">
            <v>0</v>
          </cell>
          <cell r="L875">
            <v>0</v>
          </cell>
          <cell r="M875">
            <v>228.2</v>
          </cell>
          <cell r="N875">
            <v>228.2</v>
          </cell>
          <cell r="O875">
            <v>0</v>
          </cell>
          <cell r="P875">
            <v>0</v>
          </cell>
          <cell r="Q875">
            <v>0</v>
          </cell>
        </row>
        <row r="876">
          <cell r="A876">
            <v>2029</v>
          </cell>
          <cell r="B876" t="str">
            <v>Jul</v>
          </cell>
          <cell r="C876" t="str">
            <v>Craig Trans</v>
          </cell>
          <cell r="D876">
            <v>0</v>
          </cell>
          <cell r="E876">
            <v>0</v>
          </cell>
          <cell r="F876">
            <v>0</v>
          </cell>
          <cell r="G876">
            <v>0</v>
          </cell>
          <cell r="H876">
            <v>0</v>
          </cell>
          <cell r="I876" t="str">
            <v>Div0</v>
          </cell>
          <cell r="J876">
            <v>0</v>
          </cell>
          <cell r="K876">
            <v>0</v>
          </cell>
          <cell r="L876">
            <v>0</v>
          </cell>
          <cell r="M876">
            <v>67</v>
          </cell>
          <cell r="N876">
            <v>67</v>
          </cell>
          <cell r="O876">
            <v>0</v>
          </cell>
          <cell r="P876">
            <v>0</v>
          </cell>
          <cell r="Q876">
            <v>0</v>
          </cell>
        </row>
        <row r="877">
          <cell r="A877">
            <v>2029</v>
          </cell>
          <cell r="B877" t="str">
            <v>Jul</v>
          </cell>
          <cell r="C877" t="str">
            <v>BPA_NITS</v>
          </cell>
          <cell r="D877">
            <v>257.5</v>
          </cell>
          <cell r="E877">
            <v>0</v>
          </cell>
          <cell r="F877">
            <v>0</v>
          </cell>
          <cell r="G877">
            <v>33.5</v>
          </cell>
          <cell r="H877">
            <v>33.5</v>
          </cell>
          <cell r="I877">
            <v>13</v>
          </cell>
          <cell r="J877">
            <v>0</v>
          </cell>
          <cell r="K877">
            <v>0</v>
          </cell>
          <cell r="L877">
            <v>0</v>
          </cell>
          <cell r="M877">
            <v>290.89999999999998</v>
          </cell>
          <cell r="N877">
            <v>0</v>
          </cell>
          <cell r="O877">
            <v>0</v>
          </cell>
          <cell r="P877">
            <v>0</v>
          </cell>
          <cell r="Q877">
            <v>0</v>
          </cell>
        </row>
        <row r="878">
          <cell r="A878">
            <v>2029</v>
          </cell>
          <cell r="B878" t="str">
            <v>Dec</v>
          </cell>
          <cell r="C878" t="str">
            <v>Arizona</v>
          </cell>
          <cell r="D878">
            <v>0</v>
          </cell>
          <cell r="E878">
            <v>0</v>
          </cell>
          <cell r="F878">
            <v>0</v>
          </cell>
          <cell r="G878">
            <v>0</v>
          </cell>
          <cell r="H878">
            <v>0</v>
          </cell>
          <cell r="I878" t="str">
            <v>Div0</v>
          </cell>
          <cell r="J878">
            <v>0</v>
          </cell>
          <cell r="K878">
            <v>0</v>
          </cell>
          <cell r="L878">
            <v>0</v>
          </cell>
          <cell r="M878">
            <v>0</v>
          </cell>
          <cell r="N878">
            <v>0</v>
          </cell>
          <cell r="O878">
            <v>0</v>
          </cell>
          <cell r="P878">
            <v>0</v>
          </cell>
          <cell r="Q878">
            <v>0</v>
          </cell>
        </row>
        <row r="879">
          <cell r="A879">
            <v>2029</v>
          </cell>
          <cell r="B879" t="str">
            <v>Dec</v>
          </cell>
          <cell r="C879" t="str">
            <v>COB</v>
          </cell>
          <cell r="D879">
            <v>0</v>
          </cell>
          <cell r="E879">
            <v>0</v>
          </cell>
          <cell r="F879">
            <v>0</v>
          </cell>
          <cell r="G879">
            <v>0</v>
          </cell>
          <cell r="H879">
            <v>0</v>
          </cell>
          <cell r="I879" t="str">
            <v>Div0</v>
          </cell>
          <cell r="J879">
            <v>0</v>
          </cell>
          <cell r="K879">
            <v>0</v>
          </cell>
          <cell r="L879">
            <v>0</v>
          </cell>
          <cell r="M879">
            <v>0</v>
          </cell>
          <cell r="N879">
            <v>0</v>
          </cell>
          <cell r="O879">
            <v>0</v>
          </cell>
          <cell r="P879">
            <v>0</v>
          </cell>
          <cell r="Q879">
            <v>0</v>
          </cell>
        </row>
        <row r="880">
          <cell r="A880">
            <v>2029</v>
          </cell>
          <cell r="B880" t="str">
            <v>Dec</v>
          </cell>
          <cell r="C880" t="str">
            <v>Goshen</v>
          </cell>
          <cell r="D880">
            <v>314.7</v>
          </cell>
          <cell r="E880">
            <v>0</v>
          </cell>
          <cell r="F880">
            <v>-30.5</v>
          </cell>
          <cell r="G880">
            <v>36.9</v>
          </cell>
          <cell r="H880">
            <v>36.9</v>
          </cell>
          <cell r="I880">
            <v>13</v>
          </cell>
          <cell r="J880">
            <v>26</v>
          </cell>
          <cell r="K880">
            <v>-4.7</v>
          </cell>
          <cell r="L880">
            <v>0</v>
          </cell>
          <cell r="M880">
            <v>299.8</v>
          </cell>
          <cell r="N880">
            <v>0</v>
          </cell>
          <cell r="O880">
            <v>0</v>
          </cell>
          <cell r="P880">
            <v>0</v>
          </cell>
          <cell r="Q880">
            <v>0</v>
          </cell>
        </row>
        <row r="881">
          <cell r="A881">
            <v>2029</v>
          </cell>
          <cell r="B881" t="str">
            <v>Dec</v>
          </cell>
          <cell r="C881" t="str">
            <v>Brady</v>
          </cell>
          <cell r="D881">
            <v>0</v>
          </cell>
          <cell r="E881">
            <v>0</v>
          </cell>
          <cell r="F881">
            <v>0</v>
          </cell>
          <cell r="G881">
            <v>0</v>
          </cell>
          <cell r="H881">
            <v>0</v>
          </cell>
          <cell r="I881" t="str">
            <v>Div0</v>
          </cell>
          <cell r="J881">
            <v>0</v>
          </cell>
          <cell r="K881">
            <v>0</v>
          </cell>
          <cell r="L881">
            <v>0</v>
          </cell>
          <cell r="M881">
            <v>0</v>
          </cell>
          <cell r="N881">
            <v>0</v>
          </cell>
          <cell r="O881">
            <v>0</v>
          </cell>
          <cell r="P881">
            <v>0</v>
          </cell>
          <cell r="Q881">
            <v>0</v>
          </cell>
        </row>
        <row r="882">
          <cell r="A882">
            <v>2029</v>
          </cell>
          <cell r="B882" t="str">
            <v>Dec</v>
          </cell>
          <cell r="C882" t="str">
            <v>Bridger West</v>
          </cell>
          <cell r="D882">
            <v>0</v>
          </cell>
          <cell r="E882">
            <v>0</v>
          </cell>
          <cell r="F882">
            <v>0</v>
          </cell>
          <cell r="G882">
            <v>0</v>
          </cell>
          <cell r="H882">
            <v>0</v>
          </cell>
          <cell r="I882" t="str">
            <v>Div0</v>
          </cell>
          <cell r="J882">
            <v>0</v>
          </cell>
          <cell r="K882">
            <v>0</v>
          </cell>
          <cell r="L882">
            <v>0</v>
          </cell>
          <cell r="M882">
            <v>654.29999999999995</v>
          </cell>
          <cell r="N882">
            <v>654.29999999999995</v>
          </cell>
          <cell r="O882">
            <v>0</v>
          </cell>
          <cell r="P882">
            <v>0</v>
          </cell>
          <cell r="Q882">
            <v>0</v>
          </cell>
        </row>
        <row r="883">
          <cell r="A883">
            <v>2029</v>
          </cell>
          <cell r="B883" t="str">
            <v>Dec</v>
          </cell>
          <cell r="C883" t="str">
            <v>Borah</v>
          </cell>
          <cell r="D883">
            <v>0</v>
          </cell>
          <cell r="E883">
            <v>0</v>
          </cell>
          <cell r="F883">
            <v>0</v>
          </cell>
          <cell r="G883">
            <v>0</v>
          </cell>
          <cell r="H883">
            <v>0</v>
          </cell>
          <cell r="I883" t="str">
            <v>Div0</v>
          </cell>
          <cell r="J883">
            <v>0</v>
          </cell>
          <cell r="K883">
            <v>0</v>
          </cell>
          <cell r="L883">
            <v>0</v>
          </cell>
          <cell r="M883">
            <v>1275.4000000000001</v>
          </cell>
          <cell r="N883">
            <v>1275.4000000000001</v>
          </cell>
          <cell r="O883">
            <v>0</v>
          </cell>
          <cell r="P883">
            <v>0</v>
          </cell>
          <cell r="Q883">
            <v>0</v>
          </cell>
        </row>
        <row r="884">
          <cell r="A884">
            <v>2029</v>
          </cell>
          <cell r="B884" t="str">
            <v>Dec</v>
          </cell>
          <cell r="C884" t="str">
            <v>Mid Columbia</v>
          </cell>
          <cell r="D884">
            <v>0</v>
          </cell>
          <cell r="E884">
            <v>0</v>
          </cell>
          <cell r="F884">
            <v>0</v>
          </cell>
          <cell r="G884">
            <v>0</v>
          </cell>
          <cell r="H884">
            <v>0</v>
          </cell>
          <cell r="I884" t="str">
            <v>Div0</v>
          </cell>
          <cell r="J884">
            <v>521.20000000000005</v>
          </cell>
          <cell r="K884">
            <v>0</v>
          </cell>
          <cell r="L884">
            <v>0</v>
          </cell>
          <cell r="M884">
            <v>0</v>
          </cell>
          <cell r="N884">
            <v>521.20000000000005</v>
          </cell>
          <cell r="O884">
            <v>0</v>
          </cell>
          <cell r="P884">
            <v>0</v>
          </cell>
          <cell r="Q884">
            <v>0</v>
          </cell>
        </row>
        <row r="885">
          <cell r="A885">
            <v>2029</v>
          </cell>
          <cell r="B885" t="str">
            <v>Dec</v>
          </cell>
          <cell r="C885" t="str">
            <v>Mona</v>
          </cell>
          <cell r="D885">
            <v>0</v>
          </cell>
          <cell r="E885">
            <v>0</v>
          </cell>
          <cell r="F885">
            <v>0</v>
          </cell>
          <cell r="G885">
            <v>0</v>
          </cell>
          <cell r="H885">
            <v>0</v>
          </cell>
          <cell r="I885" t="str">
            <v>Div0</v>
          </cell>
          <cell r="J885">
            <v>0</v>
          </cell>
          <cell r="K885">
            <v>0</v>
          </cell>
          <cell r="L885">
            <v>0</v>
          </cell>
          <cell r="M885">
            <v>29</v>
          </cell>
          <cell r="N885">
            <v>29</v>
          </cell>
          <cell r="O885">
            <v>0</v>
          </cell>
          <cell r="P885">
            <v>0</v>
          </cell>
          <cell r="Q885">
            <v>0</v>
          </cell>
        </row>
        <row r="886">
          <cell r="A886">
            <v>2029</v>
          </cell>
          <cell r="B886" t="str">
            <v>Dec</v>
          </cell>
          <cell r="C886" t="str">
            <v>Palo Verde</v>
          </cell>
          <cell r="D886">
            <v>0</v>
          </cell>
          <cell r="E886">
            <v>0</v>
          </cell>
          <cell r="F886">
            <v>0</v>
          </cell>
          <cell r="G886">
            <v>0</v>
          </cell>
          <cell r="H886">
            <v>0</v>
          </cell>
          <cell r="I886" t="str">
            <v>Div0</v>
          </cell>
          <cell r="J886">
            <v>0</v>
          </cell>
          <cell r="K886">
            <v>0</v>
          </cell>
          <cell r="L886">
            <v>0</v>
          </cell>
          <cell r="M886">
            <v>0</v>
          </cell>
          <cell r="N886">
            <v>0</v>
          </cell>
          <cell r="O886">
            <v>0</v>
          </cell>
          <cell r="P886">
            <v>0</v>
          </cell>
          <cell r="Q886">
            <v>0</v>
          </cell>
        </row>
        <row r="887">
          <cell r="A887">
            <v>2029</v>
          </cell>
          <cell r="B887" t="str">
            <v>Dec</v>
          </cell>
          <cell r="C887" t="str">
            <v>Utah North</v>
          </cell>
          <cell r="D887">
            <v>4023.4</v>
          </cell>
          <cell r="E887">
            <v>0</v>
          </cell>
          <cell r="F887">
            <v>-439</v>
          </cell>
          <cell r="G887">
            <v>466</v>
          </cell>
          <cell r="H887">
            <v>466</v>
          </cell>
          <cell r="I887">
            <v>13</v>
          </cell>
          <cell r="J887">
            <v>2557.4</v>
          </cell>
          <cell r="K887">
            <v>0</v>
          </cell>
          <cell r="L887">
            <v>0</v>
          </cell>
          <cell r="M887">
            <v>2448.3000000000002</v>
          </cell>
          <cell r="N887">
            <v>955.3</v>
          </cell>
          <cell r="O887">
            <v>0</v>
          </cell>
          <cell r="P887">
            <v>0</v>
          </cell>
          <cell r="Q887">
            <v>0</v>
          </cell>
        </row>
        <row r="888">
          <cell r="A888">
            <v>2029</v>
          </cell>
          <cell r="B888" t="str">
            <v>Dec</v>
          </cell>
          <cell r="C888" t="str">
            <v>_4-Corners</v>
          </cell>
          <cell r="D888">
            <v>0</v>
          </cell>
          <cell r="E888">
            <v>0</v>
          </cell>
          <cell r="F888">
            <v>0</v>
          </cell>
          <cell r="G888">
            <v>0</v>
          </cell>
          <cell r="H888">
            <v>0</v>
          </cell>
          <cell r="I888" t="str">
            <v>Div0</v>
          </cell>
          <cell r="J888">
            <v>0</v>
          </cell>
          <cell r="K888">
            <v>0</v>
          </cell>
          <cell r="L888">
            <v>0</v>
          </cell>
          <cell r="M888">
            <v>0</v>
          </cell>
          <cell r="N888">
            <v>0</v>
          </cell>
          <cell r="O888">
            <v>0</v>
          </cell>
          <cell r="P888">
            <v>0</v>
          </cell>
          <cell r="Q888">
            <v>0</v>
          </cell>
        </row>
        <row r="889">
          <cell r="A889">
            <v>2029</v>
          </cell>
          <cell r="B889" t="str">
            <v>Dec</v>
          </cell>
          <cell r="C889" t="str">
            <v>Utah South</v>
          </cell>
          <cell r="D889">
            <v>669</v>
          </cell>
          <cell r="E889">
            <v>0</v>
          </cell>
          <cell r="F889">
            <v>0</v>
          </cell>
          <cell r="G889">
            <v>87</v>
          </cell>
          <cell r="H889">
            <v>87</v>
          </cell>
          <cell r="I889">
            <v>13</v>
          </cell>
          <cell r="J889">
            <v>3140.4</v>
          </cell>
          <cell r="K889">
            <v>-31.8</v>
          </cell>
          <cell r="L889">
            <v>0</v>
          </cell>
          <cell r="M889">
            <v>96</v>
          </cell>
          <cell r="N889">
            <v>2448.5</v>
          </cell>
          <cell r="O889">
            <v>0</v>
          </cell>
          <cell r="P889">
            <v>0</v>
          </cell>
          <cell r="Q889">
            <v>0</v>
          </cell>
        </row>
        <row r="890">
          <cell r="A890">
            <v>2029</v>
          </cell>
          <cell r="B890" t="str">
            <v>Dec</v>
          </cell>
          <cell r="C890" t="str">
            <v>Cholla</v>
          </cell>
          <cell r="D890">
            <v>0</v>
          </cell>
          <cell r="E890">
            <v>0</v>
          </cell>
          <cell r="F890">
            <v>0</v>
          </cell>
          <cell r="G890">
            <v>0</v>
          </cell>
          <cell r="H890">
            <v>0</v>
          </cell>
          <cell r="I890" t="str">
            <v>Div0</v>
          </cell>
          <cell r="J890">
            <v>0</v>
          </cell>
          <cell r="K890">
            <v>0</v>
          </cell>
          <cell r="L890">
            <v>0</v>
          </cell>
          <cell r="M890">
            <v>0</v>
          </cell>
          <cell r="N890">
            <v>0</v>
          </cell>
          <cell r="O890">
            <v>0</v>
          </cell>
          <cell r="P890">
            <v>0</v>
          </cell>
          <cell r="Q890">
            <v>0</v>
          </cell>
        </row>
        <row r="891">
          <cell r="A891">
            <v>2029</v>
          </cell>
          <cell r="B891" t="str">
            <v>Dec</v>
          </cell>
          <cell r="C891" t="str">
            <v>Colorado</v>
          </cell>
          <cell r="D891">
            <v>0</v>
          </cell>
          <cell r="E891">
            <v>0</v>
          </cell>
          <cell r="F891">
            <v>0</v>
          </cell>
          <cell r="G891">
            <v>0</v>
          </cell>
          <cell r="H891">
            <v>63.3</v>
          </cell>
          <cell r="I891" t="str">
            <v>Div0</v>
          </cell>
          <cell r="J891">
            <v>159.30000000000001</v>
          </cell>
          <cell r="K891">
            <v>0</v>
          </cell>
          <cell r="L891">
            <v>0</v>
          </cell>
          <cell r="M891">
            <v>0</v>
          </cell>
          <cell r="N891">
            <v>96</v>
          </cell>
          <cell r="O891">
            <v>0</v>
          </cell>
          <cell r="P891">
            <v>0</v>
          </cell>
          <cell r="Q891">
            <v>0</v>
          </cell>
        </row>
        <row r="892">
          <cell r="A892">
            <v>2029</v>
          </cell>
          <cell r="B892" t="str">
            <v>Dec</v>
          </cell>
          <cell r="C892" t="str">
            <v>Mead</v>
          </cell>
          <cell r="D892">
            <v>0</v>
          </cell>
          <cell r="E892">
            <v>0</v>
          </cell>
          <cell r="F892">
            <v>0</v>
          </cell>
          <cell r="G892">
            <v>0</v>
          </cell>
          <cell r="H892">
            <v>0</v>
          </cell>
          <cell r="I892" t="str">
            <v>Div0</v>
          </cell>
          <cell r="J892">
            <v>0</v>
          </cell>
          <cell r="K892">
            <v>0</v>
          </cell>
          <cell r="L892">
            <v>0</v>
          </cell>
          <cell r="M892">
            <v>0</v>
          </cell>
          <cell r="N892">
            <v>0</v>
          </cell>
          <cell r="O892">
            <v>0</v>
          </cell>
          <cell r="P892">
            <v>0</v>
          </cell>
          <cell r="Q892">
            <v>0</v>
          </cell>
        </row>
        <row r="893">
          <cell r="A893">
            <v>2029</v>
          </cell>
          <cell r="B893" t="str">
            <v>Dec</v>
          </cell>
          <cell r="C893" t="str">
            <v>Montana</v>
          </cell>
          <cell r="D893">
            <v>0</v>
          </cell>
          <cell r="E893">
            <v>0</v>
          </cell>
          <cell r="F893">
            <v>0</v>
          </cell>
          <cell r="G893">
            <v>0</v>
          </cell>
          <cell r="H893">
            <v>0</v>
          </cell>
          <cell r="I893" t="str">
            <v>Div0</v>
          </cell>
          <cell r="J893">
            <v>150.69999999999999</v>
          </cell>
          <cell r="K893">
            <v>0</v>
          </cell>
          <cell r="L893">
            <v>0</v>
          </cell>
          <cell r="M893">
            <v>0</v>
          </cell>
          <cell r="N893">
            <v>150.69999999999999</v>
          </cell>
          <cell r="O893">
            <v>0</v>
          </cell>
          <cell r="P893">
            <v>0</v>
          </cell>
          <cell r="Q893">
            <v>0</v>
          </cell>
        </row>
        <row r="894">
          <cell r="A894">
            <v>2029</v>
          </cell>
          <cell r="B894" t="str">
            <v>Dec</v>
          </cell>
          <cell r="C894" t="str">
            <v>Hermiston</v>
          </cell>
          <cell r="D894">
            <v>0</v>
          </cell>
          <cell r="E894">
            <v>0</v>
          </cell>
          <cell r="F894">
            <v>0</v>
          </cell>
          <cell r="G894">
            <v>0</v>
          </cell>
          <cell r="H894">
            <v>0</v>
          </cell>
          <cell r="I894" t="str">
            <v>Div0</v>
          </cell>
          <cell r="J894">
            <v>240</v>
          </cell>
          <cell r="K894">
            <v>0</v>
          </cell>
          <cell r="L894">
            <v>0</v>
          </cell>
          <cell r="M894">
            <v>0</v>
          </cell>
          <cell r="N894">
            <v>240</v>
          </cell>
          <cell r="O894">
            <v>0</v>
          </cell>
          <cell r="P894">
            <v>0</v>
          </cell>
          <cell r="Q894">
            <v>0</v>
          </cell>
        </row>
        <row r="895">
          <cell r="A895">
            <v>2029</v>
          </cell>
          <cell r="B895" t="str">
            <v>Dec</v>
          </cell>
          <cell r="C895" t="str">
            <v>Yakima</v>
          </cell>
          <cell r="D895">
            <v>579.4</v>
          </cell>
          <cell r="E895">
            <v>0</v>
          </cell>
          <cell r="F895">
            <v>-49.7</v>
          </cell>
          <cell r="G895">
            <v>68.900000000000006</v>
          </cell>
          <cell r="H895">
            <v>68.900000000000006</v>
          </cell>
          <cell r="I895">
            <v>13</v>
          </cell>
          <cell r="J895">
            <v>58.4</v>
          </cell>
          <cell r="K895">
            <v>0</v>
          </cell>
          <cell r="L895">
            <v>0</v>
          </cell>
          <cell r="M895">
            <v>540.20000000000005</v>
          </cell>
          <cell r="N895">
            <v>0</v>
          </cell>
          <cell r="O895">
            <v>0</v>
          </cell>
          <cell r="P895">
            <v>0</v>
          </cell>
          <cell r="Q895">
            <v>0</v>
          </cell>
        </row>
        <row r="896">
          <cell r="A896">
            <v>2029</v>
          </cell>
          <cell r="B896" t="str">
            <v>Dec</v>
          </cell>
          <cell r="C896" t="str">
            <v>WallaWalla</v>
          </cell>
          <cell r="D896">
            <v>256.7</v>
          </cell>
          <cell r="E896">
            <v>0</v>
          </cell>
          <cell r="F896">
            <v>-18.7</v>
          </cell>
          <cell r="G896">
            <v>30.9</v>
          </cell>
          <cell r="H896">
            <v>30.9</v>
          </cell>
          <cell r="I896">
            <v>13</v>
          </cell>
          <cell r="J896">
            <v>33.5</v>
          </cell>
          <cell r="K896">
            <v>-1.8</v>
          </cell>
          <cell r="L896">
            <v>0</v>
          </cell>
          <cell r="M896">
            <v>237.2</v>
          </cell>
          <cell r="N896">
            <v>0</v>
          </cell>
          <cell r="O896">
            <v>0</v>
          </cell>
          <cell r="P896">
            <v>0</v>
          </cell>
          <cell r="Q896">
            <v>0</v>
          </cell>
        </row>
        <row r="897">
          <cell r="A897">
            <v>2029</v>
          </cell>
          <cell r="B897" t="str">
            <v>Dec</v>
          </cell>
          <cell r="C897" t="str">
            <v>APS Transmission</v>
          </cell>
          <cell r="D897">
            <v>0</v>
          </cell>
          <cell r="E897">
            <v>0</v>
          </cell>
          <cell r="F897">
            <v>0</v>
          </cell>
          <cell r="G897">
            <v>0</v>
          </cell>
          <cell r="H897">
            <v>0</v>
          </cell>
          <cell r="I897" t="str">
            <v>Div0</v>
          </cell>
          <cell r="J897">
            <v>0</v>
          </cell>
          <cell r="K897">
            <v>0</v>
          </cell>
          <cell r="L897">
            <v>0</v>
          </cell>
          <cell r="M897">
            <v>0</v>
          </cell>
          <cell r="N897">
            <v>0</v>
          </cell>
          <cell r="O897">
            <v>0</v>
          </cell>
          <cell r="P897">
            <v>0</v>
          </cell>
          <cell r="Q897">
            <v>0</v>
          </cell>
        </row>
        <row r="898">
          <cell r="A898">
            <v>2029</v>
          </cell>
          <cell r="B898" t="str">
            <v>Dec</v>
          </cell>
          <cell r="C898" t="str">
            <v>Bridger East</v>
          </cell>
          <cell r="D898">
            <v>0</v>
          </cell>
          <cell r="E898">
            <v>0</v>
          </cell>
          <cell r="F898">
            <v>0</v>
          </cell>
          <cell r="G898">
            <v>0</v>
          </cell>
          <cell r="H898">
            <v>0</v>
          </cell>
          <cell r="I898" t="str">
            <v>Div0</v>
          </cell>
          <cell r="J898">
            <v>0</v>
          </cell>
          <cell r="K898">
            <v>0</v>
          </cell>
          <cell r="L898">
            <v>0</v>
          </cell>
          <cell r="M898">
            <v>0</v>
          </cell>
          <cell r="N898">
            <v>0</v>
          </cell>
          <cell r="O898">
            <v>0</v>
          </cell>
          <cell r="P898">
            <v>0</v>
          </cell>
          <cell r="Q898">
            <v>0</v>
          </cell>
        </row>
        <row r="899">
          <cell r="A899">
            <v>2029</v>
          </cell>
          <cell r="B899" t="str">
            <v>Dec</v>
          </cell>
          <cell r="C899" t="str">
            <v>WyomingNE</v>
          </cell>
          <cell r="D899">
            <v>649.29999999999995</v>
          </cell>
          <cell r="E899">
            <v>0</v>
          </cell>
          <cell r="F899">
            <v>0</v>
          </cell>
          <cell r="G899">
            <v>84.4</v>
          </cell>
          <cell r="H899">
            <v>84.4</v>
          </cell>
          <cell r="I899">
            <v>13</v>
          </cell>
          <cell r="J899">
            <v>412.6</v>
          </cell>
          <cell r="K899">
            <v>0</v>
          </cell>
          <cell r="L899">
            <v>0</v>
          </cell>
          <cell r="M899">
            <v>321.2</v>
          </cell>
          <cell r="N899">
            <v>0</v>
          </cell>
          <cell r="O899">
            <v>0</v>
          </cell>
          <cell r="P899">
            <v>0</v>
          </cell>
          <cell r="Q899">
            <v>0</v>
          </cell>
        </row>
        <row r="900">
          <cell r="A900">
            <v>2029</v>
          </cell>
          <cell r="B900" t="str">
            <v>Dec</v>
          </cell>
          <cell r="C900" t="str">
            <v>WyomingSW</v>
          </cell>
          <cell r="D900">
            <v>544.9</v>
          </cell>
          <cell r="E900">
            <v>0</v>
          </cell>
          <cell r="F900">
            <v>-117.7</v>
          </cell>
          <cell r="G900">
            <v>55.5</v>
          </cell>
          <cell r="H900">
            <v>55.5</v>
          </cell>
          <cell r="I900">
            <v>13</v>
          </cell>
          <cell r="J900">
            <v>44.2</v>
          </cell>
          <cell r="K900">
            <v>0</v>
          </cell>
          <cell r="L900">
            <v>0</v>
          </cell>
          <cell r="M900">
            <v>586</v>
          </cell>
          <cell r="N900">
            <v>147.4</v>
          </cell>
          <cell r="O900">
            <v>0</v>
          </cell>
          <cell r="P900">
            <v>0</v>
          </cell>
          <cell r="Q900">
            <v>0</v>
          </cell>
        </row>
        <row r="901">
          <cell r="A901">
            <v>2029</v>
          </cell>
          <cell r="B901" t="str">
            <v>Dec</v>
          </cell>
          <cell r="C901" t="str">
            <v>Aeolis_Wyoming</v>
          </cell>
          <cell r="D901">
            <v>0</v>
          </cell>
          <cell r="E901">
            <v>0</v>
          </cell>
          <cell r="F901">
            <v>0</v>
          </cell>
          <cell r="G901">
            <v>0</v>
          </cell>
          <cell r="H901">
            <v>0</v>
          </cell>
          <cell r="I901" t="str">
            <v>Div0</v>
          </cell>
          <cell r="J901">
            <v>173.8</v>
          </cell>
          <cell r="K901">
            <v>0</v>
          </cell>
          <cell r="L901">
            <v>0</v>
          </cell>
          <cell r="M901">
            <v>147.4</v>
          </cell>
          <cell r="N901">
            <v>321.2</v>
          </cell>
          <cell r="O901">
            <v>0</v>
          </cell>
          <cell r="P901">
            <v>0</v>
          </cell>
          <cell r="Q901">
            <v>0</v>
          </cell>
        </row>
        <row r="902">
          <cell r="A902">
            <v>2029</v>
          </cell>
          <cell r="B902" t="str">
            <v>Dec</v>
          </cell>
          <cell r="C902" t="str">
            <v>Chehalis</v>
          </cell>
          <cell r="D902">
            <v>0</v>
          </cell>
          <cell r="E902">
            <v>0</v>
          </cell>
          <cell r="F902">
            <v>0</v>
          </cell>
          <cell r="G902">
            <v>0</v>
          </cell>
          <cell r="H902">
            <v>0</v>
          </cell>
          <cell r="I902" t="str">
            <v>Div0</v>
          </cell>
          <cell r="J902">
            <v>512</v>
          </cell>
          <cell r="K902">
            <v>0</v>
          </cell>
          <cell r="L902">
            <v>0</v>
          </cell>
          <cell r="M902">
            <v>0</v>
          </cell>
          <cell r="N902">
            <v>512</v>
          </cell>
          <cell r="O902">
            <v>0</v>
          </cell>
          <cell r="P902">
            <v>0</v>
          </cell>
          <cell r="Q902">
            <v>0</v>
          </cell>
        </row>
        <row r="903">
          <cell r="A903">
            <v>2029</v>
          </cell>
          <cell r="B903" t="str">
            <v>Dec</v>
          </cell>
          <cell r="C903" t="str">
            <v>SOregonCal</v>
          </cell>
          <cell r="D903">
            <v>1454.2</v>
          </cell>
          <cell r="E903">
            <v>0</v>
          </cell>
          <cell r="F903">
            <v>-283.5</v>
          </cell>
          <cell r="G903">
            <v>152.19999999999999</v>
          </cell>
          <cell r="H903">
            <v>152.19999999999999</v>
          </cell>
          <cell r="I903">
            <v>13</v>
          </cell>
          <cell r="J903">
            <v>321.7</v>
          </cell>
          <cell r="K903">
            <v>3</v>
          </cell>
          <cell r="L903">
            <v>0</v>
          </cell>
          <cell r="M903">
            <v>1194.9000000000001</v>
          </cell>
          <cell r="N903">
            <v>196.7</v>
          </cell>
          <cell r="O903">
            <v>0</v>
          </cell>
          <cell r="P903">
            <v>0</v>
          </cell>
          <cell r="Q903">
            <v>0</v>
          </cell>
        </row>
        <row r="904">
          <cell r="A904">
            <v>2029</v>
          </cell>
          <cell r="B904" t="str">
            <v>Dec</v>
          </cell>
          <cell r="C904" t="str">
            <v>PortlandNC</v>
          </cell>
          <cell r="D904">
            <v>524.29999999999995</v>
          </cell>
          <cell r="E904">
            <v>0</v>
          </cell>
          <cell r="F904">
            <v>0</v>
          </cell>
          <cell r="G904">
            <v>68.2</v>
          </cell>
          <cell r="H904">
            <v>68.2</v>
          </cell>
          <cell r="I904">
            <v>13</v>
          </cell>
          <cell r="J904">
            <v>597.70000000000005</v>
          </cell>
          <cell r="K904">
            <v>-78</v>
          </cell>
          <cell r="L904">
            <v>0</v>
          </cell>
          <cell r="M904">
            <v>72.7</v>
          </cell>
          <cell r="N904">
            <v>0</v>
          </cell>
          <cell r="O904">
            <v>0</v>
          </cell>
          <cell r="P904">
            <v>0</v>
          </cell>
          <cell r="Q904">
            <v>0</v>
          </cell>
        </row>
        <row r="905">
          <cell r="A905">
            <v>2029</v>
          </cell>
          <cell r="B905" t="str">
            <v>Dec</v>
          </cell>
          <cell r="C905" t="str">
            <v>WillamValcc</v>
          </cell>
          <cell r="D905">
            <v>387.3</v>
          </cell>
          <cell r="E905">
            <v>0</v>
          </cell>
          <cell r="F905">
            <v>0</v>
          </cell>
          <cell r="G905">
            <v>50.3</v>
          </cell>
          <cell r="H905">
            <v>50.3</v>
          </cell>
          <cell r="I905">
            <v>13</v>
          </cell>
          <cell r="J905">
            <v>0</v>
          </cell>
          <cell r="K905">
            <v>0</v>
          </cell>
          <cell r="L905">
            <v>0</v>
          </cell>
          <cell r="M905">
            <v>437.6</v>
          </cell>
          <cell r="N905">
            <v>0</v>
          </cell>
          <cell r="O905">
            <v>0</v>
          </cell>
          <cell r="P905">
            <v>0</v>
          </cell>
          <cell r="Q905">
            <v>0</v>
          </cell>
        </row>
        <row r="906">
          <cell r="A906">
            <v>2029</v>
          </cell>
          <cell r="B906" t="str">
            <v>Dec</v>
          </cell>
          <cell r="C906" t="str">
            <v>Bethel</v>
          </cell>
          <cell r="D906">
            <v>0</v>
          </cell>
          <cell r="E906">
            <v>0</v>
          </cell>
          <cell r="F906">
            <v>0</v>
          </cell>
          <cell r="G906">
            <v>0</v>
          </cell>
          <cell r="H906">
            <v>0</v>
          </cell>
          <cell r="I906" t="str">
            <v>Div0</v>
          </cell>
          <cell r="J906">
            <v>0</v>
          </cell>
          <cell r="K906">
            <v>0</v>
          </cell>
          <cell r="L906">
            <v>0</v>
          </cell>
          <cell r="M906">
            <v>0</v>
          </cell>
          <cell r="N906">
            <v>0</v>
          </cell>
          <cell r="O906">
            <v>0</v>
          </cell>
          <cell r="P906">
            <v>0</v>
          </cell>
          <cell r="Q906">
            <v>0</v>
          </cell>
        </row>
        <row r="907">
          <cell r="A907">
            <v>2029</v>
          </cell>
          <cell r="B907" t="str">
            <v>Dec</v>
          </cell>
          <cell r="C907" t="str">
            <v>Nevada - Oregon Border</v>
          </cell>
          <cell r="D907">
            <v>0</v>
          </cell>
          <cell r="E907">
            <v>0</v>
          </cell>
          <cell r="F907">
            <v>0</v>
          </cell>
          <cell r="G907">
            <v>0</v>
          </cell>
          <cell r="H907">
            <v>0</v>
          </cell>
          <cell r="I907" t="str">
            <v>Div0</v>
          </cell>
          <cell r="J907">
            <v>106</v>
          </cell>
          <cell r="K907">
            <v>0</v>
          </cell>
          <cell r="L907">
            <v>0</v>
          </cell>
          <cell r="M907">
            <v>0</v>
          </cell>
          <cell r="N907">
            <v>106</v>
          </cell>
          <cell r="O907">
            <v>0</v>
          </cell>
          <cell r="P907">
            <v>0</v>
          </cell>
          <cell r="Q907">
            <v>0</v>
          </cell>
        </row>
        <row r="908">
          <cell r="A908">
            <v>2029</v>
          </cell>
          <cell r="B908" t="str">
            <v>Dec</v>
          </cell>
          <cell r="C908" t="str">
            <v>Bridger</v>
          </cell>
          <cell r="D908">
            <v>0</v>
          </cell>
          <cell r="E908">
            <v>0</v>
          </cell>
          <cell r="F908">
            <v>0</v>
          </cell>
          <cell r="G908">
            <v>0</v>
          </cell>
          <cell r="H908">
            <v>0</v>
          </cell>
          <cell r="I908" t="str">
            <v>Div0</v>
          </cell>
          <cell r="J908">
            <v>1054.4000000000001</v>
          </cell>
          <cell r="K908">
            <v>0</v>
          </cell>
          <cell r="L908">
            <v>0</v>
          </cell>
          <cell r="M908">
            <v>0</v>
          </cell>
          <cell r="N908">
            <v>1054.4000000000001</v>
          </cell>
          <cell r="O908">
            <v>0</v>
          </cell>
          <cell r="P908">
            <v>0</v>
          </cell>
          <cell r="Q908">
            <v>0</v>
          </cell>
        </row>
        <row r="909">
          <cell r="A909">
            <v>2029</v>
          </cell>
          <cell r="B909" t="str">
            <v>Dec</v>
          </cell>
          <cell r="C909" t="str">
            <v>Hemingway</v>
          </cell>
          <cell r="D909">
            <v>0</v>
          </cell>
          <cell r="E909">
            <v>0</v>
          </cell>
          <cell r="F909">
            <v>0</v>
          </cell>
          <cell r="G909">
            <v>0</v>
          </cell>
          <cell r="H909">
            <v>0</v>
          </cell>
          <cell r="I909" t="str">
            <v>Div0</v>
          </cell>
          <cell r="J909">
            <v>0</v>
          </cell>
          <cell r="K909">
            <v>0</v>
          </cell>
          <cell r="L909">
            <v>0</v>
          </cell>
          <cell r="M909">
            <v>748.2</v>
          </cell>
          <cell r="N909">
            <v>748.2</v>
          </cell>
          <cell r="O909">
            <v>0</v>
          </cell>
          <cell r="P909">
            <v>0</v>
          </cell>
          <cell r="Q909">
            <v>0</v>
          </cell>
        </row>
        <row r="910">
          <cell r="A910">
            <v>2029</v>
          </cell>
          <cell r="B910" t="str">
            <v>Dec</v>
          </cell>
          <cell r="C910" t="str">
            <v>Midpoint Meridian</v>
          </cell>
          <cell r="D910">
            <v>0</v>
          </cell>
          <cell r="E910">
            <v>0</v>
          </cell>
          <cell r="F910">
            <v>0</v>
          </cell>
          <cell r="G910">
            <v>0</v>
          </cell>
          <cell r="H910">
            <v>0</v>
          </cell>
          <cell r="I910" t="str">
            <v>Div0</v>
          </cell>
          <cell r="J910">
            <v>0</v>
          </cell>
          <cell r="K910">
            <v>0</v>
          </cell>
          <cell r="L910">
            <v>0</v>
          </cell>
          <cell r="M910">
            <v>400</v>
          </cell>
          <cell r="N910">
            <v>400</v>
          </cell>
          <cell r="O910">
            <v>0</v>
          </cell>
          <cell r="P910">
            <v>0</v>
          </cell>
          <cell r="Q910">
            <v>0</v>
          </cell>
        </row>
        <row r="911">
          <cell r="A911">
            <v>2029</v>
          </cell>
          <cell r="B911" t="str">
            <v>Dec</v>
          </cell>
          <cell r="C911" t="str">
            <v>Craig Trans</v>
          </cell>
          <cell r="D911">
            <v>0</v>
          </cell>
          <cell r="E911">
            <v>0</v>
          </cell>
          <cell r="F911">
            <v>0</v>
          </cell>
          <cell r="G911">
            <v>0</v>
          </cell>
          <cell r="H911">
            <v>0</v>
          </cell>
          <cell r="I911" t="str">
            <v>Div0</v>
          </cell>
          <cell r="J911">
            <v>0</v>
          </cell>
          <cell r="K911">
            <v>0</v>
          </cell>
          <cell r="L911">
            <v>0</v>
          </cell>
          <cell r="M911">
            <v>67</v>
          </cell>
          <cell r="N911">
            <v>67</v>
          </cell>
          <cell r="O911">
            <v>0</v>
          </cell>
          <cell r="P911">
            <v>0</v>
          </cell>
          <cell r="Q911">
            <v>0</v>
          </cell>
        </row>
        <row r="912">
          <cell r="A912">
            <v>2029</v>
          </cell>
          <cell r="B912" t="str">
            <v>Dec</v>
          </cell>
          <cell r="C912" t="str">
            <v>BPA_NITS</v>
          </cell>
          <cell r="D912">
            <v>324.89999999999998</v>
          </cell>
          <cell r="E912">
            <v>0</v>
          </cell>
          <cell r="F912">
            <v>0</v>
          </cell>
          <cell r="G912">
            <v>42.2</v>
          </cell>
          <cell r="H912">
            <v>42.2</v>
          </cell>
          <cell r="I912">
            <v>13</v>
          </cell>
          <cell r="J912">
            <v>0</v>
          </cell>
          <cell r="K912">
            <v>0</v>
          </cell>
          <cell r="L912">
            <v>0</v>
          </cell>
          <cell r="M912">
            <v>367.2</v>
          </cell>
          <cell r="N912">
            <v>0</v>
          </cell>
          <cell r="O912">
            <v>0</v>
          </cell>
          <cell r="P912">
            <v>0</v>
          </cell>
          <cell r="Q912">
            <v>0</v>
          </cell>
        </row>
        <row r="913">
          <cell r="A913">
            <v>2030</v>
          </cell>
          <cell r="B913" t="str">
            <v>Jul</v>
          </cell>
          <cell r="C913" t="str">
            <v>Arizona</v>
          </cell>
          <cell r="D913">
            <v>0</v>
          </cell>
          <cell r="E913">
            <v>0</v>
          </cell>
          <cell r="F913">
            <v>0</v>
          </cell>
          <cell r="G913">
            <v>0</v>
          </cell>
          <cell r="H913">
            <v>0</v>
          </cell>
          <cell r="I913" t="str">
            <v>Div0</v>
          </cell>
          <cell r="J913">
            <v>0</v>
          </cell>
          <cell r="K913">
            <v>0</v>
          </cell>
          <cell r="L913">
            <v>0</v>
          </cell>
          <cell r="M913">
            <v>0</v>
          </cell>
          <cell r="N913">
            <v>0</v>
          </cell>
          <cell r="O913">
            <v>0</v>
          </cell>
          <cell r="P913">
            <v>0</v>
          </cell>
          <cell r="Q913">
            <v>0</v>
          </cell>
        </row>
        <row r="914">
          <cell r="A914">
            <v>2030</v>
          </cell>
          <cell r="B914" t="str">
            <v>Jul</v>
          </cell>
          <cell r="C914" t="str">
            <v>COB</v>
          </cell>
          <cell r="D914">
            <v>0</v>
          </cell>
          <cell r="E914">
            <v>0</v>
          </cell>
          <cell r="F914">
            <v>0</v>
          </cell>
          <cell r="G914">
            <v>0</v>
          </cell>
          <cell r="H914">
            <v>0</v>
          </cell>
          <cell r="I914" t="str">
            <v>Div0</v>
          </cell>
          <cell r="J914">
            <v>424</v>
          </cell>
          <cell r="K914">
            <v>0</v>
          </cell>
          <cell r="L914">
            <v>0</v>
          </cell>
          <cell r="M914">
            <v>0</v>
          </cell>
          <cell r="N914">
            <v>424</v>
          </cell>
          <cell r="O914">
            <v>0</v>
          </cell>
          <cell r="P914">
            <v>0</v>
          </cell>
          <cell r="Q914">
            <v>0</v>
          </cell>
        </row>
        <row r="915">
          <cell r="A915">
            <v>2030</v>
          </cell>
          <cell r="B915" t="str">
            <v>Jul</v>
          </cell>
          <cell r="C915" t="str">
            <v>Goshen</v>
          </cell>
          <cell r="D915">
            <v>506.7</v>
          </cell>
          <cell r="E915">
            <v>0</v>
          </cell>
          <cell r="F915">
            <v>-67.900000000000006</v>
          </cell>
          <cell r="G915">
            <v>57</v>
          </cell>
          <cell r="H915">
            <v>57</v>
          </cell>
          <cell r="I915">
            <v>13</v>
          </cell>
          <cell r="J915">
            <v>26</v>
          </cell>
          <cell r="K915">
            <v>-4.5</v>
          </cell>
          <cell r="L915">
            <v>189.4</v>
          </cell>
          <cell r="M915">
            <v>284.8</v>
          </cell>
          <cell r="N915">
            <v>0</v>
          </cell>
          <cell r="O915">
            <v>0</v>
          </cell>
          <cell r="P915">
            <v>0</v>
          </cell>
          <cell r="Q915">
            <v>0</v>
          </cell>
        </row>
        <row r="916">
          <cell r="A916">
            <v>2030</v>
          </cell>
          <cell r="B916" t="str">
            <v>Jul</v>
          </cell>
          <cell r="C916" t="str">
            <v>Brady</v>
          </cell>
          <cell r="D916">
            <v>0</v>
          </cell>
          <cell r="E916">
            <v>0</v>
          </cell>
          <cell r="F916">
            <v>0</v>
          </cell>
          <cell r="G916">
            <v>0</v>
          </cell>
          <cell r="H916">
            <v>0</v>
          </cell>
          <cell r="I916" t="str">
            <v>Div0</v>
          </cell>
          <cell r="J916">
            <v>0</v>
          </cell>
          <cell r="K916">
            <v>0</v>
          </cell>
          <cell r="L916">
            <v>0</v>
          </cell>
          <cell r="M916">
            <v>0</v>
          </cell>
          <cell r="N916">
            <v>0</v>
          </cell>
          <cell r="O916">
            <v>0</v>
          </cell>
          <cell r="P916">
            <v>0</v>
          </cell>
          <cell r="Q916">
            <v>0</v>
          </cell>
        </row>
        <row r="917">
          <cell r="A917">
            <v>2030</v>
          </cell>
          <cell r="B917" t="str">
            <v>Jul</v>
          </cell>
          <cell r="C917" t="str">
            <v>Bridger West</v>
          </cell>
          <cell r="D917">
            <v>0</v>
          </cell>
          <cell r="E917">
            <v>0</v>
          </cell>
          <cell r="F917">
            <v>0</v>
          </cell>
          <cell r="G917">
            <v>0</v>
          </cell>
          <cell r="H917">
            <v>0</v>
          </cell>
          <cell r="I917" t="str">
            <v>Div0</v>
          </cell>
          <cell r="J917">
            <v>0</v>
          </cell>
          <cell r="K917">
            <v>0</v>
          </cell>
          <cell r="L917">
            <v>0</v>
          </cell>
          <cell r="M917">
            <v>654.29999999999995</v>
          </cell>
          <cell r="N917">
            <v>654.29999999999995</v>
          </cell>
          <cell r="O917">
            <v>0</v>
          </cell>
          <cell r="P917">
            <v>0</v>
          </cell>
          <cell r="Q917">
            <v>0</v>
          </cell>
        </row>
        <row r="918">
          <cell r="A918">
            <v>2030</v>
          </cell>
          <cell r="B918" t="str">
            <v>Jul</v>
          </cell>
          <cell r="C918" t="str">
            <v>Borah</v>
          </cell>
          <cell r="D918">
            <v>0</v>
          </cell>
          <cell r="E918">
            <v>0</v>
          </cell>
          <cell r="F918">
            <v>0</v>
          </cell>
          <cell r="G918">
            <v>0</v>
          </cell>
          <cell r="H918">
            <v>0</v>
          </cell>
          <cell r="I918" t="str">
            <v>Div0</v>
          </cell>
          <cell r="J918">
            <v>0</v>
          </cell>
          <cell r="K918">
            <v>0</v>
          </cell>
          <cell r="L918">
            <v>0</v>
          </cell>
          <cell r="M918">
            <v>654.20000000000005</v>
          </cell>
          <cell r="N918">
            <v>654.20000000000005</v>
          </cell>
          <cell r="O918">
            <v>0</v>
          </cell>
          <cell r="P918">
            <v>0</v>
          </cell>
          <cell r="Q918">
            <v>0</v>
          </cell>
        </row>
        <row r="919">
          <cell r="A919">
            <v>2030</v>
          </cell>
          <cell r="B919" t="str">
            <v>Jul</v>
          </cell>
          <cell r="C919" t="str">
            <v>Mid Columbia</v>
          </cell>
          <cell r="D919">
            <v>0</v>
          </cell>
          <cell r="E919">
            <v>0</v>
          </cell>
          <cell r="F919">
            <v>0</v>
          </cell>
          <cell r="G919">
            <v>0</v>
          </cell>
          <cell r="H919">
            <v>0</v>
          </cell>
          <cell r="I919" t="str">
            <v>Div0</v>
          </cell>
          <cell r="J919">
            <v>864.4</v>
          </cell>
          <cell r="K919">
            <v>0</v>
          </cell>
          <cell r="L919">
            <v>0</v>
          </cell>
          <cell r="M919">
            <v>0</v>
          </cell>
          <cell r="N919">
            <v>864.4</v>
          </cell>
          <cell r="O919">
            <v>0</v>
          </cell>
          <cell r="P919">
            <v>0</v>
          </cell>
          <cell r="Q919">
            <v>0</v>
          </cell>
        </row>
        <row r="920">
          <cell r="A920">
            <v>2030</v>
          </cell>
          <cell r="B920" t="str">
            <v>Jul</v>
          </cell>
          <cell r="C920" t="str">
            <v>Mona</v>
          </cell>
          <cell r="D920">
            <v>0</v>
          </cell>
          <cell r="E920">
            <v>0</v>
          </cell>
          <cell r="F920">
            <v>0</v>
          </cell>
          <cell r="G920">
            <v>0</v>
          </cell>
          <cell r="H920">
            <v>0</v>
          </cell>
          <cell r="I920" t="str">
            <v>Div0</v>
          </cell>
          <cell r="J920">
            <v>308.10000000000002</v>
          </cell>
          <cell r="K920">
            <v>0</v>
          </cell>
          <cell r="L920">
            <v>0</v>
          </cell>
          <cell r="M920">
            <v>29</v>
          </cell>
          <cell r="N920">
            <v>337.1</v>
          </cell>
          <cell r="O920">
            <v>0</v>
          </cell>
          <cell r="P920">
            <v>0</v>
          </cell>
          <cell r="Q920">
            <v>0</v>
          </cell>
        </row>
        <row r="921">
          <cell r="A921">
            <v>2030</v>
          </cell>
          <cell r="B921" t="str">
            <v>Jul</v>
          </cell>
          <cell r="C921" t="str">
            <v>Palo Verde</v>
          </cell>
          <cell r="D921">
            <v>0</v>
          </cell>
          <cell r="E921">
            <v>0</v>
          </cell>
          <cell r="F921">
            <v>0</v>
          </cell>
          <cell r="G921">
            <v>0</v>
          </cell>
          <cell r="H921">
            <v>0</v>
          </cell>
          <cell r="I921" t="str">
            <v>Div0</v>
          </cell>
          <cell r="J921">
            <v>0</v>
          </cell>
          <cell r="K921">
            <v>0</v>
          </cell>
          <cell r="L921">
            <v>0</v>
          </cell>
          <cell r="M921">
            <v>0</v>
          </cell>
          <cell r="N921">
            <v>0</v>
          </cell>
          <cell r="O921">
            <v>0</v>
          </cell>
          <cell r="P921">
            <v>0</v>
          </cell>
          <cell r="Q921">
            <v>0</v>
          </cell>
        </row>
        <row r="922">
          <cell r="A922">
            <v>2030</v>
          </cell>
          <cell r="B922" t="str">
            <v>Jul</v>
          </cell>
          <cell r="C922" t="str">
            <v>Utah North</v>
          </cell>
          <cell r="D922">
            <v>5357.9</v>
          </cell>
          <cell r="E922">
            <v>0</v>
          </cell>
          <cell r="F922">
            <v>-667</v>
          </cell>
          <cell r="G922">
            <v>609.79999999999995</v>
          </cell>
          <cell r="H922">
            <v>609.79999999999995</v>
          </cell>
          <cell r="I922">
            <v>13</v>
          </cell>
          <cell r="J922">
            <v>2120.9</v>
          </cell>
          <cell r="K922">
            <v>0</v>
          </cell>
          <cell r="L922">
            <v>300.39999999999998</v>
          </cell>
          <cell r="M922">
            <v>2951.5</v>
          </cell>
          <cell r="N922">
            <v>72</v>
          </cell>
          <cell r="O922">
            <v>0</v>
          </cell>
          <cell r="P922">
            <v>0</v>
          </cell>
          <cell r="Q922">
            <v>0</v>
          </cell>
        </row>
        <row r="923">
          <cell r="A923">
            <v>2030</v>
          </cell>
          <cell r="B923" t="str">
            <v>Jul</v>
          </cell>
          <cell r="C923" t="str">
            <v>_4-Corners</v>
          </cell>
          <cell r="D923">
            <v>0</v>
          </cell>
          <cell r="E923">
            <v>0</v>
          </cell>
          <cell r="F923">
            <v>0</v>
          </cell>
          <cell r="G923">
            <v>0</v>
          </cell>
          <cell r="H923">
            <v>0</v>
          </cell>
          <cell r="I923" t="str">
            <v>Div0</v>
          </cell>
          <cell r="J923">
            <v>0</v>
          </cell>
          <cell r="K923">
            <v>0</v>
          </cell>
          <cell r="L923">
            <v>0</v>
          </cell>
          <cell r="M923">
            <v>0</v>
          </cell>
          <cell r="N923">
            <v>0</v>
          </cell>
          <cell r="O923">
            <v>0</v>
          </cell>
          <cell r="P923">
            <v>0</v>
          </cell>
          <cell r="Q923">
            <v>0</v>
          </cell>
        </row>
        <row r="924">
          <cell r="A924">
            <v>2030</v>
          </cell>
          <cell r="B924" t="str">
            <v>Jul</v>
          </cell>
          <cell r="C924" t="str">
            <v>Utah South</v>
          </cell>
          <cell r="D924">
            <v>831.8</v>
          </cell>
          <cell r="E924">
            <v>0</v>
          </cell>
          <cell r="F924">
            <v>0</v>
          </cell>
          <cell r="G924">
            <v>108.1</v>
          </cell>
          <cell r="H924">
            <v>108.1</v>
          </cell>
          <cell r="I924">
            <v>13</v>
          </cell>
          <cell r="J924">
            <v>3117.3</v>
          </cell>
          <cell r="K924">
            <v>-31.9</v>
          </cell>
          <cell r="L924">
            <v>0</v>
          </cell>
          <cell r="M924">
            <v>404.1</v>
          </cell>
          <cell r="N924">
            <v>2549.6</v>
          </cell>
          <cell r="O924">
            <v>0</v>
          </cell>
          <cell r="P924">
            <v>0</v>
          </cell>
          <cell r="Q924">
            <v>0</v>
          </cell>
        </row>
        <row r="925">
          <cell r="A925">
            <v>2030</v>
          </cell>
          <cell r="B925" t="str">
            <v>Jul</v>
          </cell>
          <cell r="C925" t="str">
            <v>Cholla</v>
          </cell>
          <cell r="D925">
            <v>0</v>
          </cell>
          <cell r="E925">
            <v>0</v>
          </cell>
          <cell r="F925">
            <v>0</v>
          </cell>
          <cell r="G925">
            <v>0</v>
          </cell>
          <cell r="H925">
            <v>0</v>
          </cell>
          <cell r="I925" t="str">
            <v>Div0</v>
          </cell>
          <cell r="J925">
            <v>0</v>
          </cell>
          <cell r="K925">
            <v>0</v>
          </cell>
          <cell r="L925">
            <v>0</v>
          </cell>
          <cell r="M925">
            <v>0</v>
          </cell>
          <cell r="N925">
            <v>0</v>
          </cell>
          <cell r="O925">
            <v>0</v>
          </cell>
          <cell r="P925">
            <v>0</v>
          </cell>
          <cell r="Q925">
            <v>0</v>
          </cell>
        </row>
        <row r="926">
          <cell r="A926">
            <v>2030</v>
          </cell>
          <cell r="B926" t="str">
            <v>Jul</v>
          </cell>
          <cell r="C926" t="str">
            <v>Colorado</v>
          </cell>
          <cell r="D926">
            <v>0</v>
          </cell>
          <cell r="E926">
            <v>0</v>
          </cell>
          <cell r="F926">
            <v>0</v>
          </cell>
          <cell r="G926">
            <v>0</v>
          </cell>
          <cell r="H926">
            <v>63.3</v>
          </cell>
          <cell r="I926" t="str">
            <v>Div0</v>
          </cell>
          <cell r="J926">
            <v>159.30000000000001</v>
          </cell>
          <cell r="K926">
            <v>0</v>
          </cell>
          <cell r="L926">
            <v>0</v>
          </cell>
          <cell r="M926">
            <v>0</v>
          </cell>
          <cell r="N926">
            <v>96</v>
          </cell>
          <cell r="O926">
            <v>0</v>
          </cell>
          <cell r="P926">
            <v>0</v>
          </cell>
          <cell r="Q926">
            <v>0</v>
          </cell>
        </row>
        <row r="927">
          <cell r="A927">
            <v>2030</v>
          </cell>
          <cell r="B927" t="str">
            <v>Jul</v>
          </cell>
          <cell r="C927" t="str">
            <v>Mead</v>
          </cell>
          <cell r="D927">
            <v>0</v>
          </cell>
          <cell r="E927">
            <v>0</v>
          </cell>
          <cell r="F927">
            <v>0</v>
          </cell>
          <cell r="G927">
            <v>0</v>
          </cell>
          <cell r="H927">
            <v>0</v>
          </cell>
          <cell r="I927" t="str">
            <v>Div0</v>
          </cell>
          <cell r="J927">
            <v>0</v>
          </cell>
          <cell r="K927">
            <v>0</v>
          </cell>
          <cell r="L927">
            <v>0</v>
          </cell>
          <cell r="M927">
            <v>0</v>
          </cell>
          <cell r="N927">
            <v>0</v>
          </cell>
          <cell r="O927">
            <v>0</v>
          </cell>
          <cell r="P927">
            <v>0</v>
          </cell>
          <cell r="Q927">
            <v>0</v>
          </cell>
        </row>
        <row r="928">
          <cell r="A928">
            <v>2030</v>
          </cell>
          <cell r="B928" t="str">
            <v>Jul</v>
          </cell>
          <cell r="C928" t="str">
            <v>Montana</v>
          </cell>
          <cell r="D928">
            <v>0</v>
          </cell>
          <cell r="E928">
            <v>0</v>
          </cell>
          <cell r="F928">
            <v>0</v>
          </cell>
          <cell r="G928">
            <v>0</v>
          </cell>
          <cell r="H928">
            <v>0</v>
          </cell>
          <cell r="I928" t="str">
            <v>Div0</v>
          </cell>
          <cell r="J928">
            <v>151.69999999999999</v>
          </cell>
          <cell r="K928">
            <v>0</v>
          </cell>
          <cell r="L928">
            <v>0</v>
          </cell>
          <cell r="M928">
            <v>0</v>
          </cell>
          <cell r="N928">
            <v>151.69999999999999</v>
          </cell>
          <cell r="O928">
            <v>0</v>
          </cell>
          <cell r="P928">
            <v>0</v>
          </cell>
          <cell r="Q928">
            <v>0</v>
          </cell>
        </row>
        <row r="929">
          <cell r="A929">
            <v>2030</v>
          </cell>
          <cell r="B929" t="str">
            <v>Jul</v>
          </cell>
          <cell r="C929" t="str">
            <v>Hermiston</v>
          </cell>
          <cell r="D929">
            <v>0</v>
          </cell>
          <cell r="E929">
            <v>0</v>
          </cell>
          <cell r="F929">
            <v>0</v>
          </cell>
          <cell r="G929">
            <v>0</v>
          </cell>
          <cell r="H929">
            <v>0</v>
          </cell>
          <cell r="I929" t="str">
            <v>Div0</v>
          </cell>
          <cell r="J929">
            <v>227</v>
          </cell>
          <cell r="K929">
            <v>0</v>
          </cell>
          <cell r="L929">
            <v>0</v>
          </cell>
          <cell r="M929">
            <v>0</v>
          </cell>
          <cell r="N929">
            <v>227</v>
          </cell>
          <cell r="O929">
            <v>0</v>
          </cell>
          <cell r="P929">
            <v>0</v>
          </cell>
          <cell r="Q929">
            <v>0</v>
          </cell>
        </row>
        <row r="930">
          <cell r="A930">
            <v>2030</v>
          </cell>
          <cell r="B930" t="str">
            <v>Jul</v>
          </cell>
          <cell r="C930" t="str">
            <v>Yakima</v>
          </cell>
          <cell r="D930">
            <v>553.70000000000005</v>
          </cell>
          <cell r="E930">
            <v>0</v>
          </cell>
          <cell r="F930">
            <v>-55.4</v>
          </cell>
          <cell r="G930">
            <v>64.8</v>
          </cell>
          <cell r="H930">
            <v>64.8</v>
          </cell>
          <cell r="I930">
            <v>13</v>
          </cell>
          <cell r="J930">
            <v>58.4</v>
          </cell>
          <cell r="K930">
            <v>0</v>
          </cell>
          <cell r="L930">
            <v>28.5</v>
          </cell>
          <cell r="M930">
            <v>476.2</v>
          </cell>
          <cell r="N930">
            <v>0</v>
          </cell>
          <cell r="O930">
            <v>0</v>
          </cell>
          <cell r="P930">
            <v>0</v>
          </cell>
          <cell r="Q930">
            <v>0</v>
          </cell>
        </row>
        <row r="931">
          <cell r="A931">
            <v>2030</v>
          </cell>
          <cell r="B931" t="str">
            <v>Jul</v>
          </cell>
          <cell r="C931" t="str">
            <v>WallaWalla</v>
          </cell>
          <cell r="D931">
            <v>284</v>
          </cell>
          <cell r="E931">
            <v>0</v>
          </cell>
          <cell r="F931">
            <v>-21.6</v>
          </cell>
          <cell r="G931">
            <v>34.1</v>
          </cell>
          <cell r="H931">
            <v>34.1</v>
          </cell>
          <cell r="I931">
            <v>13</v>
          </cell>
          <cell r="J931">
            <v>33.5</v>
          </cell>
          <cell r="K931">
            <v>-1.8</v>
          </cell>
          <cell r="L931">
            <v>0</v>
          </cell>
          <cell r="M931">
            <v>264.89999999999998</v>
          </cell>
          <cell r="N931">
            <v>0</v>
          </cell>
          <cell r="O931">
            <v>0</v>
          </cell>
          <cell r="P931">
            <v>0</v>
          </cell>
          <cell r="Q931">
            <v>0</v>
          </cell>
        </row>
        <row r="932">
          <cell r="A932">
            <v>2030</v>
          </cell>
          <cell r="B932" t="str">
            <v>Jul</v>
          </cell>
          <cell r="C932" t="str">
            <v>APS Transmission</v>
          </cell>
          <cell r="D932">
            <v>0</v>
          </cell>
          <cell r="E932">
            <v>0</v>
          </cell>
          <cell r="F932">
            <v>0</v>
          </cell>
          <cell r="G932">
            <v>0</v>
          </cell>
          <cell r="H932">
            <v>0</v>
          </cell>
          <cell r="I932" t="str">
            <v>Div0</v>
          </cell>
          <cell r="J932">
            <v>0</v>
          </cell>
          <cell r="K932">
            <v>0</v>
          </cell>
          <cell r="L932">
            <v>0</v>
          </cell>
          <cell r="M932">
            <v>0</v>
          </cell>
          <cell r="N932">
            <v>0</v>
          </cell>
          <cell r="O932">
            <v>0</v>
          </cell>
          <cell r="P932">
            <v>0</v>
          </cell>
          <cell r="Q932">
            <v>0</v>
          </cell>
        </row>
        <row r="933">
          <cell r="A933">
            <v>2030</v>
          </cell>
          <cell r="B933" t="str">
            <v>Jul</v>
          </cell>
          <cell r="C933" t="str">
            <v>Bridger East</v>
          </cell>
          <cell r="D933">
            <v>0</v>
          </cell>
          <cell r="E933">
            <v>0</v>
          </cell>
          <cell r="F933">
            <v>0</v>
          </cell>
          <cell r="G933">
            <v>0</v>
          </cell>
          <cell r="H933">
            <v>0</v>
          </cell>
          <cell r="I933" t="str">
            <v>Div0</v>
          </cell>
          <cell r="J933">
            <v>0</v>
          </cell>
          <cell r="K933">
            <v>0</v>
          </cell>
          <cell r="L933">
            <v>0</v>
          </cell>
          <cell r="M933">
            <v>0</v>
          </cell>
          <cell r="N933">
            <v>0</v>
          </cell>
          <cell r="O933">
            <v>0</v>
          </cell>
          <cell r="P933">
            <v>0</v>
          </cell>
          <cell r="Q933">
            <v>0</v>
          </cell>
        </row>
        <row r="934">
          <cell r="A934">
            <v>2030</v>
          </cell>
          <cell r="B934" t="str">
            <v>Jul</v>
          </cell>
          <cell r="C934" t="str">
            <v>WyomingNE</v>
          </cell>
          <cell r="D934">
            <v>632.1</v>
          </cell>
          <cell r="E934">
            <v>0</v>
          </cell>
          <cell r="F934">
            <v>0</v>
          </cell>
          <cell r="G934">
            <v>82.2</v>
          </cell>
          <cell r="H934">
            <v>82.2</v>
          </cell>
          <cell r="I934">
            <v>13</v>
          </cell>
          <cell r="J934">
            <v>406.1</v>
          </cell>
          <cell r="K934">
            <v>0</v>
          </cell>
          <cell r="L934">
            <v>50.2</v>
          </cell>
          <cell r="M934">
            <v>258</v>
          </cell>
          <cell r="N934">
            <v>0</v>
          </cell>
          <cell r="O934">
            <v>0</v>
          </cell>
          <cell r="P934">
            <v>0</v>
          </cell>
          <cell r="Q934">
            <v>0</v>
          </cell>
        </row>
        <row r="935">
          <cell r="A935">
            <v>2030</v>
          </cell>
          <cell r="B935" t="str">
            <v>Jul</v>
          </cell>
          <cell r="C935" t="str">
            <v>WyomingSW</v>
          </cell>
          <cell r="D935">
            <v>510.6</v>
          </cell>
          <cell r="E935">
            <v>0</v>
          </cell>
          <cell r="F935">
            <v>-128.4</v>
          </cell>
          <cell r="G935">
            <v>49.7</v>
          </cell>
          <cell r="H935">
            <v>49.7</v>
          </cell>
          <cell r="I935">
            <v>13</v>
          </cell>
          <cell r="J935">
            <v>44.2</v>
          </cell>
          <cell r="K935">
            <v>0</v>
          </cell>
          <cell r="L935">
            <v>0</v>
          </cell>
          <cell r="M935">
            <v>472</v>
          </cell>
          <cell r="N935">
            <v>84.2</v>
          </cell>
          <cell r="O935">
            <v>0</v>
          </cell>
          <cell r="P935">
            <v>0</v>
          </cell>
          <cell r="Q935">
            <v>0</v>
          </cell>
        </row>
        <row r="936">
          <cell r="A936">
            <v>2030</v>
          </cell>
          <cell r="B936" t="str">
            <v>Jul</v>
          </cell>
          <cell r="C936" t="str">
            <v>Aeolis_Wyoming</v>
          </cell>
          <cell r="D936">
            <v>0</v>
          </cell>
          <cell r="E936">
            <v>0</v>
          </cell>
          <cell r="F936">
            <v>0</v>
          </cell>
          <cell r="G936">
            <v>0</v>
          </cell>
          <cell r="H936">
            <v>0</v>
          </cell>
          <cell r="I936" t="str">
            <v>Div0</v>
          </cell>
          <cell r="J936">
            <v>173.8</v>
          </cell>
          <cell r="K936">
            <v>0</v>
          </cell>
          <cell r="L936">
            <v>0</v>
          </cell>
          <cell r="M936">
            <v>84.2</v>
          </cell>
          <cell r="N936">
            <v>258</v>
          </cell>
          <cell r="O936">
            <v>0</v>
          </cell>
          <cell r="P936">
            <v>0</v>
          </cell>
          <cell r="Q936">
            <v>0</v>
          </cell>
        </row>
        <row r="937">
          <cell r="A937">
            <v>2030</v>
          </cell>
          <cell r="B937" t="str">
            <v>Jul</v>
          </cell>
          <cell r="C937" t="str">
            <v>Chehalis</v>
          </cell>
          <cell r="D937">
            <v>0</v>
          </cell>
          <cell r="E937">
            <v>0</v>
          </cell>
          <cell r="F937">
            <v>0</v>
          </cell>
          <cell r="G937">
            <v>0</v>
          </cell>
          <cell r="H937">
            <v>0</v>
          </cell>
          <cell r="I937" t="str">
            <v>Div0</v>
          </cell>
          <cell r="J937">
            <v>464</v>
          </cell>
          <cell r="K937">
            <v>0</v>
          </cell>
          <cell r="L937">
            <v>0</v>
          </cell>
          <cell r="M937">
            <v>0</v>
          </cell>
          <cell r="N937">
            <v>464</v>
          </cell>
          <cell r="O937">
            <v>0</v>
          </cell>
          <cell r="P937">
            <v>0</v>
          </cell>
          <cell r="Q937">
            <v>0</v>
          </cell>
        </row>
        <row r="938">
          <cell r="A938">
            <v>2030</v>
          </cell>
          <cell r="B938" t="str">
            <v>Jul</v>
          </cell>
          <cell r="C938" t="str">
            <v>SOregonCal</v>
          </cell>
          <cell r="D938">
            <v>1503</v>
          </cell>
          <cell r="E938">
            <v>0</v>
          </cell>
          <cell r="F938">
            <v>-239.2</v>
          </cell>
          <cell r="G938">
            <v>164.3</v>
          </cell>
          <cell r="H938">
            <v>164.3</v>
          </cell>
          <cell r="I938">
            <v>13</v>
          </cell>
          <cell r="J938">
            <v>279.3</v>
          </cell>
          <cell r="K938">
            <v>3.1</v>
          </cell>
          <cell r="L938">
            <v>7.7</v>
          </cell>
          <cell r="M938">
            <v>1137.9000000000001</v>
          </cell>
          <cell r="N938">
            <v>0</v>
          </cell>
          <cell r="O938">
            <v>0</v>
          </cell>
          <cell r="P938">
            <v>0</v>
          </cell>
          <cell r="Q938">
            <v>0</v>
          </cell>
        </row>
        <row r="939">
          <cell r="A939">
            <v>2030</v>
          </cell>
          <cell r="B939" t="str">
            <v>Jul</v>
          </cell>
          <cell r="C939" t="str">
            <v>PortlandNC</v>
          </cell>
          <cell r="D939">
            <v>498.5</v>
          </cell>
          <cell r="E939">
            <v>0</v>
          </cell>
          <cell r="F939">
            <v>0</v>
          </cell>
          <cell r="G939">
            <v>64.8</v>
          </cell>
          <cell r="H939">
            <v>64.8</v>
          </cell>
          <cell r="I939">
            <v>13</v>
          </cell>
          <cell r="J939">
            <v>499.5</v>
          </cell>
          <cell r="K939">
            <v>-78</v>
          </cell>
          <cell r="L939">
            <v>0</v>
          </cell>
          <cell r="M939">
            <v>141.80000000000001</v>
          </cell>
          <cell r="N939">
            <v>0</v>
          </cell>
          <cell r="O939">
            <v>0</v>
          </cell>
          <cell r="P939">
            <v>0</v>
          </cell>
          <cell r="Q939">
            <v>0</v>
          </cell>
        </row>
        <row r="940">
          <cell r="A940">
            <v>2030</v>
          </cell>
          <cell r="B940" t="str">
            <v>Jul</v>
          </cell>
          <cell r="C940" t="str">
            <v>WillamValcc</v>
          </cell>
          <cell r="D940">
            <v>359.3</v>
          </cell>
          <cell r="E940">
            <v>0</v>
          </cell>
          <cell r="F940">
            <v>-16.100000000000001</v>
          </cell>
          <cell r="G940">
            <v>44.6</v>
          </cell>
          <cell r="H940">
            <v>44.6</v>
          </cell>
          <cell r="I940">
            <v>13</v>
          </cell>
          <cell r="J940">
            <v>422.6</v>
          </cell>
          <cell r="K940">
            <v>0</v>
          </cell>
          <cell r="L940">
            <v>72.900000000000006</v>
          </cell>
          <cell r="M940">
            <v>29.7</v>
          </cell>
          <cell r="N940">
            <v>137.4</v>
          </cell>
          <cell r="O940">
            <v>0</v>
          </cell>
          <cell r="P940">
            <v>0</v>
          </cell>
          <cell r="Q940">
            <v>0</v>
          </cell>
        </row>
        <row r="941">
          <cell r="A941">
            <v>2030</v>
          </cell>
          <cell r="B941" t="str">
            <v>Jul</v>
          </cell>
          <cell r="C941" t="str">
            <v>Bethel</v>
          </cell>
          <cell r="D941">
            <v>0</v>
          </cell>
          <cell r="E941">
            <v>0</v>
          </cell>
          <cell r="F941">
            <v>0</v>
          </cell>
          <cell r="G941">
            <v>0</v>
          </cell>
          <cell r="H941">
            <v>0</v>
          </cell>
          <cell r="I941" t="str">
            <v>Div0</v>
          </cell>
          <cell r="J941">
            <v>0</v>
          </cell>
          <cell r="K941">
            <v>0</v>
          </cell>
          <cell r="L941">
            <v>0</v>
          </cell>
          <cell r="M941">
            <v>0</v>
          </cell>
          <cell r="N941">
            <v>0</v>
          </cell>
          <cell r="O941">
            <v>0</v>
          </cell>
          <cell r="P941">
            <v>0</v>
          </cell>
          <cell r="Q941">
            <v>0</v>
          </cell>
        </row>
        <row r="942">
          <cell r="A942">
            <v>2030</v>
          </cell>
          <cell r="B942" t="str">
            <v>Jul</v>
          </cell>
          <cell r="C942" t="str">
            <v>Nevada - Oregon Border</v>
          </cell>
          <cell r="D942">
            <v>0</v>
          </cell>
          <cell r="E942">
            <v>0</v>
          </cell>
          <cell r="F942">
            <v>0</v>
          </cell>
          <cell r="G942">
            <v>0</v>
          </cell>
          <cell r="H942">
            <v>0</v>
          </cell>
          <cell r="I942" t="str">
            <v>Div0</v>
          </cell>
          <cell r="J942">
            <v>106</v>
          </cell>
          <cell r="K942">
            <v>0</v>
          </cell>
          <cell r="L942">
            <v>0</v>
          </cell>
          <cell r="M942">
            <v>0</v>
          </cell>
          <cell r="N942">
            <v>106</v>
          </cell>
          <cell r="O942">
            <v>0</v>
          </cell>
          <cell r="P942">
            <v>0</v>
          </cell>
          <cell r="Q942">
            <v>0</v>
          </cell>
        </row>
        <row r="943">
          <cell r="A943">
            <v>2030</v>
          </cell>
          <cell r="B943" t="str">
            <v>Jul</v>
          </cell>
          <cell r="C943" t="str">
            <v>Bridger</v>
          </cell>
          <cell r="D943">
            <v>0</v>
          </cell>
          <cell r="E943">
            <v>0</v>
          </cell>
          <cell r="F943">
            <v>0</v>
          </cell>
          <cell r="G943">
            <v>0</v>
          </cell>
          <cell r="H943">
            <v>0</v>
          </cell>
          <cell r="I943" t="str">
            <v>Div0</v>
          </cell>
          <cell r="J943">
            <v>1054.4000000000001</v>
          </cell>
          <cell r="K943">
            <v>0</v>
          </cell>
          <cell r="L943">
            <v>0</v>
          </cell>
          <cell r="M943">
            <v>0</v>
          </cell>
          <cell r="N943">
            <v>1054.4000000000001</v>
          </cell>
          <cell r="O943">
            <v>0</v>
          </cell>
          <cell r="P943">
            <v>0</v>
          </cell>
          <cell r="Q943">
            <v>0</v>
          </cell>
        </row>
        <row r="944">
          <cell r="A944">
            <v>2030</v>
          </cell>
          <cell r="B944" t="str">
            <v>Jul</v>
          </cell>
          <cell r="C944" t="str">
            <v>Hemingway</v>
          </cell>
          <cell r="D944">
            <v>0</v>
          </cell>
          <cell r="E944">
            <v>0</v>
          </cell>
          <cell r="F944">
            <v>0</v>
          </cell>
          <cell r="G944">
            <v>0</v>
          </cell>
          <cell r="H944">
            <v>0</v>
          </cell>
          <cell r="I944" t="str">
            <v>Div0</v>
          </cell>
          <cell r="J944">
            <v>0</v>
          </cell>
          <cell r="K944">
            <v>0</v>
          </cell>
          <cell r="L944">
            <v>0</v>
          </cell>
          <cell r="M944">
            <v>19.2</v>
          </cell>
          <cell r="N944">
            <v>19.2</v>
          </cell>
          <cell r="O944">
            <v>0</v>
          </cell>
          <cell r="P944">
            <v>0</v>
          </cell>
          <cell r="Q944">
            <v>0</v>
          </cell>
        </row>
        <row r="945">
          <cell r="A945">
            <v>2030</v>
          </cell>
          <cell r="B945" t="str">
            <v>Jul</v>
          </cell>
          <cell r="C945" t="str">
            <v>Midpoint Meridian</v>
          </cell>
          <cell r="D945">
            <v>0</v>
          </cell>
          <cell r="E945">
            <v>0</v>
          </cell>
          <cell r="F945">
            <v>0</v>
          </cell>
          <cell r="G945">
            <v>0</v>
          </cell>
          <cell r="H945">
            <v>0</v>
          </cell>
          <cell r="I945" t="str">
            <v>Div0</v>
          </cell>
          <cell r="J945">
            <v>0</v>
          </cell>
          <cell r="K945">
            <v>0</v>
          </cell>
          <cell r="L945">
            <v>0</v>
          </cell>
          <cell r="M945">
            <v>0</v>
          </cell>
          <cell r="N945">
            <v>0</v>
          </cell>
          <cell r="O945">
            <v>0</v>
          </cell>
          <cell r="P945">
            <v>0</v>
          </cell>
          <cell r="Q945">
            <v>0</v>
          </cell>
        </row>
        <row r="946">
          <cell r="A946">
            <v>2030</v>
          </cell>
          <cell r="B946" t="str">
            <v>Jul</v>
          </cell>
          <cell r="C946" t="str">
            <v>Craig Trans</v>
          </cell>
          <cell r="D946">
            <v>0</v>
          </cell>
          <cell r="E946">
            <v>0</v>
          </cell>
          <cell r="F946">
            <v>0</v>
          </cell>
          <cell r="G946">
            <v>0</v>
          </cell>
          <cell r="H946">
            <v>0</v>
          </cell>
          <cell r="I946" t="str">
            <v>Div0</v>
          </cell>
          <cell r="J946">
            <v>0</v>
          </cell>
          <cell r="K946">
            <v>0</v>
          </cell>
          <cell r="L946">
            <v>0</v>
          </cell>
          <cell r="M946">
            <v>67</v>
          </cell>
          <cell r="N946">
            <v>67</v>
          </cell>
          <cell r="O946">
            <v>0</v>
          </cell>
          <cell r="P946">
            <v>0</v>
          </cell>
          <cell r="Q946">
            <v>0</v>
          </cell>
        </row>
        <row r="947">
          <cell r="A947">
            <v>2030</v>
          </cell>
          <cell r="B947" t="str">
            <v>Jul</v>
          </cell>
          <cell r="C947" t="str">
            <v>BPA_NITS</v>
          </cell>
          <cell r="D947">
            <v>257.39999999999998</v>
          </cell>
          <cell r="E947">
            <v>0</v>
          </cell>
          <cell r="F947">
            <v>0</v>
          </cell>
          <cell r="G947">
            <v>33.5</v>
          </cell>
          <cell r="H947">
            <v>33.5</v>
          </cell>
          <cell r="I947">
            <v>13</v>
          </cell>
          <cell r="J947">
            <v>0</v>
          </cell>
          <cell r="K947">
            <v>0</v>
          </cell>
          <cell r="L947">
            <v>0</v>
          </cell>
          <cell r="M947">
            <v>290.89999999999998</v>
          </cell>
          <cell r="N947">
            <v>0</v>
          </cell>
          <cell r="O947">
            <v>0</v>
          </cell>
          <cell r="P947">
            <v>0</v>
          </cell>
          <cell r="Q947">
            <v>0</v>
          </cell>
        </row>
        <row r="948">
          <cell r="A948">
            <v>2030</v>
          </cell>
          <cell r="B948" t="str">
            <v>Dec</v>
          </cell>
          <cell r="C948" t="str">
            <v>Arizona</v>
          </cell>
          <cell r="D948">
            <v>0</v>
          </cell>
          <cell r="E948">
            <v>0</v>
          </cell>
          <cell r="F948">
            <v>0</v>
          </cell>
          <cell r="G948">
            <v>0</v>
          </cell>
          <cell r="H948">
            <v>0</v>
          </cell>
          <cell r="I948" t="str">
            <v>Div0</v>
          </cell>
          <cell r="J948">
            <v>0</v>
          </cell>
          <cell r="K948">
            <v>0</v>
          </cell>
          <cell r="L948">
            <v>0</v>
          </cell>
          <cell r="M948">
            <v>0</v>
          </cell>
          <cell r="N948">
            <v>0</v>
          </cell>
          <cell r="O948">
            <v>0</v>
          </cell>
          <cell r="P948">
            <v>0</v>
          </cell>
          <cell r="Q948">
            <v>0</v>
          </cell>
        </row>
        <row r="949">
          <cell r="A949">
            <v>2030</v>
          </cell>
          <cell r="B949" t="str">
            <v>Dec</v>
          </cell>
          <cell r="C949" t="str">
            <v>COB</v>
          </cell>
          <cell r="D949">
            <v>0</v>
          </cell>
          <cell r="E949">
            <v>0</v>
          </cell>
          <cell r="F949">
            <v>0</v>
          </cell>
          <cell r="G949">
            <v>0</v>
          </cell>
          <cell r="H949">
            <v>0</v>
          </cell>
          <cell r="I949" t="str">
            <v>Div0</v>
          </cell>
          <cell r="J949">
            <v>0</v>
          </cell>
          <cell r="K949">
            <v>0</v>
          </cell>
          <cell r="L949">
            <v>0</v>
          </cell>
          <cell r="M949">
            <v>0</v>
          </cell>
          <cell r="N949">
            <v>0</v>
          </cell>
          <cell r="O949">
            <v>0</v>
          </cell>
          <cell r="P949">
            <v>0</v>
          </cell>
          <cell r="Q949">
            <v>0</v>
          </cell>
        </row>
        <row r="950">
          <cell r="A950">
            <v>2030</v>
          </cell>
          <cell r="B950" t="str">
            <v>Dec</v>
          </cell>
          <cell r="C950" t="str">
            <v>Goshen</v>
          </cell>
          <cell r="D950">
            <v>315</v>
          </cell>
          <cell r="E950">
            <v>0</v>
          </cell>
          <cell r="F950">
            <v>-32.4</v>
          </cell>
          <cell r="G950">
            <v>36.700000000000003</v>
          </cell>
          <cell r="H950">
            <v>36.700000000000003</v>
          </cell>
          <cell r="I950">
            <v>13</v>
          </cell>
          <cell r="J950">
            <v>26</v>
          </cell>
          <cell r="K950">
            <v>-4.8</v>
          </cell>
          <cell r="L950">
            <v>0</v>
          </cell>
          <cell r="M950">
            <v>298.10000000000002</v>
          </cell>
          <cell r="N950">
            <v>0</v>
          </cell>
          <cell r="O950">
            <v>0</v>
          </cell>
          <cell r="P950">
            <v>0</v>
          </cell>
          <cell r="Q950">
            <v>0</v>
          </cell>
        </row>
        <row r="951">
          <cell r="A951">
            <v>2030</v>
          </cell>
          <cell r="B951" t="str">
            <v>Dec</v>
          </cell>
          <cell r="C951" t="str">
            <v>Brady</v>
          </cell>
          <cell r="D951">
            <v>0</v>
          </cell>
          <cell r="E951">
            <v>0</v>
          </cell>
          <cell r="F951">
            <v>0</v>
          </cell>
          <cell r="G951">
            <v>0</v>
          </cell>
          <cell r="H951">
            <v>0</v>
          </cell>
          <cell r="I951" t="str">
            <v>Div0</v>
          </cell>
          <cell r="J951">
            <v>0</v>
          </cell>
          <cell r="K951">
            <v>0</v>
          </cell>
          <cell r="L951">
            <v>0</v>
          </cell>
          <cell r="M951">
            <v>0</v>
          </cell>
          <cell r="N951">
            <v>0</v>
          </cell>
          <cell r="O951">
            <v>0</v>
          </cell>
          <cell r="P951">
            <v>0</v>
          </cell>
          <cell r="Q951">
            <v>0</v>
          </cell>
        </row>
        <row r="952">
          <cell r="A952">
            <v>2030</v>
          </cell>
          <cell r="B952" t="str">
            <v>Dec</v>
          </cell>
          <cell r="C952" t="str">
            <v>Bridger West</v>
          </cell>
          <cell r="D952">
            <v>0</v>
          </cell>
          <cell r="E952">
            <v>0</v>
          </cell>
          <cell r="F952">
            <v>0</v>
          </cell>
          <cell r="G952">
            <v>0</v>
          </cell>
          <cell r="H952">
            <v>0</v>
          </cell>
          <cell r="I952" t="str">
            <v>Div0</v>
          </cell>
          <cell r="J952">
            <v>0</v>
          </cell>
          <cell r="K952">
            <v>0</v>
          </cell>
          <cell r="L952">
            <v>0</v>
          </cell>
          <cell r="M952">
            <v>654.29999999999995</v>
          </cell>
          <cell r="N952">
            <v>654.29999999999995</v>
          </cell>
          <cell r="O952">
            <v>0</v>
          </cell>
          <cell r="P952">
            <v>0</v>
          </cell>
          <cell r="Q952">
            <v>0</v>
          </cell>
        </row>
        <row r="953">
          <cell r="A953">
            <v>2030</v>
          </cell>
          <cell r="B953" t="str">
            <v>Dec</v>
          </cell>
          <cell r="C953" t="str">
            <v>Borah</v>
          </cell>
          <cell r="D953">
            <v>0</v>
          </cell>
          <cell r="E953">
            <v>0</v>
          </cell>
          <cell r="F953">
            <v>0</v>
          </cell>
          <cell r="G953">
            <v>0</v>
          </cell>
          <cell r="H953">
            <v>0</v>
          </cell>
          <cell r="I953" t="str">
            <v>Div0</v>
          </cell>
          <cell r="J953">
            <v>0</v>
          </cell>
          <cell r="K953">
            <v>0</v>
          </cell>
          <cell r="L953">
            <v>0</v>
          </cell>
          <cell r="M953">
            <v>851.6</v>
          </cell>
          <cell r="N953">
            <v>851.6</v>
          </cell>
          <cell r="O953">
            <v>0</v>
          </cell>
          <cell r="P953">
            <v>0</v>
          </cell>
          <cell r="Q953">
            <v>0</v>
          </cell>
        </row>
        <row r="954">
          <cell r="A954">
            <v>2030</v>
          </cell>
          <cell r="B954" t="str">
            <v>Dec</v>
          </cell>
          <cell r="C954" t="str">
            <v>Mid Columbia</v>
          </cell>
          <cell r="D954">
            <v>0</v>
          </cell>
          <cell r="E954">
            <v>0</v>
          </cell>
          <cell r="F954">
            <v>0</v>
          </cell>
          <cell r="G954">
            <v>0</v>
          </cell>
          <cell r="H954">
            <v>0</v>
          </cell>
          <cell r="I954" t="str">
            <v>Div0</v>
          </cell>
          <cell r="J954">
            <v>484</v>
          </cell>
          <cell r="K954">
            <v>0</v>
          </cell>
          <cell r="L954">
            <v>0</v>
          </cell>
          <cell r="M954">
            <v>0</v>
          </cell>
          <cell r="N954">
            <v>484</v>
          </cell>
          <cell r="O954">
            <v>0</v>
          </cell>
          <cell r="P954">
            <v>0</v>
          </cell>
          <cell r="Q954">
            <v>0</v>
          </cell>
        </row>
        <row r="955">
          <cell r="A955">
            <v>2030</v>
          </cell>
          <cell r="B955" t="str">
            <v>Dec</v>
          </cell>
          <cell r="C955" t="str">
            <v>Mona</v>
          </cell>
          <cell r="D955">
            <v>0</v>
          </cell>
          <cell r="E955">
            <v>0</v>
          </cell>
          <cell r="F955">
            <v>0</v>
          </cell>
          <cell r="G955">
            <v>0</v>
          </cell>
          <cell r="H955">
            <v>0</v>
          </cell>
          <cell r="I955" t="str">
            <v>Div0</v>
          </cell>
          <cell r="J955">
            <v>0</v>
          </cell>
          <cell r="K955">
            <v>0</v>
          </cell>
          <cell r="L955">
            <v>0</v>
          </cell>
          <cell r="M955">
            <v>29</v>
          </cell>
          <cell r="N955">
            <v>29</v>
          </cell>
          <cell r="O955">
            <v>0</v>
          </cell>
          <cell r="P955">
            <v>0</v>
          </cell>
          <cell r="Q955">
            <v>0</v>
          </cell>
        </row>
        <row r="956">
          <cell r="A956">
            <v>2030</v>
          </cell>
          <cell r="B956" t="str">
            <v>Dec</v>
          </cell>
          <cell r="C956" t="str">
            <v>Palo Verde</v>
          </cell>
          <cell r="D956">
            <v>0</v>
          </cell>
          <cell r="E956">
            <v>0</v>
          </cell>
          <cell r="F956">
            <v>0</v>
          </cell>
          <cell r="G956">
            <v>0</v>
          </cell>
          <cell r="H956">
            <v>0</v>
          </cell>
          <cell r="I956" t="str">
            <v>Div0</v>
          </cell>
          <cell r="J956">
            <v>0</v>
          </cell>
          <cell r="K956">
            <v>0</v>
          </cell>
          <cell r="L956">
            <v>0</v>
          </cell>
          <cell r="M956">
            <v>0</v>
          </cell>
          <cell r="N956">
            <v>0</v>
          </cell>
          <cell r="O956">
            <v>0</v>
          </cell>
          <cell r="P956">
            <v>0</v>
          </cell>
          <cell r="Q956">
            <v>0</v>
          </cell>
        </row>
        <row r="957">
          <cell r="A957">
            <v>2030</v>
          </cell>
          <cell r="B957" t="str">
            <v>Dec</v>
          </cell>
          <cell r="C957" t="str">
            <v>Utah North</v>
          </cell>
          <cell r="D957">
            <v>4055.1</v>
          </cell>
          <cell r="E957">
            <v>0</v>
          </cell>
          <cell r="F957">
            <v>-466.3</v>
          </cell>
          <cell r="G957">
            <v>466.5</v>
          </cell>
          <cell r="H957">
            <v>466.5</v>
          </cell>
          <cell r="I957">
            <v>13</v>
          </cell>
          <cell r="J957">
            <v>2200.4</v>
          </cell>
          <cell r="K957">
            <v>0</v>
          </cell>
          <cell r="L957">
            <v>0</v>
          </cell>
          <cell r="M957">
            <v>2437.6</v>
          </cell>
          <cell r="N957">
            <v>582.70000000000005</v>
          </cell>
          <cell r="O957">
            <v>0</v>
          </cell>
          <cell r="P957">
            <v>0</v>
          </cell>
          <cell r="Q957">
            <v>0</v>
          </cell>
        </row>
        <row r="958">
          <cell r="A958">
            <v>2030</v>
          </cell>
          <cell r="B958" t="str">
            <v>Dec</v>
          </cell>
          <cell r="C958" t="str">
            <v>_4-Corners</v>
          </cell>
          <cell r="D958">
            <v>0</v>
          </cell>
          <cell r="E958">
            <v>0</v>
          </cell>
          <cell r="F958">
            <v>0</v>
          </cell>
          <cell r="G958">
            <v>0</v>
          </cell>
          <cell r="H958">
            <v>0</v>
          </cell>
          <cell r="I958" t="str">
            <v>Div0</v>
          </cell>
          <cell r="J958">
            <v>0</v>
          </cell>
          <cell r="K958">
            <v>0</v>
          </cell>
          <cell r="L958">
            <v>0</v>
          </cell>
          <cell r="M958">
            <v>0</v>
          </cell>
          <cell r="N958">
            <v>0</v>
          </cell>
          <cell r="O958">
            <v>0</v>
          </cell>
          <cell r="P958">
            <v>0</v>
          </cell>
          <cell r="Q958">
            <v>0</v>
          </cell>
        </row>
        <row r="959">
          <cell r="A959">
            <v>2030</v>
          </cell>
          <cell r="B959" t="str">
            <v>Dec</v>
          </cell>
          <cell r="C959" t="str">
            <v>Utah South</v>
          </cell>
          <cell r="D959">
            <v>675.6</v>
          </cell>
          <cell r="E959">
            <v>0</v>
          </cell>
          <cell r="F959">
            <v>0</v>
          </cell>
          <cell r="G959">
            <v>87.8</v>
          </cell>
          <cell r="H959">
            <v>87.8</v>
          </cell>
          <cell r="I959">
            <v>13</v>
          </cell>
          <cell r="J959">
            <v>3137.1</v>
          </cell>
          <cell r="K959">
            <v>-31.8</v>
          </cell>
          <cell r="L959">
            <v>0</v>
          </cell>
          <cell r="M959">
            <v>96</v>
          </cell>
          <cell r="N959">
            <v>2437.9</v>
          </cell>
          <cell r="O959">
            <v>0</v>
          </cell>
          <cell r="P959">
            <v>0</v>
          </cell>
          <cell r="Q959">
            <v>0</v>
          </cell>
        </row>
        <row r="960">
          <cell r="A960">
            <v>2030</v>
          </cell>
          <cell r="B960" t="str">
            <v>Dec</v>
          </cell>
          <cell r="C960" t="str">
            <v>Cholla</v>
          </cell>
          <cell r="D960">
            <v>0</v>
          </cell>
          <cell r="E960">
            <v>0</v>
          </cell>
          <cell r="F960">
            <v>0</v>
          </cell>
          <cell r="G960">
            <v>0</v>
          </cell>
          <cell r="H960">
            <v>0</v>
          </cell>
          <cell r="I960" t="str">
            <v>Div0</v>
          </cell>
          <cell r="J960">
            <v>0</v>
          </cell>
          <cell r="K960">
            <v>0</v>
          </cell>
          <cell r="L960">
            <v>0</v>
          </cell>
          <cell r="M960">
            <v>0</v>
          </cell>
          <cell r="N960">
            <v>0</v>
          </cell>
          <cell r="O960">
            <v>0</v>
          </cell>
          <cell r="P960">
            <v>0</v>
          </cell>
          <cell r="Q960">
            <v>0</v>
          </cell>
        </row>
        <row r="961">
          <cell r="A961">
            <v>2030</v>
          </cell>
          <cell r="B961" t="str">
            <v>Dec</v>
          </cell>
          <cell r="C961" t="str">
            <v>Colorado</v>
          </cell>
          <cell r="D961">
            <v>0</v>
          </cell>
          <cell r="E961">
            <v>0</v>
          </cell>
          <cell r="F961">
            <v>0</v>
          </cell>
          <cell r="G961">
            <v>0</v>
          </cell>
          <cell r="H961">
            <v>63.3</v>
          </cell>
          <cell r="I961" t="str">
            <v>Div0</v>
          </cell>
          <cell r="J961">
            <v>159.30000000000001</v>
          </cell>
          <cell r="K961">
            <v>0</v>
          </cell>
          <cell r="L961">
            <v>0</v>
          </cell>
          <cell r="M961">
            <v>0</v>
          </cell>
          <cell r="N961">
            <v>96</v>
          </cell>
          <cell r="O961">
            <v>0</v>
          </cell>
          <cell r="P961">
            <v>0</v>
          </cell>
          <cell r="Q961">
            <v>0</v>
          </cell>
        </row>
        <row r="962">
          <cell r="A962">
            <v>2030</v>
          </cell>
          <cell r="B962" t="str">
            <v>Dec</v>
          </cell>
          <cell r="C962" t="str">
            <v>Mead</v>
          </cell>
          <cell r="D962">
            <v>0</v>
          </cell>
          <cell r="E962">
            <v>0</v>
          </cell>
          <cell r="F962">
            <v>0</v>
          </cell>
          <cell r="G962">
            <v>0</v>
          </cell>
          <cell r="H962">
            <v>0</v>
          </cell>
          <cell r="I962" t="str">
            <v>Div0</v>
          </cell>
          <cell r="J962">
            <v>0</v>
          </cell>
          <cell r="K962">
            <v>0</v>
          </cell>
          <cell r="L962">
            <v>0</v>
          </cell>
          <cell r="M962">
            <v>0</v>
          </cell>
          <cell r="N962">
            <v>0</v>
          </cell>
          <cell r="O962">
            <v>0</v>
          </cell>
          <cell r="P962">
            <v>0</v>
          </cell>
          <cell r="Q962">
            <v>0</v>
          </cell>
        </row>
        <row r="963">
          <cell r="A963">
            <v>2030</v>
          </cell>
          <cell r="B963" t="str">
            <v>Dec</v>
          </cell>
          <cell r="C963" t="str">
            <v>Montana</v>
          </cell>
          <cell r="D963">
            <v>0</v>
          </cell>
          <cell r="E963">
            <v>0</v>
          </cell>
          <cell r="F963">
            <v>0</v>
          </cell>
          <cell r="G963">
            <v>0</v>
          </cell>
          <cell r="H963">
            <v>0</v>
          </cell>
          <cell r="I963" t="str">
            <v>Div0</v>
          </cell>
          <cell r="J963">
            <v>150.69999999999999</v>
          </cell>
          <cell r="K963">
            <v>0</v>
          </cell>
          <cell r="L963">
            <v>0</v>
          </cell>
          <cell r="M963">
            <v>0</v>
          </cell>
          <cell r="N963">
            <v>150.69999999999999</v>
          </cell>
          <cell r="O963">
            <v>0</v>
          </cell>
          <cell r="P963">
            <v>0</v>
          </cell>
          <cell r="Q963">
            <v>0</v>
          </cell>
        </row>
        <row r="964">
          <cell r="A964">
            <v>2030</v>
          </cell>
          <cell r="B964" t="str">
            <v>Dec</v>
          </cell>
          <cell r="C964" t="str">
            <v>Hermiston</v>
          </cell>
          <cell r="D964">
            <v>0</v>
          </cell>
          <cell r="E964">
            <v>0</v>
          </cell>
          <cell r="F964">
            <v>0</v>
          </cell>
          <cell r="G964">
            <v>0</v>
          </cell>
          <cell r="H964">
            <v>0</v>
          </cell>
          <cell r="I964" t="str">
            <v>Div0</v>
          </cell>
          <cell r="J964">
            <v>240</v>
          </cell>
          <cell r="K964">
            <v>0</v>
          </cell>
          <cell r="L964">
            <v>0</v>
          </cell>
          <cell r="M964">
            <v>0</v>
          </cell>
          <cell r="N964">
            <v>240</v>
          </cell>
          <cell r="O964">
            <v>0</v>
          </cell>
          <cell r="P964">
            <v>0</v>
          </cell>
          <cell r="Q964">
            <v>0</v>
          </cell>
        </row>
        <row r="965">
          <cell r="A965">
            <v>2030</v>
          </cell>
          <cell r="B965" t="str">
            <v>Dec</v>
          </cell>
          <cell r="C965" t="str">
            <v>Yakima</v>
          </cell>
          <cell r="D965">
            <v>547.1</v>
          </cell>
          <cell r="E965">
            <v>0</v>
          </cell>
          <cell r="F965">
            <v>-51.9</v>
          </cell>
          <cell r="G965">
            <v>64.400000000000006</v>
          </cell>
          <cell r="H965">
            <v>64.400000000000006</v>
          </cell>
          <cell r="I965">
            <v>13</v>
          </cell>
          <cell r="J965">
            <v>58.4</v>
          </cell>
          <cell r="K965">
            <v>0</v>
          </cell>
          <cell r="L965">
            <v>0</v>
          </cell>
          <cell r="M965">
            <v>501.2</v>
          </cell>
          <cell r="N965">
            <v>0</v>
          </cell>
          <cell r="O965">
            <v>0</v>
          </cell>
          <cell r="P965">
            <v>0</v>
          </cell>
          <cell r="Q965">
            <v>0</v>
          </cell>
        </row>
        <row r="966">
          <cell r="A966">
            <v>2030</v>
          </cell>
          <cell r="B966" t="str">
            <v>Dec</v>
          </cell>
          <cell r="C966" t="str">
            <v>WallaWalla</v>
          </cell>
          <cell r="D966">
            <v>245.5</v>
          </cell>
          <cell r="E966">
            <v>0</v>
          </cell>
          <cell r="F966">
            <v>-19.5</v>
          </cell>
          <cell r="G966">
            <v>29.4</v>
          </cell>
          <cell r="H966">
            <v>29.4</v>
          </cell>
          <cell r="I966">
            <v>13</v>
          </cell>
          <cell r="J966">
            <v>33.5</v>
          </cell>
          <cell r="K966">
            <v>-1.8</v>
          </cell>
          <cell r="L966">
            <v>0</v>
          </cell>
          <cell r="M966">
            <v>223.7</v>
          </cell>
          <cell r="N966">
            <v>0</v>
          </cell>
          <cell r="O966">
            <v>0</v>
          </cell>
          <cell r="P966">
            <v>0</v>
          </cell>
          <cell r="Q966">
            <v>0</v>
          </cell>
        </row>
        <row r="967">
          <cell r="A967">
            <v>2030</v>
          </cell>
          <cell r="B967" t="str">
            <v>Dec</v>
          </cell>
          <cell r="C967" t="str">
            <v>APS Transmission</v>
          </cell>
          <cell r="D967">
            <v>0</v>
          </cell>
          <cell r="E967">
            <v>0</v>
          </cell>
          <cell r="F967">
            <v>0</v>
          </cell>
          <cell r="G967">
            <v>0</v>
          </cell>
          <cell r="H967">
            <v>0</v>
          </cell>
          <cell r="I967" t="str">
            <v>Div0</v>
          </cell>
          <cell r="J967">
            <v>0</v>
          </cell>
          <cell r="K967">
            <v>0</v>
          </cell>
          <cell r="L967">
            <v>0</v>
          </cell>
          <cell r="M967">
            <v>0</v>
          </cell>
          <cell r="N967">
            <v>0</v>
          </cell>
          <cell r="O967">
            <v>0</v>
          </cell>
          <cell r="P967">
            <v>0</v>
          </cell>
          <cell r="Q967">
            <v>0</v>
          </cell>
        </row>
        <row r="968">
          <cell r="A968">
            <v>2030</v>
          </cell>
          <cell r="B968" t="str">
            <v>Dec</v>
          </cell>
          <cell r="C968" t="str">
            <v>Bridger East</v>
          </cell>
          <cell r="D968">
            <v>0</v>
          </cell>
          <cell r="E968">
            <v>0</v>
          </cell>
          <cell r="F968">
            <v>0</v>
          </cell>
          <cell r="G968">
            <v>0</v>
          </cell>
          <cell r="H968">
            <v>0</v>
          </cell>
          <cell r="I968" t="str">
            <v>Div0</v>
          </cell>
          <cell r="J968">
            <v>0</v>
          </cell>
          <cell r="K968">
            <v>0</v>
          </cell>
          <cell r="L968">
            <v>0</v>
          </cell>
          <cell r="M968">
            <v>0</v>
          </cell>
          <cell r="N968">
            <v>0</v>
          </cell>
          <cell r="O968">
            <v>0</v>
          </cell>
          <cell r="P968">
            <v>0</v>
          </cell>
          <cell r="Q968">
            <v>0</v>
          </cell>
        </row>
        <row r="969">
          <cell r="A969">
            <v>2030</v>
          </cell>
          <cell r="B969" t="str">
            <v>Dec</v>
          </cell>
          <cell r="C969" t="str">
            <v>WyomingNE</v>
          </cell>
          <cell r="D969">
            <v>660.2</v>
          </cell>
          <cell r="E969">
            <v>0</v>
          </cell>
          <cell r="F969">
            <v>0</v>
          </cell>
          <cell r="G969">
            <v>85.8</v>
          </cell>
          <cell r="H969">
            <v>85.8</v>
          </cell>
          <cell r="I969">
            <v>13</v>
          </cell>
          <cell r="J969">
            <v>374.5</v>
          </cell>
          <cell r="K969">
            <v>0</v>
          </cell>
          <cell r="L969">
            <v>0</v>
          </cell>
          <cell r="M969">
            <v>371.6</v>
          </cell>
          <cell r="N969">
            <v>0</v>
          </cell>
          <cell r="O969">
            <v>0</v>
          </cell>
          <cell r="P969">
            <v>0</v>
          </cell>
          <cell r="Q969">
            <v>0</v>
          </cell>
        </row>
        <row r="970">
          <cell r="A970">
            <v>2030</v>
          </cell>
          <cell r="B970" t="str">
            <v>Dec</v>
          </cell>
          <cell r="C970" t="str">
            <v>WyomingSW</v>
          </cell>
          <cell r="D970">
            <v>553</v>
          </cell>
          <cell r="E970">
            <v>0</v>
          </cell>
          <cell r="F970">
            <v>-125.3</v>
          </cell>
          <cell r="G970">
            <v>55.6</v>
          </cell>
          <cell r="H970">
            <v>55.6</v>
          </cell>
          <cell r="I970">
            <v>13</v>
          </cell>
          <cell r="J970">
            <v>43.9</v>
          </cell>
          <cell r="K970">
            <v>0</v>
          </cell>
          <cell r="L970">
            <v>0</v>
          </cell>
          <cell r="M970">
            <v>637.29999999999995</v>
          </cell>
          <cell r="N970">
            <v>197.8</v>
          </cell>
          <cell r="O970">
            <v>0</v>
          </cell>
          <cell r="P970">
            <v>0</v>
          </cell>
          <cell r="Q970">
            <v>0</v>
          </cell>
        </row>
        <row r="971">
          <cell r="A971">
            <v>2030</v>
          </cell>
          <cell r="B971" t="str">
            <v>Dec</v>
          </cell>
          <cell r="C971" t="str">
            <v>Aeolis_Wyoming</v>
          </cell>
          <cell r="D971">
            <v>0</v>
          </cell>
          <cell r="E971">
            <v>0</v>
          </cell>
          <cell r="F971">
            <v>0</v>
          </cell>
          <cell r="G971">
            <v>0</v>
          </cell>
          <cell r="H971">
            <v>0</v>
          </cell>
          <cell r="I971" t="str">
            <v>Div0</v>
          </cell>
          <cell r="J971">
            <v>173.8</v>
          </cell>
          <cell r="K971">
            <v>0</v>
          </cell>
          <cell r="L971">
            <v>0</v>
          </cell>
          <cell r="M971">
            <v>197.8</v>
          </cell>
          <cell r="N971">
            <v>371.6</v>
          </cell>
          <cell r="O971">
            <v>0</v>
          </cell>
          <cell r="P971">
            <v>0</v>
          </cell>
          <cell r="Q971">
            <v>0</v>
          </cell>
        </row>
        <row r="972">
          <cell r="A972">
            <v>2030</v>
          </cell>
          <cell r="B972" t="str">
            <v>Dec</v>
          </cell>
          <cell r="C972" t="str">
            <v>Chehalis</v>
          </cell>
          <cell r="D972">
            <v>0</v>
          </cell>
          <cell r="E972">
            <v>0</v>
          </cell>
          <cell r="F972">
            <v>0</v>
          </cell>
          <cell r="G972">
            <v>0</v>
          </cell>
          <cell r="H972">
            <v>0</v>
          </cell>
          <cell r="I972" t="str">
            <v>Div0</v>
          </cell>
          <cell r="J972">
            <v>512</v>
          </cell>
          <cell r="K972">
            <v>0</v>
          </cell>
          <cell r="L972">
            <v>0</v>
          </cell>
          <cell r="M972">
            <v>0</v>
          </cell>
          <cell r="N972">
            <v>512</v>
          </cell>
          <cell r="O972">
            <v>0</v>
          </cell>
          <cell r="P972">
            <v>0</v>
          </cell>
          <cell r="Q972">
            <v>0</v>
          </cell>
        </row>
        <row r="973">
          <cell r="A973">
            <v>2030</v>
          </cell>
          <cell r="B973" t="str">
            <v>Dec</v>
          </cell>
          <cell r="C973" t="str">
            <v>SOregonCal</v>
          </cell>
          <cell r="D973">
            <v>1484.2</v>
          </cell>
          <cell r="E973">
            <v>0</v>
          </cell>
          <cell r="F973">
            <v>-295.3</v>
          </cell>
          <cell r="G973">
            <v>154.6</v>
          </cell>
          <cell r="H973">
            <v>154.6</v>
          </cell>
          <cell r="I973">
            <v>13</v>
          </cell>
          <cell r="J973">
            <v>320.7</v>
          </cell>
          <cell r="K973">
            <v>3</v>
          </cell>
          <cell r="L973">
            <v>0</v>
          </cell>
          <cell r="M973">
            <v>1019.8</v>
          </cell>
          <cell r="N973">
            <v>0</v>
          </cell>
          <cell r="O973">
            <v>0</v>
          </cell>
          <cell r="P973">
            <v>0</v>
          </cell>
          <cell r="Q973">
            <v>0</v>
          </cell>
        </row>
        <row r="974">
          <cell r="A974">
            <v>2030</v>
          </cell>
          <cell r="B974" t="str">
            <v>Dec</v>
          </cell>
          <cell r="C974" t="str">
            <v>PortlandNC</v>
          </cell>
          <cell r="D974">
            <v>534.4</v>
          </cell>
          <cell r="E974">
            <v>0</v>
          </cell>
          <cell r="F974">
            <v>0</v>
          </cell>
          <cell r="G974">
            <v>69.5</v>
          </cell>
          <cell r="H974">
            <v>69.5</v>
          </cell>
          <cell r="I974">
            <v>13</v>
          </cell>
          <cell r="J974">
            <v>597.6</v>
          </cell>
          <cell r="K974">
            <v>-78</v>
          </cell>
          <cell r="L974">
            <v>0</v>
          </cell>
          <cell r="M974">
            <v>84.3</v>
          </cell>
          <cell r="N974">
            <v>0</v>
          </cell>
          <cell r="O974">
            <v>0</v>
          </cell>
          <cell r="P974">
            <v>0</v>
          </cell>
          <cell r="Q974">
            <v>0</v>
          </cell>
        </row>
        <row r="975">
          <cell r="A975">
            <v>2030</v>
          </cell>
          <cell r="B975" t="str">
            <v>Dec</v>
          </cell>
          <cell r="C975" t="str">
            <v>WillamValcc</v>
          </cell>
          <cell r="D975">
            <v>395.2</v>
          </cell>
          <cell r="E975">
            <v>0</v>
          </cell>
          <cell r="F975">
            <v>0</v>
          </cell>
          <cell r="G975">
            <v>51.4</v>
          </cell>
          <cell r="H975">
            <v>51.4</v>
          </cell>
          <cell r="I975">
            <v>13</v>
          </cell>
          <cell r="J975">
            <v>451.3</v>
          </cell>
          <cell r="K975">
            <v>0</v>
          </cell>
          <cell r="L975">
            <v>0</v>
          </cell>
          <cell r="M975">
            <v>46.7</v>
          </cell>
          <cell r="N975">
            <v>51.4</v>
          </cell>
          <cell r="O975">
            <v>0</v>
          </cell>
          <cell r="P975">
            <v>0</v>
          </cell>
          <cell r="Q975">
            <v>0</v>
          </cell>
        </row>
        <row r="976">
          <cell r="A976">
            <v>2030</v>
          </cell>
          <cell r="B976" t="str">
            <v>Dec</v>
          </cell>
          <cell r="C976" t="str">
            <v>Bethel</v>
          </cell>
          <cell r="D976">
            <v>0</v>
          </cell>
          <cell r="E976">
            <v>0</v>
          </cell>
          <cell r="F976">
            <v>0</v>
          </cell>
          <cell r="G976">
            <v>0</v>
          </cell>
          <cell r="H976">
            <v>0</v>
          </cell>
          <cell r="I976" t="str">
            <v>Div0</v>
          </cell>
          <cell r="J976">
            <v>0</v>
          </cell>
          <cell r="K976">
            <v>0</v>
          </cell>
          <cell r="L976">
            <v>0</v>
          </cell>
          <cell r="M976">
            <v>0</v>
          </cell>
          <cell r="N976">
            <v>0</v>
          </cell>
          <cell r="O976">
            <v>0</v>
          </cell>
          <cell r="P976">
            <v>0</v>
          </cell>
          <cell r="Q976">
            <v>0</v>
          </cell>
        </row>
        <row r="977">
          <cell r="A977">
            <v>2030</v>
          </cell>
          <cell r="B977" t="str">
            <v>Dec</v>
          </cell>
          <cell r="C977" t="str">
            <v>Nevada - Oregon Border</v>
          </cell>
          <cell r="D977">
            <v>0</v>
          </cell>
          <cell r="E977">
            <v>0</v>
          </cell>
          <cell r="F977">
            <v>0</v>
          </cell>
          <cell r="G977">
            <v>0</v>
          </cell>
          <cell r="H977">
            <v>0</v>
          </cell>
          <cell r="I977" t="str">
            <v>Div0</v>
          </cell>
          <cell r="J977">
            <v>106</v>
          </cell>
          <cell r="K977">
            <v>0</v>
          </cell>
          <cell r="L977">
            <v>0</v>
          </cell>
          <cell r="M977">
            <v>0</v>
          </cell>
          <cell r="N977">
            <v>106</v>
          </cell>
          <cell r="O977">
            <v>0</v>
          </cell>
          <cell r="P977">
            <v>0</v>
          </cell>
          <cell r="Q977">
            <v>0</v>
          </cell>
        </row>
        <row r="978">
          <cell r="A978">
            <v>2030</v>
          </cell>
          <cell r="B978" t="str">
            <v>Dec</v>
          </cell>
          <cell r="C978" t="str">
            <v>Bridger</v>
          </cell>
          <cell r="D978">
            <v>0</v>
          </cell>
          <cell r="E978">
            <v>0</v>
          </cell>
          <cell r="F978">
            <v>0</v>
          </cell>
          <cell r="G978">
            <v>0</v>
          </cell>
          <cell r="H978">
            <v>0</v>
          </cell>
          <cell r="I978" t="str">
            <v>Div0</v>
          </cell>
          <cell r="J978">
            <v>1054.4000000000001</v>
          </cell>
          <cell r="K978">
            <v>0</v>
          </cell>
          <cell r="L978">
            <v>0</v>
          </cell>
          <cell r="M978">
            <v>0</v>
          </cell>
          <cell r="N978">
            <v>1054.4000000000001</v>
          </cell>
          <cell r="O978">
            <v>0</v>
          </cell>
          <cell r="P978">
            <v>0</v>
          </cell>
          <cell r="Q978">
            <v>0</v>
          </cell>
        </row>
        <row r="979">
          <cell r="A979">
            <v>2030</v>
          </cell>
          <cell r="B979" t="str">
            <v>Dec</v>
          </cell>
          <cell r="C979" t="str">
            <v>Hemingway</v>
          </cell>
          <cell r="D979">
            <v>0</v>
          </cell>
          <cell r="E979">
            <v>0</v>
          </cell>
          <cell r="F979">
            <v>0</v>
          </cell>
          <cell r="G979">
            <v>0</v>
          </cell>
          <cell r="H979">
            <v>0</v>
          </cell>
          <cell r="I979" t="str">
            <v>Div0</v>
          </cell>
          <cell r="J979">
            <v>0</v>
          </cell>
          <cell r="K979">
            <v>0</v>
          </cell>
          <cell r="L979">
            <v>0</v>
          </cell>
          <cell r="M979">
            <v>735.4</v>
          </cell>
          <cell r="N979">
            <v>735.4</v>
          </cell>
          <cell r="O979">
            <v>0</v>
          </cell>
          <cell r="P979">
            <v>0</v>
          </cell>
          <cell r="Q979">
            <v>0</v>
          </cell>
        </row>
        <row r="980">
          <cell r="A980">
            <v>2030</v>
          </cell>
          <cell r="B980" t="str">
            <v>Dec</v>
          </cell>
          <cell r="C980" t="str">
            <v>Midpoint Meridian</v>
          </cell>
          <cell r="D980">
            <v>0</v>
          </cell>
          <cell r="E980">
            <v>0</v>
          </cell>
          <cell r="F980">
            <v>0</v>
          </cell>
          <cell r="G980">
            <v>0</v>
          </cell>
          <cell r="H980">
            <v>0</v>
          </cell>
          <cell r="I980" t="str">
            <v>Div0</v>
          </cell>
          <cell r="J980">
            <v>0</v>
          </cell>
          <cell r="K980">
            <v>0</v>
          </cell>
          <cell r="L980">
            <v>0</v>
          </cell>
          <cell r="M980">
            <v>0</v>
          </cell>
          <cell r="N980">
            <v>0</v>
          </cell>
          <cell r="O980">
            <v>0</v>
          </cell>
          <cell r="P980">
            <v>0</v>
          </cell>
          <cell r="Q980">
            <v>0</v>
          </cell>
        </row>
        <row r="981">
          <cell r="A981">
            <v>2030</v>
          </cell>
          <cell r="B981" t="str">
            <v>Dec</v>
          </cell>
          <cell r="C981" t="str">
            <v>Craig Trans</v>
          </cell>
          <cell r="D981">
            <v>0</v>
          </cell>
          <cell r="E981">
            <v>0</v>
          </cell>
          <cell r="F981">
            <v>0</v>
          </cell>
          <cell r="G981">
            <v>0</v>
          </cell>
          <cell r="H981">
            <v>0</v>
          </cell>
          <cell r="I981" t="str">
            <v>Div0</v>
          </cell>
          <cell r="J981">
            <v>0</v>
          </cell>
          <cell r="K981">
            <v>0</v>
          </cell>
          <cell r="L981">
            <v>0</v>
          </cell>
          <cell r="M981">
            <v>67</v>
          </cell>
          <cell r="N981">
            <v>67</v>
          </cell>
          <cell r="O981">
            <v>0</v>
          </cell>
          <cell r="P981">
            <v>0</v>
          </cell>
          <cell r="Q981">
            <v>0</v>
          </cell>
        </row>
        <row r="982">
          <cell r="A982">
            <v>2030</v>
          </cell>
          <cell r="B982" t="str">
            <v>Dec</v>
          </cell>
          <cell r="C982" t="str">
            <v>BPA_NITS</v>
          </cell>
          <cell r="D982">
            <v>327.10000000000002</v>
          </cell>
          <cell r="E982">
            <v>0</v>
          </cell>
          <cell r="F982">
            <v>0</v>
          </cell>
          <cell r="G982">
            <v>42.5</v>
          </cell>
          <cell r="H982">
            <v>42.5</v>
          </cell>
          <cell r="I982">
            <v>13</v>
          </cell>
          <cell r="J982">
            <v>0</v>
          </cell>
          <cell r="K982">
            <v>0</v>
          </cell>
          <cell r="L982">
            <v>0</v>
          </cell>
          <cell r="M982">
            <v>369.6</v>
          </cell>
          <cell r="N982">
            <v>0</v>
          </cell>
          <cell r="O982">
            <v>0</v>
          </cell>
          <cell r="P982">
            <v>0</v>
          </cell>
          <cell r="Q982">
            <v>0</v>
          </cell>
        </row>
        <row r="983">
          <cell r="A983">
            <v>2031</v>
          </cell>
          <cell r="B983" t="str">
            <v>Jul</v>
          </cell>
          <cell r="C983" t="str">
            <v>Arizona</v>
          </cell>
          <cell r="D983">
            <v>0</v>
          </cell>
          <cell r="E983">
            <v>0</v>
          </cell>
          <cell r="F983">
            <v>0</v>
          </cell>
          <cell r="G983">
            <v>0</v>
          </cell>
          <cell r="H983">
            <v>0</v>
          </cell>
          <cell r="I983" t="str">
            <v>Div0</v>
          </cell>
          <cell r="J983">
            <v>0</v>
          </cell>
          <cell r="K983">
            <v>0</v>
          </cell>
          <cell r="L983">
            <v>0</v>
          </cell>
          <cell r="M983">
            <v>0</v>
          </cell>
          <cell r="N983">
            <v>0</v>
          </cell>
          <cell r="O983">
            <v>0</v>
          </cell>
          <cell r="P983">
            <v>0</v>
          </cell>
          <cell r="Q983">
            <v>0</v>
          </cell>
        </row>
        <row r="984">
          <cell r="A984">
            <v>2031</v>
          </cell>
          <cell r="B984" t="str">
            <v>Jul</v>
          </cell>
          <cell r="C984" t="str">
            <v>COB</v>
          </cell>
          <cell r="D984">
            <v>0</v>
          </cell>
          <cell r="E984">
            <v>0</v>
          </cell>
          <cell r="F984">
            <v>0</v>
          </cell>
          <cell r="G984">
            <v>0</v>
          </cell>
          <cell r="H984">
            <v>0</v>
          </cell>
          <cell r="I984" t="str">
            <v>Div0</v>
          </cell>
          <cell r="J984">
            <v>424</v>
          </cell>
          <cell r="K984">
            <v>0</v>
          </cell>
          <cell r="L984">
            <v>0</v>
          </cell>
          <cell r="M984">
            <v>0</v>
          </cell>
          <cell r="N984">
            <v>424</v>
          </cell>
          <cell r="O984">
            <v>0</v>
          </cell>
          <cell r="P984">
            <v>0</v>
          </cell>
          <cell r="Q984">
            <v>0</v>
          </cell>
        </row>
        <row r="985">
          <cell r="A985">
            <v>2031</v>
          </cell>
          <cell r="B985" t="str">
            <v>Jul</v>
          </cell>
          <cell r="C985" t="str">
            <v>Goshen</v>
          </cell>
          <cell r="D985">
            <v>509.3</v>
          </cell>
          <cell r="E985">
            <v>0</v>
          </cell>
          <cell r="F985">
            <v>-71</v>
          </cell>
          <cell r="G985">
            <v>57</v>
          </cell>
          <cell r="H985">
            <v>57</v>
          </cell>
          <cell r="I985">
            <v>13</v>
          </cell>
          <cell r="J985">
            <v>26</v>
          </cell>
          <cell r="K985">
            <v>-4.4000000000000004</v>
          </cell>
          <cell r="L985">
            <v>189.4</v>
          </cell>
          <cell r="M985">
            <v>284.3</v>
          </cell>
          <cell r="N985">
            <v>0</v>
          </cell>
          <cell r="O985">
            <v>0</v>
          </cell>
          <cell r="P985">
            <v>0</v>
          </cell>
          <cell r="Q985">
            <v>0</v>
          </cell>
        </row>
        <row r="986">
          <cell r="A986">
            <v>2031</v>
          </cell>
          <cell r="B986" t="str">
            <v>Jul</v>
          </cell>
          <cell r="C986" t="str">
            <v>Brady</v>
          </cell>
          <cell r="D986">
            <v>0</v>
          </cell>
          <cell r="E986">
            <v>0</v>
          </cell>
          <cell r="F986">
            <v>0</v>
          </cell>
          <cell r="G986">
            <v>0</v>
          </cell>
          <cell r="H986">
            <v>0</v>
          </cell>
          <cell r="I986" t="str">
            <v>Div0</v>
          </cell>
          <cell r="J986">
            <v>0</v>
          </cell>
          <cell r="K986">
            <v>0</v>
          </cell>
          <cell r="L986">
            <v>0</v>
          </cell>
          <cell r="M986">
            <v>0</v>
          </cell>
          <cell r="N986">
            <v>0</v>
          </cell>
          <cell r="O986">
            <v>0</v>
          </cell>
          <cell r="P986">
            <v>0</v>
          </cell>
          <cell r="Q986">
            <v>0</v>
          </cell>
        </row>
        <row r="987">
          <cell r="A987">
            <v>2031</v>
          </cell>
          <cell r="B987" t="str">
            <v>Jul</v>
          </cell>
          <cell r="C987" t="str">
            <v>Bridger West</v>
          </cell>
          <cell r="D987">
            <v>0</v>
          </cell>
          <cell r="E987">
            <v>0</v>
          </cell>
          <cell r="F987">
            <v>0</v>
          </cell>
          <cell r="G987">
            <v>0</v>
          </cell>
          <cell r="H987">
            <v>0</v>
          </cell>
          <cell r="I987" t="str">
            <v>Div0</v>
          </cell>
          <cell r="J987">
            <v>0</v>
          </cell>
          <cell r="K987">
            <v>0</v>
          </cell>
          <cell r="L987">
            <v>0</v>
          </cell>
          <cell r="M987">
            <v>654.29999999999995</v>
          </cell>
          <cell r="N987">
            <v>654.29999999999995</v>
          </cell>
          <cell r="O987">
            <v>0</v>
          </cell>
          <cell r="P987">
            <v>0</v>
          </cell>
          <cell r="Q987">
            <v>0</v>
          </cell>
        </row>
        <row r="988">
          <cell r="A988">
            <v>2031</v>
          </cell>
          <cell r="B988" t="str">
            <v>Jul</v>
          </cell>
          <cell r="C988" t="str">
            <v>Borah</v>
          </cell>
          <cell r="D988">
            <v>0</v>
          </cell>
          <cell r="E988">
            <v>0</v>
          </cell>
          <cell r="F988">
            <v>0</v>
          </cell>
          <cell r="G988">
            <v>0</v>
          </cell>
          <cell r="H988">
            <v>0</v>
          </cell>
          <cell r="I988" t="str">
            <v>Div0</v>
          </cell>
          <cell r="J988">
            <v>0</v>
          </cell>
          <cell r="K988">
            <v>0</v>
          </cell>
          <cell r="L988">
            <v>0</v>
          </cell>
          <cell r="M988">
            <v>654.20000000000005</v>
          </cell>
          <cell r="N988">
            <v>654.20000000000005</v>
          </cell>
          <cell r="O988">
            <v>0</v>
          </cell>
          <cell r="P988">
            <v>0</v>
          </cell>
          <cell r="Q988">
            <v>0</v>
          </cell>
        </row>
        <row r="989">
          <cell r="A989">
            <v>2031</v>
          </cell>
          <cell r="B989" t="str">
            <v>Jul</v>
          </cell>
          <cell r="C989" t="str">
            <v>Mid Columbia</v>
          </cell>
          <cell r="D989">
            <v>0</v>
          </cell>
          <cell r="E989">
            <v>0</v>
          </cell>
          <cell r="F989">
            <v>0</v>
          </cell>
          <cell r="G989">
            <v>0</v>
          </cell>
          <cell r="H989">
            <v>0</v>
          </cell>
          <cell r="I989" t="str">
            <v>Div0</v>
          </cell>
          <cell r="J989">
            <v>864.4</v>
          </cell>
          <cell r="K989">
            <v>0</v>
          </cell>
          <cell r="L989">
            <v>0</v>
          </cell>
          <cell r="M989">
            <v>0</v>
          </cell>
          <cell r="N989">
            <v>864.4</v>
          </cell>
          <cell r="O989">
            <v>0</v>
          </cell>
          <cell r="P989">
            <v>0</v>
          </cell>
          <cell r="Q989">
            <v>0</v>
          </cell>
        </row>
        <row r="990">
          <cell r="A990">
            <v>2031</v>
          </cell>
          <cell r="B990" t="str">
            <v>Jul</v>
          </cell>
          <cell r="C990" t="str">
            <v>Mona</v>
          </cell>
          <cell r="D990">
            <v>0</v>
          </cell>
          <cell r="E990">
            <v>0</v>
          </cell>
          <cell r="F990">
            <v>0</v>
          </cell>
          <cell r="G990">
            <v>0</v>
          </cell>
          <cell r="H990">
            <v>0</v>
          </cell>
          <cell r="I990" t="str">
            <v>Div0</v>
          </cell>
          <cell r="J990">
            <v>318</v>
          </cell>
          <cell r="K990">
            <v>0</v>
          </cell>
          <cell r="L990">
            <v>0</v>
          </cell>
          <cell r="M990">
            <v>14.5</v>
          </cell>
          <cell r="N990">
            <v>332.5</v>
          </cell>
          <cell r="O990">
            <v>0</v>
          </cell>
          <cell r="P990">
            <v>0</v>
          </cell>
          <cell r="Q990">
            <v>0</v>
          </cell>
        </row>
        <row r="991">
          <cell r="A991">
            <v>2031</v>
          </cell>
          <cell r="B991" t="str">
            <v>Jul</v>
          </cell>
          <cell r="C991" t="str">
            <v>Palo Verde</v>
          </cell>
          <cell r="D991">
            <v>0</v>
          </cell>
          <cell r="E991">
            <v>0</v>
          </cell>
          <cell r="F991">
            <v>0</v>
          </cell>
          <cell r="G991">
            <v>0</v>
          </cell>
          <cell r="H991">
            <v>0</v>
          </cell>
          <cell r="I991" t="str">
            <v>Div0</v>
          </cell>
          <cell r="J991">
            <v>0</v>
          </cell>
          <cell r="K991">
            <v>0</v>
          </cell>
          <cell r="L991">
            <v>0</v>
          </cell>
          <cell r="M991">
            <v>0</v>
          </cell>
          <cell r="N991">
            <v>0</v>
          </cell>
          <cell r="O991">
            <v>0</v>
          </cell>
          <cell r="P991">
            <v>0</v>
          </cell>
          <cell r="Q991">
            <v>0</v>
          </cell>
        </row>
        <row r="992">
          <cell r="A992">
            <v>2031</v>
          </cell>
          <cell r="B992" t="str">
            <v>Jul</v>
          </cell>
          <cell r="C992" t="str">
            <v>Utah North</v>
          </cell>
          <cell r="D992">
            <v>5415.3</v>
          </cell>
          <cell r="E992">
            <v>0</v>
          </cell>
          <cell r="F992">
            <v>-706.4</v>
          </cell>
          <cell r="G992">
            <v>612.20000000000005</v>
          </cell>
          <cell r="H992">
            <v>612.20000000000005</v>
          </cell>
          <cell r="I992">
            <v>13</v>
          </cell>
          <cell r="J992">
            <v>2120.9</v>
          </cell>
          <cell r="K992">
            <v>0</v>
          </cell>
          <cell r="L992">
            <v>300.39999999999998</v>
          </cell>
          <cell r="M992">
            <v>2998</v>
          </cell>
          <cell r="N992">
            <v>98.2</v>
          </cell>
          <cell r="O992">
            <v>0</v>
          </cell>
          <cell r="P992">
            <v>0</v>
          </cell>
          <cell r="Q992">
            <v>0</v>
          </cell>
        </row>
        <row r="993">
          <cell r="A993">
            <v>2031</v>
          </cell>
          <cell r="B993" t="str">
            <v>Jul</v>
          </cell>
          <cell r="C993" t="str">
            <v>_4-Corners</v>
          </cell>
          <cell r="D993">
            <v>0</v>
          </cell>
          <cell r="E993">
            <v>0</v>
          </cell>
          <cell r="F993">
            <v>0</v>
          </cell>
          <cell r="G993">
            <v>0</v>
          </cell>
          <cell r="H993">
            <v>0</v>
          </cell>
          <cell r="I993" t="str">
            <v>Div0</v>
          </cell>
          <cell r="J993">
            <v>0</v>
          </cell>
          <cell r="K993">
            <v>0</v>
          </cell>
          <cell r="L993">
            <v>0</v>
          </cell>
          <cell r="M993">
            <v>0</v>
          </cell>
          <cell r="N993">
            <v>0</v>
          </cell>
          <cell r="O993">
            <v>0</v>
          </cell>
          <cell r="P993">
            <v>0</v>
          </cell>
          <cell r="Q993">
            <v>0</v>
          </cell>
        </row>
        <row r="994">
          <cell r="A994">
            <v>2031</v>
          </cell>
          <cell r="B994" t="str">
            <v>Jul</v>
          </cell>
          <cell r="C994" t="str">
            <v>Utah South</v>
          </cell>
          <cell r="D994">
            <v>843.2</v>
          </cell>
          <cell r="E994">
            <v>0</v>
          </cell>
          <cell r="F994">
            <v>0</v>
          </cell>
          <cell r="G994">
            <v>109.6</v>
          </cell>
          <cell r="H994">
            <v>109.6</v>
          </cell>
          <cell r="I994">
            <v>13</v>
          </cell>
          <cell r="J994">
            <v>3161.5</v>
          </cell>
          <cell r="K994">
            <v>-31.9</v>
          </cell>
          <cell r="L994">
            <v>0</v>
          </cell>
          <cell r="M994">
            <v>399.5</v>
          </cell>
          <cell r="N994">
            <v>2576.4</v>
          </cell>
          <cell r="O994">
            <v>0</v>
          </cell>
          <cell r="P994">
            <v>0</v>
          </cell>
          <cell r="Q994">
            <v>0</v>
          </cell>
        </row>
        <row r="995">
          <cell r="A995">
            <v>2031</v>
          </cell>
          <cell r="B995" t="str">
            <v>Jul</v>
          </cell>
          <cell r="C995" t="str">
            <v>Cholla</v>
          </cell>
          <cell r="D995">
            <v>0</v>
          </cell>
          <cell r="E995">
            <v>0</v>
          </cell>
          <cell r="F995">
            <v>0</v>
          </cell>
          <cell r="G995">
            <v>0</v>
          </cell>
          <cell r="H995">
            <v>0</v>
          </cell>
          <cell r="I995" t="str">
            <v>Div0</v>
          </cell>
          <cell r="J995">
            <v>0</v>
          </cell>
          <cell r="K995">
            <v>0</v>
          </cell>
          <cell r="L995">
            <v>0</v>
          </cell>
          <cell r="M995">
            <v>0</v>
          </cell>
          <cell r="N995">
            <v>0</v>
          </cell>
          <cell r="O995">
            <v>0</v>
          </cell>
          <cell r="P995">
            <v>0</v>
          </cell>
          <cell r="Q995">
            <v>0</v>
          </cell>
        </row>
        <row r="996">
          <cell r="A996">
            <v>2031</v>
          </cell>
          <cell r="B996" t="str">
            <v>Jul</v>
          </cell>
          <cell r="C996" t="str">
            <v>Colorado</v>
          </cell>
          <cell r="D996">
            <v>0</v>
          </cell>
          <cell r="E996">
            <v>0</v>
          </cell>
          <cell r="F996">
            <v>0</v>
          </cell>
          <cell r="G996">
            <v>0</v>
          </cell>
          <cell r="H996">
            <v>0</v>
          </cell>
          <cell r="I996" t="str">
            <v>Div0</v>
          </cell>
          <cell r="J996">
            <v>81.5</v>
          </cell>
          <cell r="K996">
            <v>0</v>
          </cell>
          <cell r="L996">
            <v>0</v>
          </cell>
          <cell r="M996">
            <v>0</v>
          </cell>
          <cell r="N996">
            <v>81.5</v>
          </cell>
          <cell r="O996">
            <v>0</v>
          </cell>
          <cell r="P996">
            <v>0</v>
          </cell>
          <cell r="Q996">
            <v>0</v>
          </cell>
        </row>
        <row r="997">
          <cell r="A997">
            <v>2031</v>
          </cell>
          <cell r="B997" t="str">
            <v>Jul</v>
          </cell>
          <cell r="C997" t="str">
            <v>Mead</v>
          </cell>
          <cell r="D997">
            <v>0</v>
          </cell>
          <cell r="E997">
            <v>0</v>
          </cell>
          <cell r="F997">
            <v>0</v>
          </cell>
          <cell r="G997">
            <v>0</v>
          </cell>
          <cell r="H997">
            <v>0</v>
          </cell>
          <cell r="I997" t="str">
            <v>Div0</v>
          </cell>
          <cell r="J997">
            <v>0</v>
          </cell>
          <cell r="K997">
            <v>0</v>
          </cell>
          <cell r="L997">
            <v>0</v>
          </cell>
          <cell r="M997">
            <v>0</v>
          </cell>
          <cell r="N997">
            <v>0</v>
          </cell>
          <cell r="O997">
            <v>0</v>
          </cell>
          <cell r="P997">
            <v>0</v>
          </cell>
          <cell r="Q997">
            <v>0</v>
          </cell>
        </row>
        <row r="998">
          <cell r="A998">
            <v>2031</v>
          </cell>
          <cell r="B998" t="str">
            <v>Jul</v>
          </cell>
          <cell r="C998" t="str">
            <v>Montana</v>
          </cell>
          <cell r="D998">
            <v>0</v>
          </cell>
          <cell r="E998">
            <v>0</v>
          </cell>
          <cell r="F998">
            <v>0</v>
          </cell>
          <cell r="G998">
            <v>0</v>
          </cell>
          <cell r="H998">
            <v>0</v>
          </cell>
          <cell r="I998" t="str">
            <v>Div0</v>
          </cell>
          <cell r="J998">
            <v>151.69999999999999</v>
          </cell>
          <cell r="K998">
            <v>0</v>
          </cell>
          <cell r="L998">
            <v>0</v>
          </cell>
          <cell r="M998">
            <v>0</v>
          </cell>
          <cell r="N998">
            <v>151.69999999999999</v>
          </cell>
          <cell r="O998">
            <v>0</v>
          </cell>
          <cell r="P998">
            <v>0</v>
          </cell>
          <cell r="Q998">
            <v>0</v>
          </cell>
        </row>
        <row r="999">
          <cell r="A999">
            <v>2031</v>
          </cell>
          <cell r="B999" t="str">
            <v>Jul</v>
          </cell>
          <cell r="C999" t="str">
            <v>Hermiston</v>
          </cell>
          <cell r="D999">
            <v>0</v>
          </cell>
          <cell r="E999">
            <v>0</v>
          </cell>
          <cell r="F999">
            <v>0</v>
          </cell>
          <cell r="G999">
            <v>0</v>
          </cell>
          <cell r="H999">
            <v>0</v>
          </cell>
          <cell r="I999" t="str">
            <v>Div0</v>
          </cell>
          <cell r="J999">
            <v>227</v>
          </cell>
          <cell r="K999">
            <v>0</v>
          </cell>
          <cell r="L999">
            <v>0</v>
          </cell>
          <cell r="M999">
            <v>0</v>
          </cell>
          <cell r="N999">
            <v>227</v>
          </cell>
          <cell r="O999">
            <v>0</v>
          </cell>
          <cell r="P999">
            <v>0</v>
          </cell>
          <cell r="Q999">
            <v>0</v>
          </cell>
        </row>
        <row r="1000">
          <cell r="A1000">
            <v>2031</v>
          </cell>
          <cell r="B1000" t="str">
            <v>Jul</v>
          </cell>
          <cell r="C1000" t="str">
            <v>Yakima</v>
          </cell>
          <cell r="D1000">
            <v>557.79999999999995</v>
          </cell>
          <cell r="E1000">
            <v>0</v>
          </cell>
          <cell r="F1000">
            <v>-57.6</v>
          </cell>
          <cell r="G1000">
            <v>65</v>
          </cell>
          <cell r="H1000">
            <v>65</v>
          </cell>
          <cell r="I1000">
            <v>13</v>
          </cell>
          <cell r="J1000">
            <v>79.099999999999994</v>
          </cell>
          <cell r="K1000">
            <v>0</v>
          </cell>
          <cell r="L1000">
            <v>28.5</v>
          </cell>
          <cell r="M1000">
            <v>457.6</v>
          </cell>
          <cell r="N1000">
            <v>0</v>
          </cell>
          <cell r="O1000">
            <v>0</v>
          </cell>
          <cell r="P1000">
            <v>0</v>
          </cell>
          <cell r="Q1000">
            <v>0</v>
          </cell>
        </row>
        <row r="1001">
          <cell r="A1001">
            <v>2031</v>
          </cell>
          <cell r="B1001" t="str">
            <v>Jul</v>
          </cell>
          <cell r="C1001" t="str">
            <v>WallaWalla</v>
          </cell>
          <cell r="D1001">
            <v>284</v>
          </cell>
          <cell r="E1001">
            <v>0</v>
          </cell>
          <cell r="F1001">
            <v>-22.5</v>
          </cell>
          <cell r="G1001">
            <v>34</v>
          </cell>
          <cell r="H1001">
            <v>34</v>
          </cell>
          <cell r="I1001">
            <v>13</v>
          </cell>
          <cell r="J1001">
            <v>33.5</v>
          </cell>
          <cell r="K1001">
            <v>-1.8</v>
          </cell>
          <cell r="L1001">
            <v>0</v>
          </cell>
          <cell r="M1001">
            <v>263.8</v>
          </cell>
          <cell r="N1001">
            <v>0</v>
          </cell>
          <cell r="O1001">
            <v>0</v>
          </cell>
          <cell r="P1001">
            <v>0</v>
          </cell>
          <cell r="Q1001">
            <v>0</v>
          </cell>
        </row>
        <row r="1002">
          <cell r="A1002">
            <v>2031</v>
          </cell>
          <cell r="B1002" t="str">
            <v>Jul</v>
          </cell>
          <cell r="C1002" t="str">
            <v>APS Transmission</v>
          </cell>
          <cell r="D1002">
            <v>0</v>
          </cell>
          <cell r="E1002">
            <v>0</v>
          </cell>
          <cell r="F1002">
            <v>0</v>
          </cell>
          <cell r="G1002">
            <v>0</v>
          </cell>
          <cell r="H1002">
            <v>0</v>
          </cell>
          <cell r="I1002" t="str">
            <v>Div0</v>
          </cell>
          <cell r="J1002">
            <v>0</v>
          </cell>
          <cell r="K1002">
            <v>0</v>
          </cell>
          <cell r="L1002">
            <v>0</v>
          </cell>
          <cell r="M1002">
            <v>0</v>
          </cell>
          <cell r="N1002">
            <v>0</v>
          </cell>
          <cell r="O1002">
            <v>0</v>
          </cell>
          <cell r="P1002">
            <v>0</v>
          </cell>
          <cell r="Q1002">
            <v>0</v>
          </cell>
        </row>
        <row r="1003">
          <cell r="A1003">
            <v>2031</v>
          </cell>
          <cell r="B1003" t="str">
            <v>Jul</v>
          </cell>
          <cell r="C1003" t="str">
            <v>Bridger East</v>
          </cell>
          <cell r="D1003">
            <v>0</v>
          </cell>
          <cell r="E1003">
            <v>0</v>
          </cell>
          <cell r="F1003">
            <v>0</v>
          </cell>
          <cell r="G1003">
            <v>0</v>
          </cell>
          <cell r="H1003">
            <v>0</v>
          </cell>
          <cell r="I1003" t="str">
            <v>Div0</v>
          </cell>
          <cell r="J1003">
            <v>0</v>
          </cell>
          <cell r="K1003">
            <v>0</v>
          </cell>
          <cell r="L1003">
            <v>0</v>
          </cell>
          <cell r="M1003">
            <v>0</v>
          </cell>
          <cell r="N1003">
            <v>0</v>
          </cell>
          <cell r="O1003">
            <v>0</v>
          </cell>
          <cell r="P1003">
            <v>0</v>
          </cell>
          <cell r="Q1003">
            <v>0</v>
          </cell>
        </row>
        <row r="1004">
          <cell r="A1004">
            <v>2031</v>
          </cell>
          <cell r="B1004" t="str">
            <v>Jul</v>
          </cell>
          <cell r="C1004" t="str">
            <v>WyomingNE</v>
          </cell>
          <cell r="D1004">
            <v>641.1</v>
          </cell>
          <cell r="E1004">
            <v>0</v>
          </cell>
          <cell r="F1004">
            <v>0</v>
          </cell>
          <cell r="G1004">
            <v>83.3</v>
          </cell>
          <cell r="H1004">
            <v>83.3</v>
          </cell>
          <cell r="I1004">
            <v>13</v>
          </cell>
          <cell r="J1004">
            <v>388</v>
          </cell>
          <cell r="K1004">
            <v>0</v>
          </cell>
          <cell r="L1004">
            <v>50.2</v>
          </cell>
          <cell r="M1004">
            <v>286.3</v>
          </cell>
          <cell r="N1004">
            <v>0</v>
          </cell>
          <cell r="O1004">
            <v>0</v>
          </cell>
          <cell r="P1004">
            <v>0</v>
          </cell>
          <cell r="Q1004">
            <v>0</v>
          </cell>
        </row>
        <row r="1005">
          <cell r="A1005">
            <v>2031</v>
          </cell>
          <cell r="B1005" t="str">
            <v>Jul</v>
          </cell>
          <cell r="C1005" t="str">
            <v>WyomingSW</v>
          </cell>
          <cell r="D1005">
            <v>516.20000000000005</v>
          </cell>
          <cell r="E1005">
            <v>0</v>
          </cell>
          <cell r="F1005">
            <v>-136</v>
          </cell>
          <cell r="G1005">
            <v>49.4</v>
          </cell>
          <cell r="H1005">
            <v>49.4</v>
          </cell>
          <cell r="I1005">
            <v>13</v>
          </cell>
          <cell r="J1005">
            <v>43.9</v>
          </cell>
          <cell r="K1005">
            <v>0</v>
          </cell>
          <cell r="L1005">
            <v>0</v>
          </cell>
          <cell r="M1005">
            <v>498.2</v>
          </cell>
          <cell r="N1005">
            <v>112.5</v>
          </cell>
          <cell r="O1005">
            <v>0</v>
          </cell>
          <cell r="P1005">
            <v>0</v>
          </cell>
          <cell r="Q1005">
            <v>0</v>
          </cell>
        </row>
        <row r="1006">
          <cell r="A1006">
            <v>2031</v>
          </cell>
          <cell r="B1006" t="str">
            <v>Jul</v>
          </cell>
          <cell r="C1006" t="str">
            <v>Aeolis_Wyoming</v>
          </cell>
          <cell r="D1006">
            <v>0</v>
          </cell>
          <cell r="E1006">
            <v>0</v>
          </cell>
          <cell r="F1006">
            <v>0</v>
          </cell>
          <cell r="G1006">
            <v>0</v>
          </cell>
          <cell r="H1006">
            <v>0</v>
          </cell>
          <cell r="I1006" t="str">
            <v>Div0</v>
          </cell>
          <cell r="J1006">
            <v>173.8</v>
          </cell>
          <cell r="K1006">
            <v>0</v>
          </cell>
          <cell r="L1006">
            <v>0</v>
          </cell>
          <cell r="M1006">
            <v>112.5</v>
          </cell>
          <cell r="N1006">
            <v>286.3</v>
          </cell>
          <cell r="O1006">
            <v>0</v>
          </cell>
          <cell r="P1006">
            <v>0</v>
          </cell>
          <cell r="Q1006">
            <v>0</v>
          </cell>
        </row>
        <row r="1007">
          <cell r="A1007">
            <v>2031</v>
          </cell>
          <cell r="B1007" t="str">
            <v>Jul</v>
          </cell>
          <cell r="C1007" t="str">
            <v>Chehalis</v>
          </cell>
          <cell r="D1007">
            <v>0</v>
          </cell>
          <cell r="E1007">
            <v>0</v>
          </cell>
          <cell r="F1007">
            <v>0</v>
          </cell>
          <cell r="G1007">
            <v>0</v>
          </cell>
          <cell r="H1007">
            <v>0</v>
          </cell>
          <cell r="I1007" t="str">
            <v>Div0</v>
          </cell>
          <cell r="J1007">
            <v>464</v>
          </cell>
          <cell r="K1007">
            <v>0</v>
          </cell>
          <cell r="L1007">
            <v>0</v>
          </cell>
          <cell r="M1007">
            <v>0</v>
          </cell>
          <cell r="N1007">
            <v>464</v>
          </cell>
          <cell r="O1007">
            <v>0</v>
          </cell>
          <cell r="P1007">
            <v>0</v>
          </cell>
          <cell r="Q1007">
            <v>0</v>
          </cell>
        </row>
        <row r="1008">
          <cell r="A1008">
            <v>2031</v>
          </cell>
          <cell r="B1008" t="str">
            <v>Jul</v>
          </cell>
          <cell r="C1008" t="str">
            <v>SOregonCal</v>
          </cell>
          <cell r="D1008">
            <v>1515.9</v>
          </cell>
          <cell r="E1008">
            <v>0</v>
          </cell>
          <cell r="F1008">
            <v>-248.1</v>
          </cell>
          <cell r="G1008">
            <v>164.8</v>
          </cell>
          <cell r="H1008">
            <v>164.8</v>
          </cell>
          <cell r="I1008">
            <v>13</v>
          </cell>
          <cell r="J1008">
            <v>278.39999999999998</v>
          </cell>
          <cell r="K1008">
            <v>3.1</v>
          </cell>
          <cell r="L1008">
            <v>7.7</v>
          </cell>
          <cell r="M1008">
            <v>1143.4000000000001</v>
          </cell>
          <cell r="N1008">
            <v>0</v>
          </cell>
          <cell r="O1008">
            <v>0</v>
          </cell>
          <cell r="P1008">
            <v>0</v>
          </cell>
          <cell r="Q1008">
            <v>0</v>
          </cell>
        </row>
        <row r="1009">
          <cell r="A1009">
            <v>2031</v>
          </cell>
          <cell r="B1009" t="str">
            <v>Jul</v>
          </cell>
          <cell r="C1009" t="str">
            <v>PortlandNC</v>
          </cell>
          <cell r="D1009">
            <v>498.1</v>
          </cell>
          <cell r="E1009">
            <v>0</v>
          </cell>
          <cell r="F1009">
            <v>0</v>
          </cell>
          <cell r="G1009">
            <v>64.8</v>
          </cell>
          <cell r="H1009">
            <v>64.8</v>
          </cell>
          <cell r="I1009">
            <v>13</v>
          </cell>
          <cell r="J1009">
            <v>499.4</v>
          </cell>
          <cell r="K1009">
            <v>-78</v>
          </cell>
          <cell r="L1009">
            <v>0</v>
          </cell>
          <cell r="M1009">
            <v>141.5</v>
          </cell>
          <cell r="N1009">
            <v>0</v>
          </cell>
          <cell r="O1009">
            <v>0</v>
          </cell>
          <cell r="P1009">
            <v>0</v>
          </cell>
          <cell r="Q1009">
            <v>0</v>
          </cell>
        </row>
        <row r="1010">
          <cell r="A1010">
            <v>2031</v>
          </cell>
          <cell r="B1010" t="str">
            <v>Jul</v>
          </cell>
          <cell r="C1010" t="str">
            <v>WillamValcc</v>
          </cell>
          <cell r="D1010">
            <v>358.9</v>
          </cell>
          <cell r="E1010">
            <v>0</v>
          </cell>
          <cell r="F1010">
            <v>-19.600000000000001</v>
          </cell>
          <cell r="G1010">
            <v>44.1</v>
          </cell>
          <cell r="H1010">
            <v>44.1</v>
          </cell>
          <cell r="I1010">
            <v>13</v>
          </cell>
          <cell r="J1010">
            <v>422.6</v>
          </cell>
          <cell r="K1010">
            <v>0</v>
          </cell>
          <cell r="L1010">
            <v>72.900000000000006</v>
          </cell>
          <cell r="M1010">
            <v>29.7</v>
          </cell>
          <cell r="N1010">
            <v>141.80000000000001</v>
          </cell>
          <cell r="O1010">
            <v>0</v>
          </cell>
          <cell r="P1010">
            <v>0</v>
          </cell>
          <cell r="Q1010">
            <v>0</v>
          </cell>
        </row>
        <row r="1011">
          <cell r="A1011">
            <v>2031</v>
          </cell>
          <cell r="B1011" t="str">
            <v>Jul</v>
          </cell>
          <cell r="C1011" t="str">
            <v>Bethel</v>
          </cell>
          <cell r="D1011">
            <v>0</v>
          </cell>
          <cell r="E1011">
            <v>0</v>
          </cell>
          <cell r="F1011">
            <v>0</v>
          </cell>
          <cell r="G1011">
            <v>0</v>
          </cell>
          <cell r="H1011">
            <v>0</v>
          </cell>
          <cell r="I1011" t="str">
            <v>Div0</v>
          </cell>
          <cell r="J1011">
            <v>0</v>
          </cell>
          <cell r="K1011">
            <v>0</v>
          </cell>
          <cell r="L1011">
            <v>0</v>
          </cell>
          <cell r="M1011">
            <v>0</v>
          </cell>
          <cell r="N1011">
            <v>0</v>
          </cell>
          <cell r="O1011">
            <v>0</v>
          </cell>
          <cell r="P1011">
            <v>0</v>
          </cell>
          <cell r="Q1011">
            <v>0</v>
          </cell>
        </row>
        <row r="1012">
          <cell r="A1012">
            <v>2031</v>
          </cell>
          <cell r="B1012" t="str">
            <v>Jul</v>
          </cell>
          <cell r="C1012" t="str">
            <v>Nevada - Oregon Border</v>
          </cell>
          <cell r="D1012">
            <v>0</v>
          </cell>
          <cell r="E1012">
            <v>0</v>
          </cell>
          <cell r="F1012">
            <v>0</v>
          </cell>
          <cell r="G1012">
            <v>0</v>
          </cell>
          <cell r="H1012">
            <v>0</v>
          </cell>
          <cell r="I1012" t="str">
            <v>Div0</v>
          </cell>
          <cell r="J1012">
            <v>106</v>
          </cell>
          <cell r="K1012">
            <v>0</v>
          </cell>
          <cell r="L1012">
            <v>0</v>
          </cell>
          <cell r="M1012">
            <v>0</v>
          </cell>
          <cell r="N1012">
            <v>106</v>
          </cell>
          <cell r="O1012">
            <v>0</v>
          </cell>
          <cell r="P1012">
            <v>0</v>
          </cell>
          <cell r="Q1012">
            <v>0</v>
          </cell>
        </row>
        <row r="1013">
          <cell r="A1013">
            <v>2031</v>
          </cell>
          <cell r="B1013" t="str">
            <v>Jul</v>
          </cell>
          <cell r="C1013" t="str">
            <v>Bridger</v>
          </cell>
          <cell r="D1013">
            <v>0</v>
          </cell>
          <cell r="E1013">
            <v>0</v>
          </cell>
          <cell r="F1013">
            <v>0</v>
          </cell>
          <cell r="G1013">
            <v>0</v>
          </cell>
          <cell r="H1013">
            <v>0</v>
          </cell>
          <cell r="I1013" t="str">
            <v>Div0</v>
          </cell>
          <cell r="J1013">
            <v>1054.4000000000001</v>
          </cell>
          <cell r="K1013">
            <v>0</v>
          </cell>
          <cell r="L1013">
            <v>0</v>
          </cell>
          <cell r="M1013">
            <v>0</v>
          </cell>
          <cell r="N1013">
            <v>1054.4000000000001</v>
          </cell>
          <cell r="O1013">
            <v>0</v>
          </cell>
          <cell r="P1013">
            <v>0</v>
          </cell>
          <cell r="Q1013">
            <v>0</v>
          </cell>
        </row>
        <row r="1014">
          <cell r="A1014">
            <v>2031</v>
          </cell>
          <cell r="B1014" t="str">
            <v>Jul</v>
          </cell>
          <cell r="C1014" t="str">
            <v>Hemingway</v>
          </cell>
          <cell r="D1014">
            <v>0</v>
          </cell>
          <cell r="E1014">
            <v>0</v>
          </cell>
          <cell r="F1014">
            <v>0</v>
          </cell>
          <cell r="G1014">
            <v>0</v>
          </cell>
          <cell r="H1014">
            <v>0</v>
          </cell>
          <cell r="I1014" t="str">
            <v>Div0</v>
          </cell>
          <cell r="J1014">
            <v>0</v>
          </cell>
          <cell r="K1014">
            <v>0</v>
          </cell>
          <cell r="L1014">
            <v>0</v>
          </cell>
          <cell r="M1014">
            <v>0</v>
          </cell>
          <cell r="N1014">
            <v>0</v>
          </cell>
          <cell r="O1014">
            <v>0</v>
          </cell>
          <cell r="P1014">
            <v>0</v>
          </cell>
          <cell r="Q1014">
            <v>0</v>
          </cell>
        </row>
        <row r="1015">
          <cell r="A1015">
            <v>2031</v>
          </cell>
          <cell r="B1015" t="str">
            <v>Jul</v>
          </cell>
          <cell r="C1015" t="str">
            <v>Midpoint Meridian</v>
          </cell>
          <cell r="D1015">
            <v>0</v>
          </cell>
          <cell r="E1015">
            <v>0</v>
          </cell>
          <cell r="F1015">
            <v>0</v>
          </cell>
          <cell r="G1015">
            <v>0</v>
          </cell>
          <cell r="H1015">
            <v>0</v>
          </cell>
          <cell r="I1015" t="str">
            <v>Div0</v>
          </cell>
          <cell r="J1015">
            <v>0</v>
          </cell>
          <cell r="K1015">
            <v>0</v>
          </cell>
          <cell r="L1015">
            <v>0</v>
          </cell>
          <cell r="M1015">
            <v>0</v>
          </cell>
          <cell r="N1015">
            <v>0</v>
          </cell>
          <cell r="O1015">
            <v>0</v>
          </cell>
          <cell r="P1015">
            <v>0</v>
          </cell>
          <cell r="Q1015">
            <v>0</v>
          </cell>
        </row>
        <row r="1016">
          <cell r="A1016">
            <v>2031</v>
          </cell>
          <cell r="B1016" t="str">
            <v>Jul</v>
          </cell>
          <cell r="C1016" t="str">
            <v>Craig Trans</v>
          </cell>
          <cell r="D1016">
            <v>0</v>
          </cell>
          <cell r="E1016">
            <v>0</v>
          </cell>
          <cell r="F1016">
            <v>0</v>
          </cell>
          <cell r="G1016">
            <v>0</v>
          </cell>
          <cell r="H1016">
            <v>0</v>
          </cell>
          <cell r="I1016" t="str">
            <v>Div0</v>
          </cell>
          <cell r="J1016">
            <v>0</v>
          </cell>
          <cell r="K1016">
            <v>0</v>
          </cell>
          <cell r="L1016">
            <v>0</v>
          </cell>
          <cell r="M1016">
            <v>67</v>
          </cell>
          <cell r="N1016">
            <v>67</v>
          </cell>
          <cell r="O1016">
            <v>0</v>
          </cell>
          <cell r="P1016">
            <v>0</v>
          </cell>
          <cell r="Q1016">
            <v>0</v>
          </cell>
        </row>
        <row r="1017">
          <cell r="A1017">
            <v>2031</v>
          </cell>
          <cell r="B1017" t="str">
            <v>Jul</v>
          </cell>
          <cell r="C1017" t="str">
            <v>BPA_NITS</v>
          </cell>
          <cell r="D1017">
            <v>257.3</v>
          </cell>
          <cell r="E1017">
            <v>0</v>
          </cell>
          <cell r="F1017">
            <v>0</v>
          </cell>
          <cell r="G1017">
            <v>33.5</v>
          </cell>
          <cell r="H1017">
            <v>33.5</v>
          </cell>
          <cell r="I1017">
            <v>13</v>
          </cell>
          <cell r="J1017">
            <v>0</v>
          </cell>
          <cell r="K1017">
            <v>0</v>
          </cell>
          <cell r="L1017">
            <v>0</v>
          </cell>
          <cell r="M1017">
            <v>290.8</v>
          </cell>
          <cell r="N1017">
            <v>0</v>
          </cell>
          <cell r="O1017">
            <v>0</v>
          </cell>
          <cell r="P1017">
            <v>0</v>
          </cell>
          <cell r="Q1017">
            <v>0</v>
          </cell>
        </row>
        <row r="1018">
          <cell r="A1018">
            <v>2031</v>
          </cell>
          <cell r="B1018" t="str">
            <v>Dec</v>
          </cell>
          <cell r="C1018" t="str">
            <v>Arizona</v>
          </cell>
          <cell r="D1018">
            <v>0</v>
          </cell>
          <cell r="E1018">
            <v>0</v>
          </cell>
          <cell r="F1018">
            <v>0</v>
          </cell>
          <cell r="G1018">
            <v>0</v>
          </cell>
          <cell r="H1018">
            <v>0</v>
          </cell>
          <cell r="I1018" t="str">
            <v>Div0</v>
          </cell>
          <cell r="J1018">
            <v>0</v>
          </cell>
          <cell r="K1018">
            <v>0</v>
          </cell>
          <cell r="L1018">
            <v>0</v>
          </cell>
          <cell r="M1018">
            <v>0</v>
          </cell>
          <cell r="N1018">
            <v>0</v>
          </cell>
          <cell r="O1018">
            <v>0</v>
          </cell>
          <cell r="P1018">
            <v>0</v>
          </cell>
          <cell r="Q1018">
            <v>0</v>
          </cell>
        </row>
        <row r="1019">
          <cell r="A1019">
            <v>2031</v>
          </cell>
          <cell r="B1019" t="str">
            <v>Dec</v>
          </cell>
          <cell r="C1019" t="str">
            <v>COB</v>
          </cell>
          <cell r="D1019">
            <v>0</v>
          </cell>
          <cell r="E1019">
            <v>0</v>
          </cell>
          <cell r="F1019">
            <v>0</v>
          </cell>
          <cell r="G1019">
            <v>0</v>
          </cell>
          <cell r="H1019">
            <v>0</v>
          </cell>
          <cell r="I1019" t="str">
            <v>Div0</v>
          </cell>
          <cell r="J1019">
            <v>0</v>
          </cell>
          <cell r="K1019">
            <v>0</v>
          </cell>
          <cell r="L1019">
            <v>0</v>
          </cell>
          <cell r="M1019">
            <v>0</v>
          </cell>
          <cell r="N1019">
            <v>0</v>
          </cell>
          <cell r="O1019">
            <v>0</v>
          </cell>
          <cell r="P1019">
            <v>0</v>
          </cell>
          <cell r="Q1019">
            <v>0</v>
          </cell>
        </row>
        <row r="1020">
          <cell r="A1020">
            <v>2031</v>
          </cell>
          <cell r="B1020" t="str">
            <v>Dec</v>
          </cell>
          <cell r="C1020" t="str">
            <v>Goshen</v>
          </cell>
          <cell r="D1020">
            <v>299</v>
          </cell>
          <cell r="E1020">
            <v>0</v>
          </cell>
          <cell r="F1020">
            <v>-34.299999999999997</v>
          </cell>
          <cell r="G1020">
            <v>34.4</v>
          </cell>
          <cell r="H1020">
            <v>34.4</v>
          </cell>
          <cell r="I1020">
            <v>13</v>
          </cell>
          <cell r="J1020">
            <v>26</v>
          </cell>
          <cell r="K1020">
            <v>-4.8</v>
          </cell>
          <cell r="L1020">
            <v>0</v>
          </cell>
          <cell r="M1020">
            <v>277.89999999999998</v>
          </cell>
          <cell r="N1020">
            <v>0</v>
          </cell>
          <cell r="O1020">
            <v>0</v>
          </cell>
          <cell r="P1020">
            <v>0</v>
          </cell>
          <cell r="Q1020">
            <v>0</v>
          </cell>
        </row>
        <row r="1021">
          <cell r="A1021">
            <v>2031</v>
          </cell>
          <cell r="B1021" t="str">
            <v>Dec</v>
          </cell>
          <cell r="C1021" t="str">
            <v>Brady</v>
          </cell>
          <cell r="D1021">
            <v>0</v>
          </cell>
          <cell r="E1021">
            <v>0</v>
          </cell>
          <cell r="F1021">
            <v>0</v>
          </cell>
          <cell r="G1021">
            <v>0</v>
          </cell>
          <cell r="H1021">
            <v>0</v>
          </cell>
          <cell r="I1021" t="str">
            <v>Div0</v>
          </cell>
          <cell r="J1021">
            <v>0</v>
          </cell>
          <cell r="K1021">
            <v>0</v>
          </cell>
          <cell r="L1021">
            <v>0</v>
          </cell>
          <cell r="M1021">
            <v>0</v>
          </cell>
          <cell r="N1021">
            <v>0</v>
          </cell>
          <cell r="O1021">
            <v>0</v>
          </cell>
          <cell r="P1021">
            <v>0</v>
          </cell>
          <cell r="Q1021">
            <v>0</v>
          </cell>
        </row>
        <row r="1022">
          <cell r="A1022">
            <v>2031</v>
          </cell>
          <cell r="B1022" t="str">
            <v>Dec</v>
          </cell>
          <cell r="C1022" t="str">
            <v>Bridger West</v>
          </cell>
          <cell r="D1022">
            <v>0</v>
          </cell>
          <cell r="E1022">
            <v>0</v>
          </cell>
          <cell r="F1022">
            <v>0</v>
          </cell>
          <cell r="G1022">
            <v>0</v>
          </cell>
          <cell r="H1022">
            <v>0</v>
          </cell>
          <cell r="I1022" t="str">
            <v>Div0</v>
          </cell>
          <cell r="J1022">
            <v>0</v>
          </cell>
          <cell r="K1022">
            <v>0</v>
          </cell>
          <cell r="L1022">
            <v>0</v>
          </cell>
          <cell r="M1022">
            <v>654.29999999999995</v>
          </cell>
          <cell r="N1022">
            <v>654.29999999999995</v>
          </cell>
          <cell r="O1022">
            <v>0</v>
          </cell>
          <cell r="P1022">
            <v>0</v>
          </cell>
          <cell r="Q1022">
            <v>0</v>
          </cell>
        </row>
        <row r="1023">
          <cell r="A1023">
            <v>2031</v>
          </cell>
          <cell r="B1023" t="str">
            <v>Dec</v>
          </cell>
          <cell r="C1023" t="str">
            <v>Borah</v>
          </cell>
          <cell r="D1023">
            <v>0</v>
          </cell>
          <cell r="E1023">
            <v>0</v>
          </cell>
          <cell r="F1023">
            <v>0</v>
          </cell>
          <cell r="G1023">
            <v>0</v>
          </cell>
          <cell r="H1023">
            <v>0</v>
          </cell>
          <cell r="I1023" t="str">
            <v>Div0</v>
          </cell>
          <cell r="J1023">
            <v>0</v>
          </cell>
          <cell r="K1023">
            <v>0</v>
          </cell>
          <cell r="L1023">
            <v>0</v>
          </cell>
          <cell r="M1023">
            <v>1001.4</v>
          </cell>
          <cell r="N1023">
            <v>1001.4</v>
          </cell>
          <cell r="O1023">
            <v>0</v>
          </cell>
          <cell r="P1023">
            <v>0</v>
          </cell>
          <cell r="Q1023">
            <v>0</v>
          </cell>
        </row>
        <row r="1024">
          <cell r="A1024">
            <v>2031</v>
          </cell>
          <cell r="B1024" t="str">
            <v>Dec</v>
          </cell>
          <cell r="C1024" t="str">
            <v>Mid Columbia</v>
          </cell>
          <cell r="D1024">
            <v>0</v>
          </cell>
          <cell r="E1024">
            <v>0</v>
          </cell>
          <cell r="F1024">
            <v>0</v>
          </cell>
          <cell r="G1024">
            <v>0</v>
          </cell>
          <cell r="H1024">
            <v>0</v>
          </cell>
          <cell r="I1024" t="str">
            <v>Div0</v>
          </cell>
          <cell r="J1024">
            <v>457.1</v>
          </cell>
          <cell r="K1024">
            <v>0</v>
          </cell>
          <cell r="L1024">
            <v>0</v>
          </cell>
          <cell r="M1024">
            <v>0</v>
          </cell>
          <cell r="N1024">
            <v>457.1</v>
          </cell>
          <cell r="O1024">
            <v>0</v>
          </cell>
          <cell r="P1024">
            <v>0</v>
          </cell>
          <cell r="Q1024">
            <v>0</v>
          </cell>
        </row>
        <row r="1025">
          <cell r="A1025">
            <v>2031</v>
          </cell>
          <cell r="B1025" t="str">
            <v>Dec</v>
          </cell>
          <cell r="C1025" t="str">
            <v>Mona</v>
          </cell>
          <cell r="D1025">
            <v>0</v>
          </cell>
          <cell r="E1025">
            <v>0</v>
          </cell>
          <cell r="F1025">
            <v>0</v>
          </cell>
          <cell r="G1025">
            <v>0</v>
          </cell>
          <cell r="H1025">
            <v>0</v>
          </cell>
          <cell r="I1025" t="str">
            <v>Div0</v>
          </cell>
          <cell r="J1025">
            <v>0</v>
          </cell>
          <cell r="K1025">
            <v>0</v>
          </cell>
          <cell r="L1025">
            <v>0</v>
          </cell>
          <cell r="M1025">
            <v>14.5</v>
          </cell>
          <cell r="N1025">
            <v>14.5</v>
          </cell>
          <cell r="O1025">
            <v>0</v>
          </cell>
          <cell r="P1025">
            <v>0</v>
          </cell>
          <cell r="Q1025">
            <v>0</v>
          </cell>
        </row>
        <row r="1026">
          <cell r="A1026">
            <v>2031</v>
          </cell>
          <cell r="B1026" t="str">
            <v>Dec</v>
          </cell>
          <cell r="C1026" t="str">
            <v>Palo Verde</v>
          </cell>
          <cell r="D1026">
            <v>0</v>
          </cell>
          <cell r="E1026">
            <v>0</v>
          </cell>
          <cell r="F1026">
            <v>0</v>
          </cell>
          <cell r="G1026">
            <v>0</v>
          </cell>
          <cell r="H1026">
            <v>0</v>
          </cell>
          <cell r="I1026" t="str">
            <v>Div0</v>
          </cell>
          <cell r="J1026">
            <v>0</v>
          </cell>
          <cell r="K1026">
            <v>0</v>
          </cell>
          <cell r="L1026">
            <v>0</v>
          </cell>
          <cell r="M1026">
            <v>0</v>
          </cell>
          <cell r="N1026">
            <v>0</v>
          </cell>
          <cell r="O1026">
            <v>0</v>
          </cell>
          <cell r="P1026">
            <v>0</v>
          </cell>
          <cell r="Q1026">
            <v>0</v>
          </cell>
        </row>
        <row r="1027">
          <cell r="A1027">
            <v>2031</v>
          </cell>
          <cell r="B1027" t="str">
            <v>Dec</v>
          </cell>
          <cell r="C1027" t="str">
            <v>Utah North</v>
          </cell>
          <cell r="D1027">
            <v>4012.4</v>
          </cell>
          <cell r="E1027">
            <v>0</v>
          </cell>
          <cell r="F1027">
            <v>-494.2</v>
          </cell>
          <cell r="G1027">
            <v>457.4</v>
          </cell>
          <cell r="H1027">
            <v>457.4</v>
          </cell>
          <cell r="I1027">
            <v>13</v>
          </cell>
          <cell r="J1027">
            <v>2200.4</v>
          </cell>
          <cell r="K1027">
            <v>0</v>
          </cell>
          <cell r="L1027">
            <v>0</v>
          </cell>
          <cell r="M1027">
            <v>2476.4</v>
          </cell>
          <cell r="N1027">
            <v>701.3</v>
          </cell>
          <cell r="O1027">
            <v>0</v>
          </cell>
          <cell r="P1027">
            <v>0</v>
          </cell>
          <cell r="Q1027">
            <v>0</v>
          </cell>
        </row>
        <row r="1028">
          <cell r="A1028">
            <v>2031</v>
          </cell>
          <cell r="B1028" t="str">
            <v>Dec</v>
          </cell>
          <cell r="C1028" t="str">
            <v>_4-Corners</v>
          </cell>
          <cell r="D1028">
            <v>0</v>
          </cell>
          <cell r="E1028">
            <v>0</v>
          </cell>
          <cell r="F1028">
            <v>0</v>
          </cell>
          <cell r="G1028">
            <v>0</v>
          </cell>
          <cell r="H1028">
            <v>0</v>
          </cell>
          <cell r="I1028" t="str">
            <v>Div0</v>
          </cell>
          <cell r="J1028">
            <v>0</v>
          </cell>
          <cell r="K1028">
            <v>0</v>
          </cell>
          <cell r="L1028">
            <v>0</v>
          </cell>
          <cell r="M1028">
            <v>0</v>
          </cell>
          <cell r="N1028">
            <v>0</v>
          </cell>
          <cell r="O1028">
            <v>0</v>
          </cell>
          <cell r="P1028">
            <v>0</v>
          </cell>
          <cell r="Q1028">
            <v>0</v>
          </cell>
        </row>
        <row r="1029">
          <cell r="A1029">
            <v>2031</v>
          </cell>
          <cell r="B1029" t="str">
            <v>Dec</v>
          </cell>
          <cell r="C1029" t="str">
            <v>Utah South</v>
          </cell>
          <cell r="D1029">
            <v>667.6</v>
          </cell>
          <cell r="E1029">
            <v>0</v>
          </cell>
          <cell r="F1029">
            <v>0</v>
          </cell>
          <cell r="G1029">
            <v>86.8</v>
          </cell>
          <cell r="H1029">
            <v>86.8</v>
          </cell>
          <cell r="I1029">
            <v>13</v>
          </cell>
          <cell r="J1029">
            <v>3181.4</v>
          </cell>
          <cell r="K1029">
            <v>-31.8</v>
          </cell>
          <cell r="L1029">
            <v>0</v>
          </cell>
          <cell r="M1029">
            <v>81.5</v>
          </cell>
          <cell r="N1029">
            <v>2476.6999999999998</v>
          </cell>
          <cell r="O1029">
            <v>0</v>
          </cell>
          <cell r="P1029">
            <v>0</v>
          </cell>
          <cell r="Q1029">
            <v>0</v>
          </cell>
        </row>
        <row r="1030">
          <cell r="A1030">
            <v>2031</v>
          </cell>
          <cell r="B1030" t="str">
            <v>Dec</v>
          </cell>
          <cell r="C1030" t="str">
            <v>Cholla</v>
          </cell>
          <cell r="D1030">
            <v>0</v>
          </cell>
          <cell r="E1030">
            <v>0</v>
          </cell>
          <cell r="F1030">
            <v>0</v>
          </cell>
          <cell r="G1030">
            <v>0</v>
          </cell>
          <cell r="H1030">
            <v>0</v>
          </cell>
          <cell r="I1030" t="str">
            <v>Div0</v>
          </cell>
          <cell r="J1030">
            <v>0</v>
          </cell>
          <cell r="K1030">
            <v>0</v>
          </cell>
          <cell r="L1030">
            <v>0</v>
          </cell>
          <cell r="M1030">
            <v>0</v>
          </cell>
          <cell r="N1030">
            <v>0</v>
          </cell>
          <cell r="O1030">
            <v>0</v>
          </cell>
          <cell r="P1030">
            <v>0</v>
          </cell>
          <cell r="Q1030">
            <v>0</v>
          </cell>
        </row>
        <row r="1031">
          <cell r="A1031">
            <v>2031</v>
          </cell>
          <cell r="B1031" t="str">
            <v>Dec</v>
          </cell>
          <cell r="C1031" t="str">
            <v>Colorado</v>
          </cell>
          <cell r="D1031">
            <v>0</v>
          </cell>
          <cell r="E1031">
            <v>0</v>
          </cell>
          <cell r="F1031">
            <v>0</v>
          </cell>
          <cell r="G1031">
            <v>0</v>
          </cell>
          <cell r="H1031">
            <v>0</v>
          </cell>
          <cell r="I1031" t="str">
            <v>Div0</v>
          </cell>
          <cell r="J1031">
            <v>81.5</v>
          </cell>
          <cell r="K1031">
            <v>0</v>
          </cell>
          <cell r="L1031">
            <v>0</v>
          </cell>
          <cell r="M1031">
            <v>0</v>
          </cell>
          <cell r="N1031">
            <v>81.5</v>
          </cell>
          <cell r="O1031">
            <v>0</v>
          </cell>
          <cell r="P1031">
            <v>0</v>
          </cell>
          <cell r="Q1031">
            <v>0</v>
          </cell>
        </row>
        <row r="1032">
          <cell r="A1032">
            <v>2031</v>
          </cell>
          <cell r="B1032" t="str">
            <v>Dec</v>
          </cell>
          <cell r="C1032" t="str">
            <v>Mead</v>
          </cell>
          <cell r="D1032">
            <v>0</v>
          </cell>
          <cell r="E1032">
            <v>0</v>
          </cell>
          <cell r="F1032">
            <v>0</v>
          </cell>
          <cell r="G1032">
            <v>0</v>
          </cell>
          <cell r="H1032">
            <v>0</v>
          </cell>
          <cell r="I1032" t="str">
            <v>Div0</v>
          </cell>
          <cell r="J1032">
            <v>0</v>
          </cell>
          <cell r="K1032">
            <v>0</v>
          </cell>
          <cell r="L1032">
            <v>0</v>
          </cell>
          <cell r="M1032">
            <v>0</v>
          </cell>
          <cell r="N1032">
            <v>0</v>
          </cell>
          <cell r="O1032">
            <v>0</v>
          </cell>
          <cell r="P1032">
            <v>0</v>
          </cell>
          <cell r="Q1032">
            <v>0</v>
          </cell>
        </row>
        <row r="1033">
          <cell r="A1033">
            <v>2031</v>
          </cell>
          <cell r="B1033" t="str">
            <v>Dec</v>
          </cell>
          <cell r="C1033" t="str">
            <v>Montana</v>
          </cell>
          <cell r="D1033">
            <v>0</v>
          </cell>
          <cell r="E1033">
            <v>0</v>
          </cell>
          <cell r="F1033">
            <v>0</v>
          </cell>
          <cell r="G1033">
            <v>0</v>
          </cell>
          <cell r="H1033">
            <v>0</v>
          </cell>
          <cell r="I1033" t="str">
            <v>Div0</v>
          </cell>
          <cell r="J1033">
            <v>150.69999999999999</v>
          </cell>
          <cell r="K1033">
            <v>0</v>
          </cell>
          <cell r="L1033">
            <v>0</v>
          </cell>
          <cell r="M1033">
            <v>0</v>
          </cell>
          <cell r="N1033">
            <v>150.69999999999999</v>
          </cell>
          <cell r="O1033">
            <v>0</v>
          </cell>
          <cell r="P1033">
            <v>0</v>
          </cell>
          <cell r="Q1033">
            <v>0</v>
          </cell>
        </row>
        <row r="1034">
          <cell r="A1034">
            <v>2031</v>
          </cell>
          <cell r="B1034" t="str">
            <v>Dec</v>
          </cell>
          <cell r="C1034" t="str">
            <v>Hermiston</v>
          </cell>
          <cell r="D1034">
            <v>0</v>
          </cell>
          <cell r="E1034">
            <v>0</v>
          </cell>
          <cell r="F1034">
            <v>0</v>
          </cell>
          <cell r="G1034">
            <v>0</v>
          </cell>
          <cell r="H1034">
            <v>0</v>
          </cell>
          <cell r="I1034" t="str">
            <v>Div0</v>
          </cell>
          <cell r="J1034">
            <v>240</v>
          </cell>
          <cell r="K1034">
            <v>0</v>
          </cell>
          <cell r="L1034">
            <v>0</v>
          </cell>
          <cell r="M1034">
            <v>0</v>
          </cell>
          <cell r="N1034">
            <v>240</v>
          </cell>
          <cell r="O1034">
            <v>0</v>
          </cell>
          <cell r="P1034">
            <v>0</v>
          </cell>
          <cell r="Q1034">
            <v>0</v>
          </cell>
        </row>
        <row r="1035">
          <cell r="A1035">
            <v>2031</v>
          </cell>
          <cell r="B1035" t="str">
            <v>Dec</v>
          </cell>
          <cell r="C1035" t="str">
            <v>Yakima</v>
          </cell>
          <cell r="D1035">
            <v>577.29999999999995</v>
          </cell>
          <cell r="E1035">
            <v>0</v>
          </cell>
          <cell r="F1035">
            <v>-54</v>
          </cell>
          <cell r="G1035">
            <v>68</v>
          </cell>
          <cell r="H1035">
            <v>68</v>
          </cell>
          <cell r="I1035">
            <v>13</v>
          </cell>
          <cell r="J1035">
            <v>79.099999999999994</v>
          </cell>
          <cell r="K1035">
            <v>0</v>
          </cell>
          <cell r="L1035">
            <v>0</v>
          </cell>
          <cell r="M1035">
            <v>512.20000000000005</v>
          </cell>
          <cell r="N1035">
            <v>0</v>
          </cell>
          <cell r="O1035">
            <v>0</v>
          </cell>
          <cell r="P1035">
            <v>0</v>
          </cell>
          <cell r="Q1035">
            <v>0</v>
          </cell>
        </row>
        <row r="1036">
          <cell r="A1036">
            <v>2031</v>
          </cell>
          <cell r="B1036" t="str">
            <v>Dec</v>
          </cell>
          <cell r="C1036" t="str">
            <v>WallaWalla</v>
          </cell>
          <cell r="D1036">
            <v>256.60000000000002</v>
          </cell>
          <cell r="E1036">
            <v>0</v>
          </cell>
          <cell r="F1036">
            <v>-20.3</v>
          </cell>
          <cell r="G1036">
            <v>30.7</v>
          </cell>
          <cell r="H1036">
            <v>30.7</v>
          </cell>
          <cell r="I1036">
            <v>13</v>
          </cell>
          <cell r="J1036">
            <v>33.5</v>
          </cell>
          <cell r="K1036">
            <v>-1.8</v>
          </cell>
          <cell r="L1036">
            <v>0</v>
          </cell>
          <cell r="M1036">
            <v>235.4</v>
          </cell>
          <cell r="N1036">
            <v>0</v>
          </cell>
          <cell r="O1036">
            <v>0</v>
          </cell>
          <cell r="P1036">
            <v>0</v>
          </cell>
          <cell r="Q1036">
            <v>0</v>
          </cell>
        </row>
        <row r="1037">
          <cell r="A1037">
            <v>2031</v>
          </cell>
          <cell r="B1037" t="str">
            <v>Dec</v>
          </cell>
          <cell r="C1037" t="str">
            <v>APS Transmission</v>
          </cell>
          <cell r="D1037">
            <v>0</v>
          </cell>
          <cell r="E1037">
            <v>0</v>
          </cell>
          <cell r="F1037">
            <v>0</v>
          </cell>
          <cell r="G1037">
            <v>0</v>
          </cell>
          <cell r="H1037">
            <v>0</v>
          </cell>
          <cell r="I1037" t="str">
            <v>Div0</v>
          </cell>
          <cell r="J1037">
            <v>0</v>
          </cell>
          <cell r="K1037">
            <v>0</v>
          </cell>
          <cell r="L1037">
            <v>0</v>
          </cell>
          <cell r="M1037">
            <v>0</v>
          </cell>
          <cell r="N1037">
            <v>0</v>
          </cell>
          <cell r="O1037">
            <v>0</v>
          </cell>
          <cell r="P1037">
            <v>0</v>
          </cell>
          <cell r="Q1037">
            <v>0</v>
          </cell>
        </row>
        <row r="1038">
          <cell r="A1038">
            <v>2031</v>
          </cell>
          <cell r="B1038" t="str">
            <v>Dec</v>
          </cell>
          <cell r="C1038" t="str">
            <v>Bridger East</v>
          </cell>
          <cell r="D1038">
            <v>0</v>
          </cell>
          <cell r="E1038">
            <v>0</v>
          </cell>
          <cell r="F1038">
            <v>0</v>
          </cell>
          <cell r="G1038">
            <v>0</v>
          </cell>
          <cell r="H1038">
            <v>0</v>
          </cell>
          <cell r="I1038" t="str">
            <v>Div0</v>
          </cell>
          <cell r="J1038">
            <v>0</v>
          </cell>
          <cell r="K1038">
            <v>0</v>
          </cell>
          <cell r="L1038">
            <v>0</v>
          </cell>
          <cell r="M1038">
            <v>0</v>
          </cell>
          <cell r="N1038">
            <v>0</v>
          </cell>
          <cell r="O1038">
            <v>0</v>
          </cell>
          <cell r="P1038">
            <v>0</v>
          </cell>
          <cell r="Q1038">
            <v>0</v>
          </cell>
        </row>
        <row r="1039">
          <cell r="A1039">
            <v>2031</v>
          </cell>
          <cell r="B1039" t="str">
            <v>Dec</v>
          </cell>
          <cell r="C1039" t="str">
            <v>WyomingNE</v>
          </cell>
          <cell r="D1039">
            <v>655.7</v>
          </cell>
          <cell r="E1039">
            <v>0</v>
          </cell>
          <cell r="F1039">
            <v>0</v>
          </cell>
          <cell r="G1039">
            <v>85.2</v>
          </cell>
          <cell r="H1039">
            <v>85.2</v>
          </cell>
          <cell r="I1039">
            <v>13</v>
          </cell>
          <cell r="J1039">
            <v>388</v>
          </cell>
          <cell r="K1039">
            <v>0</v>
          </cell>
          <cell r="L1039">
            <v>0</v>
          </cell>
          <cell r="M1039">
            <v>353</v>
          </cell>
          <cell r="N1039">
            <v>0</v>
          </cell>
          <cell r="O1039">
            <v>0</v>
          </cell>
          <cell r="P1039">
            <v>0</v>
          </cell>
          <cell r="Q1039">
            <v>0</v>
          </cell>
        </row>
        <row r="1040">
          <cell r="A1040">
            <v>2031</v>
          </cell>
          <cell r="B1040" t="str">
            <v>Dec</v>
          </cell>
          <cell r="C1040" t="str">
            <v>WyomingSW</v>
          </cell>
          <cell r="D1040">
            <v>548.9</v>
          </cell>
          <cell r="E1040">
            <v>0</v>
          </cell>
          <cell r="F1040">
            <v>-132.6</v>
          </cell>
          <cell r="G1040">
            <v>54.1</v>
          </cell>
          <cell r="H1040">
            <v>54.1</v>
          </cell>
          <cell r="I1040">
            <v>13</v>
          </cell>
          <cell r="J1040">
            <v>43.6</v>
          </cell>
          <cell r="K1040">
            <v>0</v>
          </cell>
          <cell r="L1040">
            <v>0</v>
          </cell>
          <cell r="M1040">
            <v>606</v>
          </cell>
          <cell r="N1040">
            <v>179.2</v>
          </cell>
          <cell r="O1040">
            <v>0</v>
          </cell>
          <cell r="P1040">
            <v>0</v>
          </cell>
          <cell r="Q1040">
            <v>0</v>
          </cell>
        </row>
        <row r="1041">
          <cell r="A1041">
            <v>2031</v>
          </cell>
          <cell r="B1041" t="str">
            <v>Dec</v>
          </cell>
          <cell r="C1041" t="str">
            <v>Aeolis_Wyoming</v>
          </cell>
          <cell r="D1041">
            <v>0</v>
          </cell>
          <cell r="E1041">
            <v>0</v>
          </cell>
          <cell r="F1041">
            <v>0</v>
          </cell>
          <cell r="G1041">
            <v>0</v>
          </cell>
          <cell r="H1041">
            <v>0</v>
          </cell>
          <cell r="I1041" t="str">
            <v>Div0</v>
          </cell>
          <cell r="J1041">
            <v>173.8</v>
          </cell>
          <cell r="K1041">
            <v>0</v>
          </cell>
          <cell r="L1041">
            <v>0</v>
          </cell>
          <cell r="M1041">
            <v>179.2</v>
          </cell>
          <cell r="N1041">
            <v>353</v>
          </cell>
          <cell r="O1041">
            <v>0</v>
          </cell>
          <cell r="P1041">
            <v>0</v>
          </cell>
          <cell r="Q1041">
            <v>0</v>
          </cell>
        </row>
        <row r="1042">
          <cell r="A1042">
            <v>2031</v>
          </cell>
          <cell r="B1042" t="str">
            <v>Dec</v>
          </cell>
          <cell r="C1042" t="str">
            <v>Chehalis</v>
          </cell>
          <cell r="D1042">
            <v>0</v>
          </cell>
          <cell r="E1042">
            <v>0</v>
          </cell>
          <cell r="F1042">
            <v>0</v>
          </cell>
          <cell r="G1042">
            <v>0</v>
          </cell>
          <cell r="H1042">
            <v>0</v>
          </cell>
          <cell r="I1042" t="str">
            <v>Div0</v>
          </cell>
          <cell r="J1042">
            <v>512</v>
          </cell>
          <cell r="K1042">
            <v>0</v>
          </cell>
          <cell r="L1042">
            <v>0</v>
          </cell>
          <cell r="M1042">
            <v>0</v>
          </cell>
          <cell r="N1042">
            <v>512</v>
          </cell>
          <cell r="O1042">
            <v>0</v>
          </cell>
          <cell r="P1042">
            <v>0</v>
          </cell>
          <cell r="Q1042">
            <v>0</v>
          </cell>
        </row>
        <row r="1043">
          <cell r="A1043">
            <v>2031</v>
          </cell>
          <cell r="B1043" t="str">
            <v>Dec</v>
          </cell>
          <cell r="C1043" t="str">
            <v>SOregonCal</v>
          </cell>
          <cell r="D1043">
            <v>1534.3</v>
          </cell>
          <cell r="E1043">
            <v>0</v>
          </cell>
          <cell r="F1043">
            <v>-306.8</v>
          </cell>
          <cell r="G1043">
            <v>159.6</v>
          </cell>
          <cell r="H1043">
            <v>159.6</v>
          </cell>
          <cell r="I1043">
            <v>13</v>
          </cell>
          <cell r="J1043">
            <v>290.3</v>
          </cell>
          <cell r="K1043">
            <v>3</v>
          </cell>
          <cell r="L1043">
            <v>0</v>
          </cell>
          <cell r="M1043">
            <v>1093.9000000000001</v>
          </cell>
          <cell r="N1043">
            <v>0</v>
          </cell>
          <cell r="O1043">
            <v>0</v>
          </cell>
          <cell r="P1043">
            <v>0</v>
          </cell>
          <cell r="Q1043">
            <v>0</v>
          </cell>
        </row>
        <row r="1044">
          <cell r="A1044">
            <v>2031</v>
          </cell>
          <cell r="B1044" t="str">
            <v>Dec</v>
          </cell>
          <cell r="C1044" t="str">
            <v>PortlandNC</v>
          </cell>
          <cell r="D1044">
            <v>551.29999999999995</v>
          </cell>
          <cell r="E1044">
            <v>0</v>
          </cell>
          <cell r="F1044">
            <v>0</v>
          </cell>
          <cell r="G1044">
            <v>71.7</v>
          </cell>
          <cell r="H1044">
            <v>71.7</v>
          </cell>
          <cell r="I1044">
            <v>13</v>
          </cell>
          <cell r="J1044">
            <v>597.5</v>
          </cell>
          <cell r="K1044">
            <v>-78</v>
          </cell>
          <cell r="L1044">
            <v>0</v>
          </cell>
          <cell r="M1044">
            <v>103.5</v>
          </cell>
          <cell r="N1044">
            <v>0</v>
          </cell>
          <cell r="O1044">
            <v>0</v>
          </cell>
          <cell r="P1044">
            <v>0</v>
          </cell>
          <cell r="Q1044">
            <v>0</v>
          </cell>
        </row>
        <row r="1045">
          <cell r="A1045">
            <v>2031</v>
          </cell>
          <cell r="B1045" t="str">
            <v>Dec</v>
          </cell>
          <cell r="C1045" t="str">
            <v>WillamValcc</v>
          </cell>
          <cell r="D1045">
            <v>408.1</v>
          </cell>
          <cell r="E1045">
            <v>0</v>
          </cell>
          <cell r="F1045">
            <v>0</v>
          </cell>
          <cell r="G1045">
            <v>53.1</v>
          </cell>
          <cell r="H1045">
            <v>53.1</v>
          </cell>
          <cell r="I1045">
            <v>13</v>
          </cell>
          <cell r="J1045">
            <v>451.3</v>
          </cell>
          <cell r="K1045">
            <v>0</v>
          </cell>
          <cell r="L1045">
            <v>0</v>
          </cell>
          <cell r="M1045">
            <v>56</v>
          </cell>
          <cell r="N1045">
            <v>46.1</v>
          </cell>
          <cell r="O1045">
            <v>0</v>
          </cell>
          <cell r="P1045">
            <v>0</v>
          </cell>
          <cell r="Q1045">
            <v>0</v>
          </cell>
        </row>
        <row r="1046">
          <cell r="A1046">
            <v>2031</v>
          </cell>
          <cell r="B1046" t="str">
            <v>Dec</v>
          </cell>
          <cell r="C1046" t="str">
            <v>Bethel</v>
          </cell>
          <cell r="D1046">
            <v>0</v>
          </cell>
          <cell r="E1046">
            <v>0</v>
          </cell>
          <cell r="F1046">
            <v>0</v>
          </cell>
          <cell r="G1046">
            <v>0</v>
          </cell>
          <cell r="H1046">
            <v>0</v>
          </cell>
          <cell r="I1046" t="str">
            <v>Div0</v>
          </cell>
          <cell r="J1046">
            <v>0</v>
          </cell>
          <cell r="K1046">
            <v>0</v>
          </cell>
          <cell r="L1046">
            <v>0</v>
          </cell>
          <cell r="M1046">
            <v>0</v>
          </cell>
          <cell r="N1046">
            <v>0</v>
          </cell>
          <cell r="O1046">
            <v>0</v>
          </cell>
          <cell r="P1046">
            <v>0</v>
          </cell>
          <cell r="Q1046">
            <v>0</v>
          </cell>
        </row>
        <row r="1047">
          <cell r="A1047">
            <v>2031</v>
          </cell>
          <cell r="B1047" t="str">
            <v>Dec</v>
          </cell>
          <cell r="C1047" t="str">
            <v>Nevada - Oregon Border</v>
          </cell>
          <cell r="D1047">
            <v>0</v>
          </cell>
          <cell r="E1047">
            <v>0</v>
          </cell>
          <cell r="F1047">
            <v>0</v>
          </cell>
          <cell r="G1047">
            <v>0</v>
          </cell>
          <cell r="H1047">
            <v>0</v>
          </cell>
          <cell r="I1047" t="str">
            <v>Div0</v>
          </cell>
          <cell r="J1047">
            <v>106</v>
          </cell>
          <cell r="K1047">
            <v>0</v>
          </cell>
          <cell r="L1047">
            <v>0</v>
          </cell>
          <cell r="M1047">
            <v>0</v>
          </cell>
          <cell r="N1047">
            <v>106</v>
          </cell>
          <cell r="O1047">
            <v>0</v>
          </cell>
          <cell r="P1047">
            <v>0</v>
          </cell>
          <cell r="Q1047">
            <v>0</v>
          </cell>
        </row>
        <row r="1048">
          <cell r="A1048">
            <v>2031</v>
          </cell>
          <cell r="B1048" t="str">
            <v>Dec</v>
          </cell>
          <cell r="C1048" t="str">
            <v>Bridger</v>
          </cell>
          <cell r="D1048">
            <v>0</v>
          </cell>
          <cell r="E1048">
            <v>0</v>
          </cell>
          <cell r="F1048">
            <v>0</v>
          </cell>
          <cell r="G1048">
            <v>0</v>
          </cell>
          <cell r="H1048">
            <v>0</v>
          </cell>
          <cell r="I1048" t="str">
            <v>Div0</v>
          </cell>
          <cell r="J1048">
            <v>1054.4000000000001</v>
          </cell>
          <cell r="K1048">
            <v>0</v>
          </cell>
          <cell r="L1048">
            <v>0</v>
          </cell>
          <cell r="M1048">
            <v>0</v>
          </cell>
          <cell r="N1048">
            <v>1054.4000000000001</v>
          </cell>
          <cell r="O1048">
            <v>0</v>
          </cell>
          <cell r="P1048">
            <v>0</v>
          </cell>
          <cell r="Q1048">
            <v>0</v>
          </cell>
        </row>
        <row r="1049">
          <cell r="A1049">
            <v>2031</v>
          </cell>
          <cell r="B1049" t="str">
            <v>Dec</v>
          </cell>
          <cell r="C1049" t="str">
            <v>Hemingway</v>
          </cell>
          <cell r="D1049">
            <v>0</v>
          </cell>
          <cell r="E1049">
            <v>0</v>
          </cell>
          <cell r="F1049">
            <v>0</v>
          </cell>
          <cell r="G1049">
            <v>0</v>
          </cell>
          <cell r="H1049">
            <v>0</v>
          </cell>
          <cell r="I1049" t="str">
            <v>Div0</v>
          </cell>
          <cell r="J1049">
            <v>0</v>
          </cell>
          <cell r="K1049">
            <v>0</v>
          </cell>
          <cell r="L1049">
            <v>0</v>
          </cell>
          <cell r="M1049">
            <v>620.1</v>
          </cell>
          <cell r="N1049">
            <v>620.1</v>
          </cell>
          <cell r="O1049">
            <v>0</v>
          </cell>
          <cell r="P1049">
            <v>0</v>
          </cell>
          <cell r="Q1049">
            <v>0</v>
          </cell>
        </row>
        <row r="1050">
          <cell r="A1050">
            <v>2031</v>
          </cell>
          <cell r="B1050" t="str">
            <v>Dec</v>
          </cell>
          <cell r="C1050" t="str">
            <v>Midpoint Meridian</v>
          </cell>
          <cell r="D1050">
            <v>0</v>
          </cell>
          <cell r="E1050">
            <v>0</v>
          </cell>
          <cell r="F1050">
            <v>0</v>
          </cell>
          <cell r="G1050">
            <v>0</v>
          </cell>
          <cell r="H1050">
            <v>0</v>
          </cell>
          <cell r="I1050" t="str">
            <v>Div0</v>
          </cell>
          <cell r="J1050">
            <v>0</v>
          </cell>
          <cell r="K1050">
            <v>0</v>
          </cell>
          <cell r="L1050">
            <v>0</v>
          </cell>
          <cell r="M1050">
            <v>276</v>
          </cell>
          <cell r="N1050">
            <v>276</v>
          </cell>
          <cell r="O1050">
            <v>0</v>
          </cell>
          <cell r="P1050">
            <v>0</v>
          </cell>
          <cell r="Q1050">
            <v>0</v>
          </cell>
        </row>
        <row r="1051">
          <cell r="A1051">
            <v>2031</v>
          </cell>
          <cell r="B1051" t="str">
            <v>Dec</v>
          </cell>
          <cell r="C1051" t="str">
            <v>Craig Trans</v>
          </cell>
          <cell r="D1051">
            <v>0</v>
          </cell>
          <cell r="E1051">
            <v>0</v>
          </cell>
          <cell r="F1051">
            <v>0</v>
          </cell>
          <cell r="G1051">
            <v>0</v>
          </cell>
          <cell r="H1051">
            <v>0</v>
          </cell>
          <cell r="I1051" t="str">
            <v>Div0</v>
          </cell>
          <cell r="J1051">
            <v>0</v>
          </cell>
          <cell r="K1051">
            <v>0</v>
          </cell>
          <cell r="L1051">
            <v>0</v>
          </cell>
          <cell r="M1051">
            <v>67</v>
          </cell>
          <cell r="N1051">
            <v>67</v>
          </cell>
          <cell r="O1051">
            <v>0</v>
          </cell>
          <cell r="P1051">
            <v>0</v>
          </cell>
          <cell r="Q1051">
            <v>0</v>
          </cell>
        </row>
        <row r="1052">
          <cell r="A1052">
            <v>2031</v>
          </cell>
          <cell r="B1052" t="str">
            <v>Dec</v>
          </cell>
          <cell r="C1052" t="str">
            <v>BPA_NITS</v>
          </cell>
          <cell r="D1052">
            <v>338.1</v>
          </cell>
          <cell r="E1052">
            <v>0</v>
          </cell>
          <cell r="F1052">
            <v>0</v>
          </cell>
          <cell r="G1052">
            <v>44</v>
          </cell>
          <cell r="H1052">
            <v>44</v>
          </cell>
          <cell r="I1052">
            <v>13</v>
          </cell>
          <cell r="J1052">
            <v>0</v>
          </cell>
          <cell r="K1052">
            <v>0</v>
          </cell>
          <cell r="L1052">
            <v>0</v>
          </cell>
          <cell r="M1052">
            <v>382.1</v>
          </cell>
          <cell r="N1052">
            <v>0</v>
          </cell>
          <cell r="O1052">
            <v>0</v>
          </cell>
          <cell r="P1052">
            <v>0</v>
          </cell>
          <cell r="Q1052">
            <v>0</v>
          </cell>
        </row>
        <row r="1053">
          <cell r="A1053">
            <v>2032</v>
          </cell>
          <cell r="B1053" t="str">
            <v>Jul</v>
          </cell>
          <cell r="C1053" t="str">
            <v>Arizona</v>
          </cell>
          <cell r="D1053">
            <v>0</v>
          </cell>
          <cell r="E1053">
            <v>0</v>
          </cell>
          <cell r="F1053">
            <v>0</v>
          </cell>
          <cell r="G1053">
            <v>0</v>
          </cell>
          <cell r="H1053">
            <v>0</v>
          </cell>
          <cell r="I1053" t="str">
            <v>Div0</v>
          </cell>
          <cell r="J1053">
            <v>0</v>
          </cell>
          <cell r="K1053">
            <v>0</v>
          </cell>
          <cell r="L1053">
            <v>0</v>
          </cell>
          <cell r="M1053">
            <v>0</v>
          </cell>
          <cell r="N1053">
            <v>0</v>
          </cell>
          <cell r="O1053">
            <v>0</v>
          </cell>
          <cell r="P1053">
            <v>0</v>
          </cell>
          <cell r="Q1053">
            <v>0</v>
          </cell>
        </row>
        <row r="1054">
          <cell r="A1054">
            <v>2032</v>
          </cell>
          <cell r="B1054" t="str">
            <v>Jul</v>
          </cell>
          <cell r="C1054" t="str">
            <v>COB</v>
          </cell>
          <cell r="D1054">
            <v>0</v>
          </cell>
          <cell r="E1054">
            <v>0</v>
          </cell>
          <cell r="F1054">
            <v>0</v>
          </cell>
          <cell r="G1054">
            <v>0</v>
          </cell>
          <cell r="H1054">
            <v>0</v>
          </cell>
          <cell r="I1054" t="str">
            <v>Div0</v>
          </cell>
          <cell r="J1054">
            <v>424</v>
          </cell>
          <cell r="K1054">
            <v>0</v>
          </cell>
          <cell r="L1054">
            <v>0</v>
          </cell>
          <cell r="M1054">
            <v>0</v>
          </cell>
          <cell r="N1054">
            <v>424</v>
          </cell>
          <cell r="O1054">
            <v>0</v>
          </cell>
          <cell r="P1054">
            <v>0</v>
          </cell>
          <cell r="Q1054">
            <v>0</v>
          </cell>
        </row>
        <row r="1055">
          <cell r="A1055">
            <v>2032</v>
          </cell>
          <cell r="B1055" t="str">
            <v>Jul</v>
          </cell>
          <cell r="C1055" t="str">
            <v>Goshen</v>
          </cell>
          <cell r="D1055">
            <v>527.5</v>
          </cell>
          <cell r="E1055">
            <v>0</v>
          </cell>
          <cell r="F1055">
            <v>-77.099999999999994</v>
          </cell>
          <cell r="G1055">
            <v>58.6</v>
          </cell>
          <cell r="H1055">
            <v>58.6</v>
          </cell>
          <cell r="I1055">
            <v>13</v>
          </cell>
          <cell r="J1055">
            <v>18.899999999999999</v>
          </cell>
          <cell r="K1055">
            <v>-4.5999999999999996</v>
          </cell>
          <cell r="L1055">
            <v>189.4</v>
          </cell>
          <cell r="M1055">
            <v>305.2</v>
          </cell>
          <cell r="N1055">
            <v>0</v>
          </cell>
          <cell r="O1055">
            <v>0</v>
          </cell>
          <cell r="P1055">
            <v>0</v>
          </cell>
          <cell r="Q1055">
            <v>0</v>
          </cell>
        </row>
        <row r="1056">
          <cell r="A1056">
            <v>2032</v>
          </cell>
          <cell r="B1056" t="str">
            <v>Jul</v>
          </cell>
          <cell r="C1056" t="str">
            <v>Brady</v>
          </cell>
          <cell r="D1056">
            <v>0</v>
          </cell>
          <cell r="E1056">
            <v>0</v>
          </cell>
          <cell r="F1056">
            <v>0</v>
          </cell>
          <cell r="G1056">
            <v>0</v>
          </cell>
          <cell r="H1056">
            <v>0</v>
          </cell>
          <cell r="I1056" t="str">
            <v>Div0</v>
          </cell>
          <cell r="J1056">
            <v>0</v>
          </cell>
          <cell r="K1056">
            <v>0</v>
          </cell>
          <cell r="L1056">
            <v>0</v>
          </cell>
          <cell r="M1056">
            <v>0</v>
          </cell>
          <cell r="N1056">
            <v>0</v>
          </cell>
          <cell r="O1056">
            <v>0</v>
          </cell>
          <cell r="P1056">
            <v>0</v>
          </cell>
          <cell r="Q1056">
            <v>0</v>
          </cell>
        </row>
        <row r="1057">
          <cell r="A1057">
            <v>2032</v>
          </cell>
          <cell r="B1057" t="str">
            <v>Jul</v>
          </cell>
          <cell r="C1057" t="str">
            <v>Bridger West</v>
          </cell>
          <cell r="D1057">
            <v>0</v>
          </cell>
          <cell r="E1057">
            <v>0</v>
          </cell>
          <cell r="F1057">
            <v>0</v>
          </cell>
          <cell r="G1057">
            <v>0</v>
          </cell>
          <cell r="H1057">
            <v>0</v>
          </cell>
          <cell r="I1057" t="str">
            <v>Div0</v>
          </cell>
          <cell r="J1057">
            <v>0</v>
          </cell>
          <cell r="K1057">
            <v>0</v>
          </cell>
          <cell r="L1057">
            <v>0</v>
          </cell>
          <cell r="M1057">
            <v>654.29999999999995</v>
          </cell>
          <cell r="N1057">
            <v>654.29999999999995</v>
          </cell>
          <cell r="O1057">
            <v>0</v>
          </cell>
          <cell r="P1057">
            <v>0</v>
          </cell>
          <cell r="Q1057">
            <v>0</v>
          </cell>
        </row>
        <row r="1058">
          <cell r="A1058">
            <v>2032</v>
          </cell>
          <cell r="B1058" t="str">
            <v>Jul</v>
          </cell>
          <cell r="C1058" t="str">
            <v>Borah</v>
          </cell>
          <cell r="D1058">
            <v>0</v>
          </cell>
          <cell r="E1058">
            <v>0</v>
          </cell>
          <cell r="F1058">
            <v>0</v>
          </cell>
          <cell r="G1058">
            <v>0</v>
          </cell>
          <cell r="H1058">
            <v>0</v>
          </cell>
          <cell r="I1058" t="str">
            <v>Div0</v>
          </cell>
          <cell r="J1058">
            <v>0</v>
          </cell>
          <cell r="K1058">
            <v>0</v>
          </cell>
          <cell r="L1058">
            <v>0</v>
          </cell>
          <cell r="M1058">
            <v>654.20000000000005</v>
          </cell>
          <cell r="N1058">
            <v>654.20000000000005</v>
          </cell>
          <cell r="O1058">
            <v>0</v>
          </cell>
          <cell r="P1058">
            <v>0</v>
          </cell>
          <cell r="Q1058">
            <v>0</v>
          </cell>
        </row>
        <row r="1059">
          <cell r="A1059">
            <v>2032</v>
          </cell>
          <cell r="B1059" t="str">
            <v>Jul</v>
          </cell>
          <cell r="C1059" t="str">
            <v>Mid Columbia</v>
          </cell>
          <cell r="D1059">
            <v>0</v>
          </cell>
          <cell r="E1059">
            <v>0</v>
          </cell>
          <cell r="F1059">
            <v>0</v>
          </cell>
          <cell r="G1059">
            <v>0</v>
          </cell>
          <cell r="H1059">
            <v>0</v>
          </cell>
          <cell r="I1059" t="str">
            <v>Div0</v>
          </cell>
          <cell r="J1059">
            <v>864.4</v>
          </cell>
          <cell r="K1059">
            <v>0</v>
          </cell>
          <cell r="L1059">
            <v>0</v>
          </cell>
          <cell r="M1059">
            <v>0</v>
          </cell>
          <cell r="N1059">
            <v>864.4</v>
          </cell>
          <cell r="O1059">
            <v>0</v>
          </cell>
          <cell r="P1059">
            <v>0</v>
          </cell>
          <cell r="Q1059">
            <v>0</v>
          </cell>
        </row>
        <row r="1060">
          <cell r="A1060">
            <v>2032</v>
          </cell>
          <cell r="B1060" t="str">
            <v>Jul</v>
          </cell>
          <cell r="C1060" t="str">
            <v>Mona</v>
          </cell>
          <cell r="D1060">
            <v>0</v>
          </cell>
          <cell r="E1060">
            <v>0</v>
          </cell>
          <cell r="F1060">
            <v>0</v>
          </cell>
          <cell r="G1060">
            <v>0</v>
          </cell>
          <cell r="H1060">
            <v>0</v>
          </cell>
          <cell r="I1060" t="str">
            <v>Div0</v>
          </cell>
          <cell r="J1060">
            <v>318</v>
          </cell>
          <cell r="K1060">
            <v>0</v>
          </cell>
          <cell r="L1060">
            <v>0</v>
          </cell>
          <cell r="M1060">
            <v>29</v>
          </cell>
          <cell r="N1060">
            <v>347</v>
          </cell>
          <cell r="O1060">
            <v>0</v>
          </cell>
          <cell r="P1060">
            <v>0</v>
          </cell>
          <cell r="Q1060">
            <v>0</v>
          </cell>
        </row>
        <row r="1061">
          <cell r="A1061">
            <v>2032</v>
          </cell>
          <cell r="B1061" t="str">
            <v>Jul</v>
          </cell>
          <cell r="C1061" t="str">
            <v>Palo Verde</v>
          </cell>
          <cell r="D1061">
            <v>0</v>
          </cell>
          <cell r="E1061">
            <v>0</v>
          </cell>
          <cell r="F1061">
            <v>0</v>
          </cell>
          <cell r="G1061">
            <v>0</v>
          </cell>
          <cell r="H1061">
            <v>0</v>
          </cell>
          <cell r="I1061" t="str">
            <v>Div0</v>
          </cell>
          <cell r="J1061">
            <v>0</v>
          </cell>
          <cell r="K1061">
            <v>0</v>
          </cell>
          <cell r="L1061">
            <v>0</v>
          </cell>
          <cell r="M1061">
            <v>0</v>
          </cell>
          <cell r="N1061">
            <v>0</v>
          </cell>
          <cell r="O1061">
            <v>0</v>
          </cell>
          <cell r="P1061">
            <v>0</v>
          </cell>
          <cell r="Q1061">
            <v>0</v>
          </cell>
        </row>
        <row r="1062">
          <cell r="A1062">
            <v>2032</v>
          </cell>
          <cell r="B1062" t="str">
            <v>Jul</v>
          </cell>
          <cell r="C1062" t="str">
            <v>Utah North</v>
          </cell>
          <cell r="D1062">
            <v>5476.3</v>
          </cell>
          <cell r="E1062">
            <v>0</v>
          </cell>
          <cell r="F1062">
            <v>-739.2</v>
          </cell>
          <cell r="G1062">
            <v>615.79999999999995</v>
          </cell>
          <cell r="H1062">
            <v>615.79999999999995</v>
          </cell>
          <cell r="I1062">
            <v>13</v>
          </cell>
          <cell r="J1062">
            <v>2120.9</v>
          </cell>
          <cell r="K1062">
            <v>0</v>
          </cell>
          <cell r="L1062">
            <v>300.39999999999998</v>
          </cell>
          <cell r="M1062">
            <v>3060.4</v>
          </cell>
          <cell r="N1062">
            <v>128.80000000000001</v>
          </cell>
          <cell r="O1062">
            <v>0</v>
          </cell>
          <cell r="P1062">
            <v>0</v>
          </cell>
          <cell r="Q1062">
            <v>0</v>
          </cell>
        </row>
        <row r="1063">
          <cell r="A1063">
            <v>2032</v>
          </cell>
          <cell r="B1063" t="str">
            <v>Jul</v>
          </cell>
          <cell r="C1063" t="str">
            <v>_4-Corners</v>
          </cell>
          <cell r="D1063">
            <v>0</v>
          </cell>
          <cell r="E1063">
            <v>0</v>
          </cell>
          <cell r="F1063">
            <v>0</v>
          </cell>
          <cell r="G1063">
            <v>0</v>
          </cell>
          <cell r="H1063">
            <v>0</v>
          </cell>
          <cell r="I1063" t="str">
            <v>Div0</v>
          </cell>
          <cell r="J1063">
            <v>0</v>
          </cell>
          <cell r="K1063">
            <v>0</v>
          </cell>
          <cell r="L1063">
            <v>0</v>
          </cell>
          <cell r="M1063">
            <v>0</v>
          </cell>
          <cell r="N1063">
            <v>0</v>
          </cell>
          <cell r="O1063">
            <v>0</v>
          </cell>
          <cell r="P1063">
            <v>0</v>
          </cell>
          <cell r="Q1063">
            <v>0</v>
          </cell>
        </row>
        <row r="1064">
          <cell r="A1064">
            <v>2032</v>
          </cell>
          <cell r="B1064" t="str">
            <v>Jul</v>
          </cell>
          <cell r="C1064" t="str">
            <v>Utah South</v>
          </cell>
          <cell r="D1064">
            <v>854.6</v>
          </cell>
          <cell r="E1064">
            <v>0</v>
          </cell>
          <cell r="F1064">
            <v>0</v>
          </cell>
          <cell r="G1064">
            <v>111.1</v>
          </cell>
          <cell r="H1064">
            <v>111.1</v>
          </cell>
          <cell r="I1064">
            <v>13</v>
          </cell>
          <cell r="J1064">
            <v>3257.8</v>
          </cell>
          <cell r="K1064">
            <v>-31.9</v>
          </cell>
          <cell r="L1064">
            <v>0</v>
          </cell>
          <cell r="M1064">
            <v>399.5</v>
          </cell>
          <cell r="N1064">
            <v>2659.7</v>
          </cell>
          <cell r="O1064">
            <v>0</v>
          </cell>
          <cell r="P1064">
            <v>0</v>
          </cell>
          <cell r="Q1064">
            <v>0</v>
          </cell>
        </row>
        <row r="1065">
          <cell r="A1065">
            <v>2032</v>
          </cell>
          <cell r="B1065" t="str">
            <v>Jul</v>
          </cell>
          <cell r="C1065" t="str">
            <v>Cholla</v>
          </cell>
          <cell r="D1065">
            <v>0</v>
          </cell>
          <cell r="E1065">
            <v>0</v>
          </cell>
          <cell r="F1065">
            <v>0</v>
          </cell>
          <cell r="G1065">
            <v>0</v>
          </cell>
          <cell r="H1065">
            <v>0</v>
          </cell>
          <cell r="I1065" t="str">
            <v>Div0</v>
          </cell>
          <cell r="J1065">
            <v>0</v>
          </cell>
          <cell r="K1065">
            <v>0</v>
          </cell>
          <cell r="L1065">
            <v>0</v>
          </cell>
          <cell r="M1065">
            <v>0</v>
          </cell>
          <cell r="N1065">
            <v>0</v>
          </cell>
          <cell r="O1065">
            <v>0</v>
          </cell>
          <cell r="P1065">
            <v>0</v>
          </cell>
          <cell r="Q1065">
            <v>0</v>
          </cell>
        </row>
        <row r="1066">
          <cell r="A1066">
            <v>2032</v>
          </cell>
          <cell r="B1066" t="str">
            <v>Jul</v>
          </cell>
          <cell r="C1066" t="str">
            <v>Colorado</v>
          </cell>
          <cell r="D1066">
            <v>0</v>
          </cell>
          <cell r="E1066">
            <v>0</v>
          </cell>
          <cell r="F1066">
            <v>0</v>
          </cell>
          <cell r="G1066">
            <v>0</v>
          </cell>
          <cell r="H1066">
            <v>0</v>
          </cell>
          <cell r="I1066" t="str">
            <v>Div0</v>
          </cell>
          <cell r="J1066">
            <v>81.5</v>
          </cell>
          <cell r="K1066">
            <v>0</v>
          </cell>
          <cell r="L1066">
            <v>0</v>
          </cell>
          <cell r="M1066">
            <v>0</v>
          </cell>
          <cell r="N1066">
            <v>81.5</v>
          </cell>
          <cell r="O1066">
            <v>0</v>
          </cell>
          <cell r="P1066">
            <v>0</v>
          </cell>
          <cell r="Q1066">
            <v>0</v>
          </cell>
        </row>
        <row r="1067">
          <cell r="A1067">
            <v>2032</v>
          </cell>
          <cell r="B1067" t="str">
            <v>Jul</v>
          </cell>
          <cell r="C1067" t="str">
            <v>Mead</v>
          </cell>
          <cell r="D1067">
            <v>0</v>
          </cell>
          <cell r="E1067">
            <v>0</v>
          </cell>
          <cell r="F1067">
            <v>0</v>
          </cell>
          <cell r="G1067">
            <v>0</v>
          </cell>
          <cell r="H1067">
            <v>0</v>
          </cell>
          <cell r="I1067" t="str">
            <v>Div0</v>
          </cell>
          <cell r="J1067">
            <v>0</v>
          </cell>
          <cell r="K1067">
            <v>0</v>
          </cell>
          <cell r="L1067">
            <v>0</v>
          </cell>
          <cell r="M1067">
            <v>0</v>
          </cell>
          <cell r="N1067">
            <v>0</v>
          </cell>
          <cell r="O1067">
            <v>0</v>
          </cell>
          <cell r="P1067">
            <v>0</v>
          </cell>
          <cell r="Q1067">
            <v>0</v>
          </cell>
        </row>
        <row r="1068">
          <cell r="A1068">
            <v>2032</v>
          </cell>
          <cell r="B1068" t="str">
            <v>Jul</v>
          </cell>
          <cell r="C1068" t="str">
            <v>Montana</v>
          </cell>
          <cell r="D1068">
            <v>0</v>
          </cell>
          <cell r="E1068">
            <v>0</v>
          </cell>
          <cell r="F1068">
            <v>0</v>
          </cell>
          <cell r="G1068">
            <v>0</v>
          </cell>
          <cell r="H1068">
            <v>0</v>
          </cell>
          <cell r="I1068" t="str">
            <v>Div0</v>
          </cell>
          <cell r="J1068">
            <v>151.69999999999999</v>
          </cell>
          <cell r="K1068">
            <v>0</v>
          </cell>
          <cell r="L1068">
            <v>0</v>
          </cell>
          <cell r="M1068">
            <v>0</v>
          </cell>
          <cell r="N1068">
            <v>151.69999999999999</v>
          </cell>
          <cell r="O1068">
            <v>0</v>
          </cell>
          <cell r="P1068">
            <v>0</v>
          </cell>
          <cell r="Q1068">
            <v>0</v>
          </cell>
        </row>
        <row r="1069">
          <cell r="A1069">
            <v>2032</v>
          </cell>
          <cell r="B1069" t="str">
            <v>Jul</v>
          </cell>
          <cell r="C1069" t="str">
            <v>Hermiston</v>
          </cell>
          <cell r="D1069">
            <v>0</v>
          </cell>
          <cell r="E1069">
            <v>0</v>
          </cell>
          <cell r="F1069">
            <v>0</v>
          </cell>
          <cell r="G1069">
            <v>0</v>
          </cell>
          <cell r="H1069">
            <v>0</v>
          </cell>
          <cell r="I1069" t="str">
            <v>Div0</v>
          </cell>
          <cell r="J1069">
            <v>227</v>
          </cell>
          <cell r="K1069">
            <v>0</v>
          </cell>
          <cell r="L1069">
            <v>0</v>
          </cell>
          <cell r="M1069">
            <v>0</v>
          </cell>
          <cell r="N1069">
            <v>227</v>
          </cell>
          <cell r="O1069">
            <v>0</v>
          </cell>
          <cell r="P1069">
            <v>0</v>
          </cell>
          <cell r="Q1069">
            <v>0</v>
          </cell>
        </row>
        <row r="1070">
          <cell r="A1070">
            <v>2032</v>
          </cell>
          <cell r="B1070" t="str">
            <v>Jul</v>
          </cell>
          <cell r="C1070" t="str">
            <v>Yakima</v>
          </cell>
          <cell r="D1070">
            <v>561.6</v>
          </cell>
          <cell r="E1070">
            <v>0</v>
          </cell>
          <cell r="F1070">
            <v>-59.3</v>
          </cell>
          <cell r="G1070">
            <v>65.3</v>
          </cell>
          <cell r="H1070">
            <v>65.3</v>
          </cell>
          <cell r="I1070">
            <v>13</v>
          </cell>
          <cell r="J1070">
            <v>116.9</v>
          </cell>
          <cell r="K1070">
            <v>0</v>
          </cell>
          <cell r="L1070">
            <v>28.5</v>
          </cell>
          <cell r="M1070">
            <v>422.2</v>
          </cell>
          <cell r="N1070">
            <v>0</v>
          </cell>
          <cell r="O1070">
            <v>0</v>
          </cell>
          <cell r="P1070">
            <v>0</v>
          </cell>
          <cell r="Q1070">
            <v>0</v>
          </cell>
        </row>
        <row r="1071">
          <cell r="A1071">
            <v>2032</v>
          </cell>
          <cell r="B1071" t="str">
            <v>Jul</v>
          </cell>
          <cell r="C1071" t="str">
            <v>WallaWalla</v>
          </cell>
          <cell r="D1071">
            <v>283.7</v>
          </cell>
          <cell r="E1071">
            <v>0</v>
          </cell>
          <cell r="F1071">
            <v>-23.2</v>
          </cell>
          <cell r="G1071">
            <v>33.9</v>
          </cell>
          <cell r="H1071">
            <v>33.9</v>
          </cell>
          <cell r="I1071">
            <v>13</v>
          </cell>
          <cell r="J1071">
            <v>33.5</v>
          </cell>
          <cell r="K1071">
            <v>-1.8</v>
          </cell>
          <cell r="L1071">
            <v>0</v>
          </cell>
          <cell r="M1071">
            <v>262.7</v>
          </cell>
          <cell r="N1071">
            <v>0</v>
          </cell>
          <cell r="O1071">
            <v>0</v>
          </cell>
          <cell r="P1071">
            <v>0</v>
          </cell>
          <cell r="Q1071">
            <v>0</v>
          </cell>
        </row>
        <row r="1072">
          <cell r="A1072">
            <v>2032</v>
          </cell>
          <cell r="B1072" t="str">
            <v>Jul</v>
          </cell>
          <cell r="C1072" t="str">
            <v>APS Transmission</v>
          </cell>
          <cell r="D1072">
            <v>0</v>
          </cell>
          <cell r="E1072">
            <v>0</v>
          </cell>
          <cell r="F1072">
            <v>0</v>
          </cell>
          <cell r="G1072">
            <v>0</v>
          </cell>
          <cell r="H1072">
            <v>0</v>
          </cell>
          <cell r="I1072" t="str">
            <v>Div0</v>
          </cell>
          <cell r="J1072">
            <v>0</v>
          </cell>
          <cell r="K1072">
            <v>0</v>
          </cell>
          <cell r="L1072">
            <v>0</v>
          </cell>
          <cell r="M1072">
            <v>0</v>
          </cell>
          <cell r="N1072">
            <v>0</v>
          </cell>
          <cell r="O1072">
            <v>0</v>
          </cell>
          <cell r="P1072">
            <v>0</v>
          </cell>
          <cell r="Q1072">
            <v>0</v>
          </cell>
        </row>
        <row r="1073">
          <cell r="A1073">
            <v>2032</v>
          </cell>
          <cell r="B1073" t="str">
            <v>Jul</v>
          </cell>
          <cell r="C1073" t="str">
            <v>Bridger East</v>
          </cell>
          <cell r="D1073">
            <v>0</v>
          </cell>
          <cell r="E1073">
            <v>0</v>
          </cell>
          <cell r="F1073">
            <v>0</v>
          </cell>
          <cell r="G1073">
            <v>0</v>
          </cell>
          <cell r="H1073">
            <v>0</v>
          </cell>
          <cell r="I1073" t="str">
            <v>Div0</v>
          </cell>
          <cell r="J1073">
            <v>0</v>
          </cell>
          <cell r="K1073">
            <v>0</v>
          </cell>
          <cell r="L1073">
            <v>0</v>
          </cell>
          <cell r="M1073">
            <v>0</v>
          </cell>
          <cell r="N1073">
            <v>0</v>
          </cell>
          <cell r="O1073">
            <v>0</v>
          </cell>
          <cell r="P1073">
            <v>0</v>
          </cell>
          <cell r="Q1073">
            <v>0</v>
          </cell>
        </row>
        <row r="1074">
          <cell r="A1074">
            <v>2032</v>
          </cell>
          <cell r="B1074" t="str">
            <v>Jul</v>
          </cell>
          <cell r="C1074" t="str">
            <v>WyomingNE</v>
          </cell>
          <cell r="D1074">
            <v>650</v>
          </cell>
          <cell r="E1074">
            <v>0</v>
          </cell>
          <cell r="F1074">
            <v>0</v>
          </cell>
          <cell r="G1074">
            <v>84.5</v>
          </cell>
          <cell r="H1074">
            <v>84.5</v>
          </cell>
          <cell r="I1074">
            <v>13</v>
          </cell>
          <cell r="J1074">
            <v>388</v>
          </cell>
          <cell r="K1074">
            <v>0</v>
          </cell>
          <cell r="L1074">
            <v>50.2</v>
          </cell>
          <cell r="M1074">
            <v>296.2</v>
          </cell>
          <cell r="N1074">
            <v>0</v>
          </cell>
          <cell r="O1074">
            <v>0</v>
          </cell>
          <cell r="P1074">
            <v>0</v>
          </cell>
          <cell r="Q1074">
            <v>0</v>
          </cell>
        </row>
        <row r="1075">
          <cell r="A1075">
            <v>2032</v>
          </cell>
          <cell r="B1075" t="str">
            <v>Jul</v>
          </cell>
          <cell r="C1075" t="str">
            <v>WyomingSW</v>
          </cell>
          <cell r="D1075">
            <v>540.5</v>
          </cell>
          <cell r="E1075">
            <v>0</v>
          </cell>
          <cell r="F1075">
            <v>-142.4</v>
          </cell>
          <cell r="G1075">
            <v>51.8</v>
          </cell>
          <cell r="H1075">
            <v>51.8</v>
          </cell>
          <cell r="I1075">
            <v>13</v>
          </cell>
          <cell r="J1075">
            <v>43.6</v>
          </cell>
          <cell r="K1075">
            <v>0</v>
          </cell>
          <cell r="L1075">
            <v>0</v>
          </cell>
          <cell r="M1075">
            <v>528.79999999999995</v>
          </cell>
          <cell r="N1075">
            <v>122.5</v>
          </cell>
          <cell r="O1075">
            <v>0</v>
          </cell>
          <cell r="P1075">
            <v>0</v>
          </cell>
          <cell r="Q1075">
            <v>0</v>
          </cell>
        </row>
        <row r="1076">
          <cell r="A1076">
            <v>2032</v>
          </cell>
          <cell r="B1076" t="str">
            <v>Jul</v>
          </cell>
          <cell r="C1076" t="str">
            <v>Aeolis_Wyoming</v>
          </cell>
          <cell r="D1076">
            <v>0</v>
          </cell>
          <cell r="E1076">
            <v>0</v>
          </cell>
          <cell r="F1076">
            <v>0</v>
          </cell>
          <cell r="G1076">
            <v>0</v>
          </cell>
          <cell r="H1076">
            <v>0</v>
          </cell>
          <cell r="I1076" t="str">
            <v>Div0</v>
          </cell>
          <cell r="J1076">
            <v>173.8</v>
          </cell>
          <cell r="K1076">
            <v>0</v>
          </cell>
          <cell r="L1076">
            <v>0</v>
          </cell>
          <cell r="M1076">
            <v>122.5</v>
          </cell>
          <cell r="N1076">
            <v>296.3</v>
          </cell>
          <cell r="O1076">
            <v>0</v>
          </cell>
          <cell r="P1076">
            <v>0</v>
          </cell>
          <cell r="Q1076">
            <v>0</v>
          </cell>
        </row>
        <row r="1077">
          <cell r="A1077">
            <v>2032</v>
          </cell>
          <cell r="B1077" t="str">
            <v>Jul</v>
          </cell>
          <cell r="C1077" t="str">
            <v>Chehalis</v>
          </cell>
          <cell r="D1077">
            <v>0</v>
          </cell>
          <cell r="E1077">
            <v>0</v>
          </cell>
          <cell r="F1077">
            <v>0</v>
          </cell>
          <cell r="G1077">
            <v>0</v>
          </cell>
          <cell r="H1077">
            <v>0</v>
          </cell>
          <cell r="I1077" t="str">
            <v>Div0</v>
          </cell>
          <cell r="J1077">
            <v>464</v>
          </cell>
          <cell r="K1077">
            <v>0</v>
          </cell>
          <cell r="L1077">
            <v>0</v>
          </cell>
          <cell r="M1077">
            <v>0</v>
          </cell>
          <cell r="N1077">
            <v>464</v>
          </cell>
          <cell r="O1077">
            <v>0</v>
          </cell>
          <cell r="P1077">
            <v>0</v>
          </cell>
          <cell r="Q1077">
            <v>0</v>
          </cell>
        </row>
        <row r="1078">
          <cell r="A1078">
            <v>2032</v>
          </cell>
          <cell r="B1078" t="str">
            <v>Jul</v>
          </cell>
          <cell r="C1078" t="str">
            <v>SOregonCal</v>
          </cell>
          <cell r="D1078">
            <v>1529</v>
          </cell>
          <cell r="E1078">
            <v>0</v>
          </cell>
          <cell r="F1078">
            <v>-257.10000000000002</v>
          </cell>
          <cell r="G1078">
            <v>165.3</v>
          </cell>
          <cell r="H1078">
            <v>165.3</v>
          </cell>
          <cell r="I1078">
            <v>13</v>
          </cell>
          <cell r="J1078">
            <v>248.3</v>
          </cell>
          <cell r="K1078">
            <v>1.9</v>
          </cell>
          <cell r="L1078">
            <v>7.7</v>
          </cell>
          <cell r="M1078">
            <v>1179.4000000000001</v>
          </cell>
          <cell r="N1078">
            <v>0</v>
          </cell>
          <cell r="O1078">
            <v>0</v>
          </cell>
          <cell r="P1078">
            <v>0</v>
          </cell>
          <cell r="Q1078">
            <v>0</v>
          </cell>
        </row>
        <row r="1079">
          <cell r="A1079">
            <v>2032</v>
          </cell>
          <cell r="B1079" t="str">
            <v>Jul</v>
          </cell>
          <cell r="C1079" t="str">
            <v>PortlandNC</v>
          </cell>
          <cell r="D1079">
            <v>497.3</v>
          </cell>
          <cell r="E1079">
            <v>0</v>
          </cell>
          <cell r="F1079">
            <v>0</v>
          </cell>
          <cell r="G1079">
            <v>64.7</v>
          </cell>
          <cell r="H1079">
            <v>64.7</v>
          </cell>
          <cell r="I1079">
            <v>13</v>
          </cell>
          <cell r="J1079">
            <v>497</v>
          </cell>
          <cell r="K1079">
            <v>-78</v>
          </cell>
          <cell r="L1079">
            <v>0</v>
          </cell>
          <cell r="M1079">
            <v>143</v>
          </cell>
          <cell r="N1079">
            <v>0</v>
          </cell>
          <cell r="O1079">
            <v>0</v>
          </cell>
          <cell r="P1079">
            <v>0</v>
          </cell>
          <cell r="Q1079">
            <v>0</v>
          </cell>
        </row>
        <row r="1080">
          <cell r="A1080">
            <v>2032</v>
          </cell>
          <cell r="B1080" t="str">
            <v>Jul</v>
          </cell>
          <cell r="C1080" t="str">
            <v>WillamValcc</v>
          </cell>
          <cell r="D1080">
            <v>358.2</v>
          </cell>
          <cell r="E1080">
            <v>0</v>
          </cell>
          <cell r="F1080">
            <v>-19.600000000000001</v>
          </cell>
          <cell r="G1080">
            <v>44</v>
          </cell>
          <cell r="H1080">
            <v>44</v>
          </cell>
          <cell r="I1080">
            <v>13</v>
          </cell>
          <cell r="J1080">
            <v>422.6</v>
          </cell>
          <cell r="K1080">
            <v>0</v>
          </cell>
          <cell r="L1080">
            <v>72.900000000000006</v>
          </cell>
          <cell r="M1080">
            <v>29.7</v>
          </cell>
          <cell r="N1080">
            <v>142.6</v>
          </cell>
          <cell r="O1080">
            <v>0</v>
          </cell>
          <cell r="P1080">
            <v>0</v>
          </cell>
          <cell r="Q1080">
            <v>0</v>
          </cell>
        </row>
        <row r="1081">
          <cell r="A1081">
            <v>2032</v>
          </cell>
          <cell r="B1081" t="str">
            <v>Jul</v>
          </cell>
          <cell r="C1081" t="str">
            <v>Bethel</v>
          </cell>
          <cell r="D1081">
            <v>0</v>
          </cell>
          <cell r="E1081">
            <v>0</v>
          </cell>
          <cell r="F1081">
            <v>0</v>
          </cell>
          <cell r="G1081">
            <v>0</v>
          </cell>
          <cell r="H1081">
            <v>0</v>
          </cell>
          <cell r="I1081" t="str">
            <v>Div0</v>
          </cell>
          <cell r="J1081">
            <v>0</v>
          </cell>
          <cell r="K1081">
            <v>0</v>
          </cell>
          <cell r="L1081">
            <v>0</v>
          </cell>
          <cell r="M1081">
            <v>0</v>
          </cell>
          <cell r="N1081">
            <v>0</v>
          </cell>
          <cell r="O1081">
            <v>0</v>
          </cell>
          <cell r="P1081">
            <v>0</v>
          </cell>
          <cell r="Q1081">
            <v>0</v>
          </cell>
        </row>
        <row r="1082">
          <cell r="A1082">
            <v>2032</v>
          </cell>
          <cell r="B1082" t="str">
            <v>Jul</v>
          </cell>
          <cell r="C1082" t="str">
            <v>Nevada - Oregon Border</v>
          </cell>
          <cell r="D1082">
            <v>0</v>
          </cell>
          <cell r="E1082">
            <v>0</v>
          </cell>
          <cell r="F1082">
            <v>0</v>
          </cell>
          <cell r="G1082">
            <v>0</v>
          </cell>
          <cell r="H1082">
            <v>0</v>
          </cell>
          <cell r="I1082" t="str">
            <v>Div0</v>
          </cell>
          <cell r="J1082">
            <v>106</v>
          </cell>
          <cell r="K1082">
            <v>0</v>
          </cell>
          <cell r="L1082">
            <v>0</v>
          </cell>
          <cell r="M1082">
            <v>0</v>
          </cell>
          <cell r="N1082">
            <v>106</v>
          </cell>
          <cell r="O1082">
            <v>0</v>
          </cell>
          <cell r="P1082">
            <v>0</v>
          </cell>
          <cell r="Q1082">
            <v>0</v>
          </cell>
        </row>
        <row r="1083">
          <cell r="A1083">
            <v>2032</v>
          </cell>
          <cell r="B1083" t="str">
            <v>Jul</v>
          </cell>
          <cell r="C1083" t="str">
            <v>Bridger</v>
          </cell>
          <cell r="D1083">
            <v>0</v>
          </cell>
          <cell r="E1083">
            <v>0</v>
          </cell>
          <cell r="F1083">
            <v>0</v>
          </cell>
          <cell r="G1083">
            <v>0</v>
          </cell>
          <cell r="H1083">
            <v>0</v>
          </cell>
          <cell r="I1083" t="str">
            <v>Div0</v>
          </cell>
          <cell r="J1083">
            <v>1054.4000000000001</v>
          </cell>
          <cell r="K1083">
            <v>0</v>
          </cell>
          <cell r="L1083">
            <v>0</v>
          </cell>
          <cell r="M1083">
            <v>0</v>
          </cell>
          <cell r="N1083">
            <v>1054.4000000000001</v>
          </cell>
          <cell r="O1083">
            <v>0</v>
          </cell>
          <cell r="P1083">
            <v>0</v>
          </cell>
          <cell r="Q1083">
            <v>0</v>
          </cell>
        </row>
        <row r="1084">
          <cell r="A1084">
            <v>2032</v>
          </cell>
          <cell r="B1084" t="str">
            <v>Jul</v>
          </cell>
          <cell r="C1084" t="str">
            <v>Hemingway</v>
          </cell>
          <cell r="D1084">
            <v>0</v>
          </cell>
          <cell r="E1084">
            <v>0</v>
          </cell>
          <cell r="F1084">
            <v>0</v>
          </cell>
          <cell r="G1084">
            <v>0</v>
          </cell>
          <cell r="H1084">
            <v>0</v>
          </cell>
          <cell r="I1084" t="str">
            <v>Div0</v>
          </cell>
          <cell r="J1084">
            <v>0</v>
          </cell>
          <cell r="K1084">
            <v>0</v>
          </cell>
          <cell r="L1084">
            <v>0</v>
          </cell>
          <cell r="M1084">
            <v>0</v>
          </cell>
          <cell r="N1084">
            <v>0</v>
          </cell>
          <cell r="O1084">
            <v>0</v>
          </cell>
          <cell r="P1084">
            <v>0</v>
          </cell>
          <cell r="Q1084">
            <v>0</v>
          </cell>
        </row>
        <row r="1085">
          <cell r="A1085">
            <v>2032</v>
          </cell>
          <cell r="B1085" t="str">
            <v>Jul</v>
          </cell>
          <cell r="C1085" t="str">
            <v>Midpoint Meridian</v>
          </cell>
          <cell r="D1085">
            <v>0</v>
          </cell>
          <cell r="E1085">
            <v>0</v>
          </cell>
          <cell r="F1085">
            <v>0</v>
          </cell>
          <cell r="G1085">
            <v>0</v>
          </cell>
          <cell r="H1085">
            <v>0</v>
          </cell>
          <cell r="I1085" t="str">
            <v>Div0</v>
          </cell>
          <cell r="J1085">
            <v>0</v>
          </cell>
          <cell r="K1085">
            <v>0</v>
          </cell>
          <cell r="L1085">
            <v>0</v>
          </cell>
          <cell r="M1085">
            <v>0</v>
          </cell>
          <cell r="N1085">
            <v>0</v>
          </cell>
          <cell r="O1085">
            <v>0</v>
          </cell>
          <cell r="P1085">
            <v>0</v>
          </cell>
          <cell r="Q1085">
            <v>0</v>
          </cell>
        </row>
        <row r="1086">
          <cell r="A1086">
            <v>2032</v>
          </cell>
          <cell r="B1086" t="str">
            <v>Jul</v>
          </cell>
          <cell r="C1086" t="str">
            <v>Craig Trans</v>
          </cell>
          <cell r="D1086">
            <v>0</v>
          </cell>
          <cell r="E1086">
            <v>0</v>
          </cell>
          <cell r="F1086">
            <v>0</v>
          </cell>
          <cell r="G1086">
            <v>0</v>
          </cell>
          <cell r="H1086">
            <v>0</v>
          </cell>
          <cell r="I1086" t="str">
            <v>Div0</v>
          </cell>
          <cell r="J1086">
            <v>0</v>
          </cell>
          <cell r="K1086">
            <v>0</v>
          </cell>
          <cell r="L1086">
            <v>0</v>
          </cell>
          <cell r="M1086">
            <v>52.5</v>
          </cell>
          <cell r="N1086">
            <v>52.5</v>
          </cell>
          <cell r="O1086">
            <v>0</v>
          </cell>
          <cell r="P1086">
            <v>0</v>
          </cell>
          <cell r="Q1086">
            <v>0</v>
          </cell>
        </row>
        <row r="1087">
          <cell r="A1087">
            <v>2032</v>
          </cell>
          <cell r="B1087" t="str">
            <v>Jul</v>
          </cell>
          <cell r="C1087" t="str">
            <v>BPA_NITS</v>
          </cell>
          <cell r="D1087">
            <v>257</v>
          </cell>
          <cell r="E1087">
            <v>0</v>
          </cell>
          <cell r="F1087">
            <v>0</v>
          </cell>
          <cell r="G1087">
            <v>33.4</v>
          </cell>
          <cell r="H1087">
            <v>33.4</v>
          </cell>
          <cell r="I1087">
            <v>13</v>
          </cell>
          <cell r="J1087">
            <v>0</v>
          </cell>
          <cell r="K1087">
            <v>0</v>
          </cell>
          <cell r="L1087">
            <v>0</v>
          </cell>
          <cell r="M1087">
            <v>290.5</v>
          </cell>
          <cell r="N1087">
            <v>0</v>
          </cell>
          <cell r="O1087">
            <v>0</v>
          </cell>
          <cell r="P1087">
            <v>0</v>
          </cell>
          <cell r="Q1087">
            <v>0</v>
          </cell>
        </row>
        <row r="1088">
          <cell r="A1088">
            <v>2032</v>
          </cell>
          <cell r="B1088" t="str">
            <v>Dec</v>
          </cell>
          <cell r="C1088" t="str">
            <v>Arizona</v>
          </cell>
          <cell r="D1088">
            <v>0</v>
          </cell>
          <cell r="E1088">
            <v>0</v>
          </cell>
          <cell r="F1088">
            <v>0</v>
          </cell>
          <cell r="G1088">
            <v>0</v>
          </cell>
          <cell r="H1088">
            <v>0</v>
          </cell>
          <cell r="I1088" t="str">
            <v>Div0</v>
          </cell>
          <cell r="J1088">
            <v>0</v>
          </cell>
          <cell r="K1088">
            <v>0</v>
          </cell>
          <cell r="L1088">
            <v>0</v>
          </cell>
          <cell r="M1088">
            <v>0</v>
          </cell>
          <cell r="N1088">
            <v>0</v>
          </cell>
          <cell r="O1088">
            <v>0</v>
          </cell>
          <cell r="P1088">
            <v>0</v>
          </cell>
          <cell r="Q1088">
            <v>0</v>
          </cell>
        </row>
        <row r="1089">
          <cell r="A1089">
            <v>2032</v>
          </cell>
          <cell r="B1089" t="str">
            <v>Dec</v>
          </cell>
          <cell r="C1089" t="str">
            <v>COB</v>
          </cell>
          <cell r="D1089">
            <v>0</v>
          </cell>
          <cell r="E1089">
            <v>0</v>
          </cell>
          <cell r="F1089">
            <v>0</v>
          </cell>
          <cell r="G1089">
            <v>0</v>
          </cell>
          <cell r="H1089">
            <v>0</v>
          </cell>
          <cell r="I1089" t="str">
            <v>Div0</v>
          </cell>
          <cell r="J1089">
            <v>0</v>
          </cell>
          <cell r="K1089">
            <v>0</v>
          </cell>
          <cell r="L1089">
            <v>0</v>
          </cell>
          <cell r="M1089">
            <v>0</v>
          </cell>
          <cell r="N1089">
            <v>0</v>
          </cell>
          <cell r="O1089">
            <v>0</v>
          </cell>
          <cell r="P1089">
            <v>0</v>
          </cell>
          <cell r="Q1089">
            <v>0</v>
          </cell>
        </row>
        <row r="1090">
          <cell r="A1090">
            <v>2032</v>
          </cell>
          <cell r="B1090" t="str">
            <v>Dec</v>
          </cell>
          <cell r="C1090" t="str">
            <v>Goshen</v>
          </cell>
          <cell r="D1090">
            <v>325.39999999999998</v>
          </cell>
          <cell r="E1090">
            <v>0</v>
          </cell>
          <cell r="F1090">
            <v>-35.799999999999997</v>
          </cell>
          <cell r="G1090">
            <v>37.700000000000003</v>
          </cell>
          <cell r="H1090">
            <v>37.700000000000003</v>
          </cell>
          <cell r="I1090">
            <v>13</v>
          </cell>
          <cell r="J1090">
            <v>18.899999999999999</v>
          </cell>
          <cell r="K1090">
            <v>-4.8</v>
          </cell>
          <cell r="L1090">
            <v>0</v>
          </cell>
          <cell r="M1090">
            <v>313.2</v>
          </cell>
          <cell r="N1090">
            <v>0</v>
          </cell>
          <cell r="O1090">
            <v>0</v>
          </cell>
          <cell r="P1090">
            <v>0</v>
          </cell>
          <cell r="Q1090">
            <v>0</v>
          </cell>
        </row>
        <row r="1091">
          <cell r="A1091">
            <v>2032</v>
          </cell>
          <cell r="B1091" t="str">
            <v>Dec</v>
          </cell>
          <cell r="C1091" t="str">
            <v>Brady</v>
          </cell>
          <cell r="D1091">
            <v>0</v>
          </cell>
          <cell r="E1091">
            <v>0</v>
          </cell>
          <cell r="F1091">
            <v>0</v>
          </cell>
          <cell r="G1091">
            <v>0</v>
          </cell>
          <cell r="H1091">
            <v>0</v>
          </cell>
          <cell r="I1091" t="str">
            <v>Div0</v>
          </cell>
          <cell r="J1091">
            <v>0</v>
          </cell>
          <cell r="K1091">
            <v>0</v>
          </cell>
          <cell r="L1091">
            <v>0</v>
          </cell>
          <cell r="M1091">
            <v>0</v>
          </cell>
          <cell r="N1091">
            <v>0</v>
          </cell>
          <cell r="O1091">
            <v>0</v>
          </cell>
          <cell r="P1091">
            <v>0</v>
          </cell>
          <cell r="Q1091">
            <v>0</v>
          </cell>
        </row>
        <row r="1092">
          <cell r="A1092">
            <v>2032</v>
          </cell>
          <cell r="B1092" t="str">
            <v>Dec</v>
          </cell>
          <cell r="C1092" t="str">
            <v>Bridger West</v>
          </cell>
          <cell r="D1092">
            <v>0</v>
          </cell>
          <cell r="E1092">
            <v>0</v>
          </cell>
          <cell r="F1092">
            <v>0</v>
          </cell>
          <cell r="G1092">
            <v>0</v>
          </cell>
          <cell r="H1092">
            <v>0</v>
          </cell>
          <cell r="I1092" t="str">
            <v>Div0</v>
          </cell>
          <cell r="J1092">
            <v>0</v>
          </cell>
          <cell r="K1092">
            <v>0</v>
          </cell>
          <cell r="L1092">
            <v>0</v>
          </cell>
          <cell r="M1092">
            <v>654.29999999999995</v>
          </cell>
          <cell r="N1092">
            <v>654.29999999999995</v>
          </cell>
          <cell r="O1092">
            <v>0</v>
          </cell>
          <cell r="P1092">
            <v>0</v>
          </cell>
          <cell r="Q1092">
            <v>0</v>
          </cell>
        </row>
        <row r="1093">
          <cell r="A1093">
            <v>2032</v>
          </cell>
          <cell r="B1093" t="str">
            <v>Dec</v>
          </cell>
          <cell r="C1093" t="str">
            <v>Borah</v>
          </cell>
          <cell r="D1093">
            <v>0</v>
          </cell>
          <cell r="E1093">
            <v>0</v>
          </cell>
          <cell r="F1093">
            <v>0</v>
          </cell>
          <cell r="G1093">
            <v>0</v>
          </cell>
          <cell r="H1093">
            <v>0</v>
          </cell>
          <cell r="I1093" t="str">
            <v>Div0</v>
          </cell>
          <cell r="J1093">
            <v>0</v>
          </cell>
          <cell r="K1093">
            <v>0</v>
          </cell>
          <cell r="L1093">
            <v>0</v>
          </cell>
          <cell r="M1093">
            <v>944.5</v>
          </cell>
          <cell r="N1093">
            <v>944.5</v>
          </cell>
          <cell r="O1093">
            <v>0</v>
          </cell>
          <cell r="P1093">
            <v>0</v>
          </cell>
          <cell r="Q1093">
            <v>0</v>
          </cell>
        </row>
        <row r="1094">
          <cell r="A1094">
            <v>2032</v>
          </cell>
          <cell r="B1094" t="str">
            <v>Dec</v>
          </cell>
          <cell r="C1094" t="str">
            <v>Mid Columbia</v>
          </cell>
          <cell r="D1094">
            <v>0</v>
          </cell>
          <cell r="E1094">
            <v>0</v>
          </cell>
          <cell r="F1094">
            <v>0</v>
          </cell>
          <cell r="G1094">
            <v>0</v>
          </cell>
          <cell r="H1094">
            <v>0</v>
          </cell>
          <cell r="I1094" t="str">
            <v>Div0</v>
          </cell>
          <cell r="J1094">
            <v>415.2</v>
          </cell>
          <cell r="K1094">
            <v>0</v>
          </cell>
          <cell r="L1094">
            <v>0</v>
          </cell>
          <cell r="M1094">
            <v>0</v>
          </cell>
          <cell r="N1094">
            <v>415.2</v>
          </cell>
          <cell r="O1094">
            <v>0</v>
          </cell>
          <cell r="P1094">
            <v>0</v>
          </cell>
          <cell r="Q1094">
            <v>0</v>
          </cell>
        </row>
        <row r="1095">
          <cell r="A1095">
            <v>2032</v>
          </cell>
          <cell r="B1095" t="str">
            <v>Dec</v>
          </cell>
          <cell r="C1095" t="str">
            <v>Mona</v>
          </cell>
          <cell r="D1095">
            <v>0</v>
          </cell>
          <cell r="E1095">
            <v>0</v>
          </cell>
          <cell r="F1095">
            <v>0</v>
          </cell>
          <cell r="G1095">
            <v>0</v>
          </cell>
          <cell r="H1095">
            <v>0</v>
          </cell>
          <cell r="I1095" t="str">
            <v>Div0</v>
          </cell>
          <cell r="J1095">
            <v>0</v>
          </cell>
          <cell r="K1095">
            <v>0</v>
          </cell>
          <cell r="L1095">
            <v>0</v>
          </cell>
          <cell r="M1095">
            <v>14.5</v>
          </cell>
          <cell r="N1095">
            <v>14.5</v>
          </cell>
          <cell r="O1095">
            <v>0</v>
          </cell>
          <cell r="P1095">
            <v>0</v>
          </cell>
          <cell r="Q1095">
            <v>0</v>
          </cell>
        </row>
        <row r="1096">
          <cell r="A1096">
            <v>2032</v>
          </cell>
          <cell r="B1096" t="str">
            <v>Dec</v>
          </cell>
          <cell r="C1096" t="str">
            <v>Palo Verde</v>
          </cell>
          <cell r="D1096">
            <v>0</v>
          </cell>
          <cell r="E1096">
            <v>0</v>
          </cell>
          <cell r="F1096">
            <v>0</v>
          </cell>
          <cell r="G1096">
            <v>0</v>
          </cell>
          <cell r="H1096">
            <v>0</v>
          </cell>
          <cell r="I1096" t="str">
            <v>Div0</v>
          </cell>
          <cell r="J1096">
            <v>0</v>
          </cell>
          <cell r="K1096">
            <v>0</v>
          </cell>
          <cell r="L1096">
            <v>0</v>
          </cell>
          <cell r="M1096">
            <v>0</v>
          </cell>
          <cell r="N1096">
            <v>0</v>
          </cell>
          <cell r="O1096">
            <v>0</v>
          </cell>
          <cell r="P1096">
            <v>0</v>
          </cell>
          <cell r="Q1096">
            <v>0</v>
          </cell>
        </row>
        <row r="1097">
          <cell r="A1097">
            <v>2032</v>
          </cell>
          <cell r="B1097" t="str">
            <v>Dec</v>
          </cell>
          <cell r="C1097" t="str">
            <v>Utah North</v>
          </cell>
          <cell r="D1097">
            <v>4130.3999999999996</v>
          </cell>
          <cell r="E1097">
            <v>0</v>
          </cell>
          <cell r="F1097">
            <v>-517.4</v>
          </cell>
          <cell r="G1097">
            <v>469.7</v>
          </cell>
          <cell r="H1097">
            <v>469.7</v>
          </cell>
          <cell r="I1097">
            <v>13</v>
          </cell>
          <cell r="J1097">
            <v>2200.4</v>
          </cell>
          <cell r="K1097">
            <v>0</v>
          </cell>
          <cell r="L1097">
            <v>0</v>
          </cell>
          <cell r="M1097">
            <v>2546.6999999999998</v>
          </cell>
          <cell r="N1097">
            <v>664.5</v>
          </cell>
          <cell r="O1097">
            <v>0</v>
          </cell>
          <cell r="P1097">
            <v>0</v>
          </cell>
          <cell r="Q1097">
            <v>0</v>
          </cell>
        </row>
        <row r="1098">
          <cell r="A1098">
            <v>2032</v>
          </cell>
          <cell r="B1098" t="str">
            <v>Dec</v>
          </cell>
          <cell r="C1098" t="str">
            <v>_4-Corners</v>
          </cell>
          <cell r="D1098">
            <v>0</v>
          </cell>
          <cell r="E1098">
            <v>0</v>
          </cell>
          <cell r="F1098">
            <v>0</v>
          </cell>
          <cell r="G1098">
            <v>0</v>
          </cell>
          <cell r="H1098">
            <v>0</v>
          </cell>
          <cell r="I1098" t="str">
            <v>Div0</v>
          </cell>
          <cell r="J1098">
            <v>0</v>
          </cell>
          <cell r="K1098">
            <v>0</v>
          </cell>
          <cell r="L1098">
            <v>0</v>
          </cell>
          <cell r="M1098">
            <v>0</v>
          </cell>
          <cell r="N1098">
            <v>0</v>
          </cell>
          <cell r="O1098">
            <v>0</v>
          </cell>
          <cell r="P1098">
            <v>0</v>
          </cell>
          <cell r="Q1098">
            <v>0</v>
          </cell>
        </row>
        <row r="1099">
          <cell r="A1099">
            <v>2032</v>
          </cell>
          <cell r="B1099" t="str">
            <v>Dec</v>
          </cell>
          <cell r="C1099" t="str">
            <v>Utah South</v>
          </cell>
          <cell r="D1099">
            <v>690.5</v>
          </cell>
          <cell r="E1099">
            <v>0</v>
          </cell>
          <cell r="F1099">
            <v>0</v>
          </cell>
          <cell r="G1099">
            <v>89.8</v>
          </cell>
          <cell r="H1099">
            <v>89.8</v>
          </cell>
          <cell r="I1099">
            <v>13</v>
          </cell>
          <cell r="J1099">
            <v>3277.7</v>
          </cell>
          <cell r="K1099">
            <v>-31.9</v>
          </cell>
          <cell r="L1099">
            <v>0</v>
          </cell>
          <cell r="M1099">
            <v>81.5</v>
          </cell>
          <cell r="N1099">
            <v>2547</v>
          </cell>
          <cell r="O1099">
            <v>0</v>
          </cell>
          <cell r="P1099">
            <v>0</v>
          </cell>
          <cell r="Q1099">
            <v>0</v>
          </cell>
        </row>
        <row r="1100">
          <cell r="A1100">
            <v>2032</v>
          </cell>
          <cell r="B1100" t="str">
            <v>Dec</v>
          </cell>
          <cell r="C1100" t="str">
            <v>Cholla</v>
          </cell>
          <cell r="D1100">
            <v>0</v>
          </cell>
          <cell r="E1100">
            <v>0</v>
          </cell>
          <cell r="F1100">
            <v>0</v>
          </cell>
          <cell r="G1100">
            <v>0</v>
          </cell>
          <cell r="H1100">
            <v>0</v>
          </cell>
          <cell r="I1100" t="str">
            <v>Div0</v>
          </cell>
          <cell r="J1100">
            <v>0</v>
          </cell>
          <cell r="K1100">
            <v>0</v>
          </cell>
          <cell r="L1100">
            <v>0</v>
          </cell>
          <cell r="M1100">
            <v>0</v>
          </cell>
          <cell r="N1100">
            <v>0</v>
          </cell>
          <cell r="O1100">
            <v>0</v>
          </cell>
          <cell r="P1100">
            <v>0</v>
          </cell>
          <cell r="Q1100">
            <v>0</v>
          </cell>
        </row>
        <row r="1101">
          <cell r="A1101">
            <v>2032</v>
          </cell>
          <cell r="B1101" t="str">
            <v>Dec</v>
          </cell>
          <cell r="C1101" t="str">
            <v>Colorado</v>
          </cell>
          <cell r="D1101">
            <v>0</v>
          </cell>
          <cell r="E1101">
            <v>0</v>
          </cell>
          <cell r="F1101">
            <v>0</v>
          </cell>
          <cell r="G1101">
            <v>0</v>
          </cell>
          <cell r="H1101">
            <v>0</v>
          </cell>
          <cell r="I1101" t="str">
            <v>Div0</v>
          </cell>
          <cell r="J1101">
            <v>81.5</v>
          </cell>
          <cell r="K1101">
            <v>0</v>
          </cell>
          <cell r="L1101">
            <v>0</v>
          </cell>
          <cell r="M1101">
            <v>0</v>
          </cell>
          <cell r="N1101">
            <v>81.5</v>
          </cell>
          <cell r="O1101">
            <v>0</v>
          </cell>
          <cell r="P1101">
            <v>0</v>
          </cell>
          <cell r="Q1101">
            <v>0</v>
          </cell>
        </row>
        <row r="1102">
          <cell r="A1102">
            <v>2032</v>
          </cell>
          <cell r="B1102" t="str">
            <v>Dec</v>
          </cell>
          <cell r="C1102" t="str">
            <v>Mead</v>
          </cell>
          <cell r="D1102">
            <v>0</v>
          </cell>
          <cell r="E1102">
            <v>0</v>
          </cell>
          <cell r="F1102">
            <v>0</v>
          </cell>
          <cell r="G1102">
            <v>0</v>
          </cell>
          <cell r="H1102">
            <v>0</v>
          </cell>
          <cell r="I1102" t="str">
            <v>Div0</v>
          </cell>
          <cell r="J1102">
            <v>0</v>
          </cell>
          <cell r="K1102">
            <v>0</v>
          </cell>
          <cell r="L1102">
            <v>0</v>
          </cell>
          <cell r="M1102">
            <v>0</v>
          </cell>
          <cell r="N1102">
            <v>0</v>
          </cell>
          <cell r="O1102">
            <v>0</v>
          </cell>
          <cell r="P1102">
            <v>0</v>
          </cell>
          <cell r="Q1102">
            <v>0</v>
          </cell>
        </row>
        <row r="1103">
          <cell r="A1103">
            <v>2032</v>
          </cell>
          <cell r="B1103" t="str">
            <v>Dec</v>
          </cell>
          <cell r="C1103" t="str">
            <v>Montana</v>
          </cell>
          <cell r="D1103">
            <v>0</v>
          </cell>
          <cell r="E1103">
            <v>0</v>
          </cell>
          <cell r="F1103">
            <v>0</v>
          </cell>
          <cell r="G1103">
            <v>0</v>
          </cell>
          <cell r="H1103">
            <v>0</v>
          </cell>
          <cell r="I1103" t="str">
            <v>Div0</v>
          </cell>
          <cell r="J1103">
            <v>150.69999999999999</v>
          </cell>
          <cell r="K1103">
            <v>0</v>
          </cell>
          <cell r="L1103">
            <v>0</v>
          </cell>
          <cell r="M1103">
            <v>0</v>
          </cell>
          <cell r="N1103">
            <v>150.69999999999999</v>
          </cell>
          <cell r="O1103">
            <v>0</v>
          </cell>
          <cell r="P1103">
            <v>0</v>
          </cell>
          <cell r="Q1103">
            <v>0</v>
          </cell>
        </row>
        <row r="1104">
          <cell r="A1104">
            <v>2032</v>
          </cell>
          <cell r="B1104" t="str">
            <v>Dec</v>
          </cell>
          <cell r="C1104" t="str">
            <v>Hermiston</v>
          </cell>
          <cell r="D1104">
            <v>0</v>
          </cell>
          <cell r="E1104">
            <v>0</v>
          </cell>
          <cell r="F1104">
            <v>0</v>
          </cell>
          <cell r="G1104">
            <v>0</v>
          </cell>
          <cell r="H1104">
            <v>0</v>
          </cell>
          <cell r="I1104" t="str">
            <v>Div0</v>
          </cell>
          <cell r="J1104">
            <v>240</v>
          </cell>
          <cell r="K1104">
            <v>0</v>
          </cell>
          <cell r="L1104">
            <v>0</v>
          </cell>
          <cell r="M1104">
            <v>0</v>
          </cell>
          <cell r="N1104">
            <v>240</v>
          </cell>
          <cell r="O1104">
            <v>0</v>
          </cell>
          <cell r="P1104">
            <v>0</v>
          </cell>
          <cell r="Q1104">
            <v>0</v>
          </cell>
        </row>
        <row r="1105">
          <cell r="A1105">
            <v>2032</v>
          </cell>
          <cell r="B1105" t="str">
            <v>Dec</v>
          </cell>
          <cell r="C1105" t="str">
            <v>Yakima</v>
          </cell>
          <cell r="D1105">
            <v>591.1</v>
          </cell>
          <cell r="E1105">
            <v>0</v>
          </cell>
          <cell r="F1105">
            <v>-55.6</v>
          </cell>
          <cell r="G1105">
            <v>69.599999999999994</v>
          </cell>
          <cell r="H1105">
            <v>69.599999999999994</v>
          </cell>
          <cell r="I1105">
            <v>13</v>
          </cell>
          <cell r="J1105">
            <v>116.9</v>
          </cell>
          <cell r="K1105">
            <v>0</v>
          </cell>
          <cell r="L1105">
            <v>0</v>
          </cell>
          <cell r="M1105">
            <v>488.3</v>
          </cell>
          <cell r="N1105">
            <v>0</v>
          </cell>
          <cell r="O1105">
            <v>0</v>
          </cell>
          <cell r="P1105">
            <v>0</v>
          </cell>
          <cell r="Q1105">
            <v>0</v>
          </cell>
        </row>
        <row r="1106">
          <cell r="A1106">
            <v>2032</v>
          </cell>
          <cell r="B1106" t="str">
            <v>Dec</v>
          </cell>
          <cell r="C1106" t="str">
            <v>WallaWalla</v>
          </cell>
          <cell r="D1106">
            <v>258.10000000000002</v>
          </cell>
          <cell r="E1106">
            <v>0</v>
          </cell>
          <cell r="F1106">
            <v>-20.9</v>
          </cell>
          <cell r="G1106">
            <v>30.8</v>
          </cell>
          <cell r="H1106">
            <v>30.8</v>
          </cell>
          <cell r="I1106">
            <v>13</v>
          </cell>
          <cell r="J1106">
            <v>33.5</v>
          </cell>
          <cell r="K1106">
            <v>-1.8</v>
          </cell>
          <cell r="L1106">
            <v>0</v>
          </cell>
          <cell r="M1106">
            <v>236.4</v>
          </cell>
          <cell r="N1106">
            <v>0</v>
          </cell>
          <cell r="O1106">
            <v>0</v>
          </cell>
          <cell r="P1106">
            <v>0</v>
          </cell>
          <cell r="Q1106">
            <v>0</v>
          </cell>
        </row>
        <row r="1107">
          <cell r="A1107">
            <v>2032</v>
          </cell>
          <cell r="B1107" t="str">
            <v>Dec</v>
          </cell>
          <cell r="C1107" t="str">
            <v>APS Transmission</v>
          </cell>
          <cell r="D1107">
            <v>0</v>
          </cell>
          <cell r="E1107">
            <v>0</v>
          </cell>
          <cell r="F1107">
            <v>0</v>
          </cell>
          <cell r="G1107">
            <v>0</v>
          </cell>
          <cell r="H1107">
            <v>0</v>
          </cell>
          <cell r="I1107" t="str">
            <v>Div0</v>
          </cell>
          <cell r="J1107">
            <v>0</v>
          </cell>
          <cell r="K1107">
            <v>0</v>
          </cell>
          <cell r="L1107">
            <v>0</v>
          </cell>
          <cell r="M1107">
            <v>0</v>
          </cell>
          <cell r="N1107">
            <v>0</v>
          </cell>
          <cell r="O1107">
            <v>0</v>
          </cell>
          <cell r="P1107">
            <v>0</v>
          </cell>
          <cell r="Q1107">
            <v>0</v>
          </cell>
        </row>
        <row r="1108">
          <cell r="A1108">
            <v>2032</v>
          </cell>
          <cell r="B1108" t="str">
            <v>Dec</v>
          </cell>
          <cell r="C1108" t="str">
            <v>Bridger East</v>
          </cell>
          <cell r="D1108">
            <v>0</v>
          </cell>
          <cell r="E1108">
            <v>0</v>
          </cell>
          <cell r="F1108">
            <v>0</v>
          </cell>
          <cell r="G1108">
            <v>0</v>
          </cell>
          <cell r="H1108">
            <v>0</v>
          </cell>
          <cell r="I1108" t="str">
            <v>Div0</v>
          </cell>
          <cell r="J1108">
            <v>0</v>
          </cell>
          <cell r="K1108">
            <v>0</v>
          </cell>
          <cell r="L1108">
            <v>0</v>
          </cell>
          <cell r="M1108">
            <v>0</v>
          </cell>
          <cell r="N1108">
            <v>0</v>
          </cell>
          <cell r="O1108">
            <v>0</v>
          </cell>
          <cell r="P1108">
            <v>0</v>
          </cell>
          <cell r="Q1108">
            <v>0</v>
          </cell>
        </row>
        <row r="1109">
          <cell r="A1109">
            <v>2032</v>
          </cell>
          <cell r="B1109" t="str">
            <v>Dec</v>
          </cell>
          <cell r="C1109" t="str">
            <v>WyomingNE</v>
          </cell>
          <cell r="D1109">
            <v>669.2</v>
          </cell>
          <cell r="E1109">
            <v>0</v>
          </cell>
          <cell r="F1109">
            <v>0</v>
          </cell>
          <cell r="G1109">
            <v>87</v>
          </cell>
          <cell r="H1109">
            <v>87</v>
          </cell>
          <cell r="I1109">
            <v>13</v>
          </cell>
          <cell r="J1109">
            <v>388</v>
          </cell>
          <cell r="K1109">
            <v>0</v>
          </cell>
          <cell r="L1109">
            <v>0</v>
          </cell>
          <cell r="M1109">
            <v>368.2</v>
          </cell>
          <cell r="N1109">
            <v>0</v>
          </cell>
          <cell r="O1109">
            <v>0</v>
          </cell>
          <cell r="P1109">
            <v>0</v>
          </cell>
          <cell r="Q1109">
            <v>0</v>
          </cell>
        </row>
        <row r="1110">
          <cell r="A1110">
            <v>2032</v>
          </cell>
          <cell r="B1110" t="str">
            <v>Dec</v>
          </cell>
          <cell r="C1110" t="str">
            <v>WyomingSW</v>
          </cell>
          <cell r="D1110">
            <v>559.1</v>
          </cell>
          <cell r="E1110">
            <v>0</v>
          </cell>
          <cell r="F1110">
            <v>-138.80000000000001</v>
          </cell>
          <cell r="G1110">
            <v>54.6</v>
          </cell>
          <cell r="H1110">
            <v>54.6</v>
          </cell>
          <cell r="I1110">
            <v>13</v>
          </cell>
          <cell r="J1110">
            <v>43.3</v>
          </cell>
          <cell r="K1110">
            <v>0</v>
          </cell>
          <cell r="L1110">
            <v>0</v>
          </cell>
          <cell r="M1110">
            <v>626.1</v>
          </cell>
          <cell r="N1110">
            <v>194.5</v>
          </cell>
          <cell r="O1110">
            <v>0</v>
          </cell>
          <cell r="P1110">
            <v>0</v>
          </cell>
          <cell r="Q1110">
            <v>0</v>
          </cell>
        </row>
        <row r="1111">
          <cell r="A1111">
            <v>2032</v>
          </cell>
          <cell r="B1111" t="str">
            <v>Dec</v>
          </cell>
          <cell r="C1111" t="str">
            <v>Aeolis_Wyoming</v>
          </cell>
          <cell r="D1111">
            <v>0</v>
          </cell>
          <cell r="E1111">
            <v>0</v>
          </cell>
          <cell r="F1111">
            <v>0</v>
          </cell>
          <cell r="G1111">
            <v>0</v>
          </cell>
          <cell r="H1111">
            <v>0</v>
          </cell>
          <cell r="I1111" t="str">
            <v>Div0</v>
          </cell>
          <cell r="J1111">
            <v>173.8</v>
          </cell>
          <cell r="K1111">
            <v>0</v>
          </cell>
          <cell r="L1111">
            <v>0</v>
          </cell>
          <cell r="M1111">
            <v>194.5</v>
          </cell>
          <cell r="N1111">
            <v>368.3</v>
          </cell>
          <cell r="O1111">
            <v>0</v>
          </cell>
          <cell r="P1111">
            <v>0</v>
          </cell>
          <cell r="Q1111">
            <v>0</v>
          </cell>
        </row>
        <row r="1112">
          <cell r="A1112">
            <v>2032</v>
          </cell>
          <cell r="B1112" t="str">
            <v>Dec</v>
          </cell>
          <cell r="C1112" t="str">
            <v>Chehalis</v>
          </cell>
          <cell r="D1112">
            <v>0</v>
          </cell>
          <cell r="E1112">
            <v>0</v>
          </cell>
          <cell r="F1112">
            <v>0</v>
          </cell>
          <cell r="G1112">
            <v>0</v>
          </cell>
          <cell r="H1112">
            <v>0</v>
          </cell>
          <cell r="I1112" t="str">
            <v>Div0</v>
          </cell>
          <cell r="J1112">
            <v>512</v>
          </cell>
          <cell r="K1112">
            <v>0</v>
          </cell>
          <cell r="L1112">
            <v>0</v>
          </cell>
          <cell r="M1112">
            <v>0</v>
          </cell>
          <cell r="N1112">
            <v>512</v>
          </cell>
          <cell r="O1112">
            <v>0</v>
          </cell>
          <cell r="P1112">
            <v>0</v>
          </cell>
          <cell r="Q1112">
            <v>0</v>
          </cell>
        </row>
        <row r="1113">
          <cell r="A1113">
            <v>2032</v>
          </cell>
          <cell r="B1113" t="str">
            <v>Dec</v>
          </cell>
          <cell r="C1113" t="str">
            <v>SOregonCal</v>
          </cell>
          <cell r="D1113">
            <v>1489</v>
          </cell>
          <cell r="E1113">
            <v>0</v>
          </cell>
          <cell r="F1113">
            <v>-318.60000000000002</v>
          </cell>
          <cell r="G1113">
            <v>152.19999999999999</v>
          </cell>
          <cell r="H1113">
            <v>152.19999999999999</v>
          </cell>
          <cell r="I1113">
            <v>13</v>
          </cell>
          <cell r="J1113">
            <v>289.8</v>
          </cell>
          <cell r="K1113">
            <v>1</v>
          </cell>
          <cell r="L1113">
            <v>0</v>
          </cell>
          <cell r="M1113">
            <v>1031.7</v>
          </cell>
          <cell r="N1113">
            <v>0</v>
          </cell>
          <cell r="O1113">
            <v>0</v>
          </cell>
          <cell r="P1113">
            <v>0</v>
          </cell>
          <cell r="Q1113">
            <v>0</v>
          </cell>
        </row>
        <row r="1114">
          <cell r="A1114">
            <v>2032</v>
          </cell>
          <cell r="B1114" t="str">
            <v>Dec</v>
          </cell>
          <cell r="C1114" t="str">
            <v>PortlandNC</v>
          </cell>
          <cell r="D1114">
            <v>530.70000000000005</v>
          </cell>
          <cell r="E1114">
            <v>0</v>
          </cell>
          <cell r="F1114">
            <v>0</v>
          </cell>
          <cell r="G1114">
            <v>69</v>
          </cell>
          <cell r="H1114">
            <v>69</v>
          </cell>
          <cell r="I1114">
            <v>13</v>
          </cell>
          <cell r="J1114">
            <v>595.1</v>
          </cell>
          <cell r="K1114">
            <v>-78</v>
          </cell>
          <cell r="L1114">
            <v>0</v>
          </cell>
          <cell r="M1114">
            <v>82.6</v>
          </cell>
          <cell r="N1114">
            <v>0</v>
          </cell>
          <cell r="O1114">
            <v>0</v>
          </cell>
          <cell r="P1114">
            <v>0</v>
          </cell>
          <cell r="Q1114">
            <v>0</v>
          </cell>
        </row>
        <row r="1115">
          <cell r="A1115">
            <v>2032</v>
          </cell>
          <cell r="B1115" t="str">
            <v>Dec</v>
          </cell>
          <cell r="C1115" t="str">
            <v>WillamValcc</v>
          </cell>
          <cell r="D1115">
            <v>393.3</v>
          </cell>
          <cell r="E1115">
            <v>0</v>
          </cell>
          <cell r="F1115">
            <v>0</v>
          </cell>
          <cell r="G1115">
            <v>51.1</v>
          </cell>
          <cell r="H1115">
            <v>51.1</v>
          </cell>
          <cell r="I1115">
            <v>13</v>
          </cell>
          <cell r="J1115">
            <v>451.3</v>
          </cell>
          <cell r="K1115">
            <v>0</v>
          </cell>
          <cell r="L1115">
            <v>0</v>
          </cell>
          <cell r="M1115">
            <v>46.7</v>
          </cell>
          <cell r="N1115">
            <v>53.6</v>
          </cell>
          <cell r="O1115">
            <v>0</v>
          </cell>
          <cell r="P1115">
            <v>0</v>
          </cell>
          <cell r="Q1115">
            <v>0</v>
          </cell>
        </row>
        <row r="1116">
          <cell r="A1116">
            <v>2032</v>
          </cell>
          <cell r="B1116" t="str">
            <v>Dec</v>
          </cell>
          <cell r="C1116" t="str">
            <v>Bethel</v>
          </cell>
          <cell r="D1116">
            <v>0</v>
          </cell>
          <cell r="E1116">
            <v>0</v>
          </cell>
          <cell r="F1116">
            <v>0</v>
          </cell>
          <cell r="G1116">
            <v>0</v>
          </cell>
          <cell r="H1116">
            <v>0</v>
          </cell>
          <cell r="I1116" t="str">
            <v>Div0</v>
          </cell>
          <cell r="J1116">
            <v>0</v>
          </cell>
          <cell r="K1116">
            <v>0</v>
          </cell>
          <cell r="L1116">
            <v>0</v>
          </cell>
          <cell r="M1116">
            <v>0</v>
          </cell>
          <cell r="N1116">
            <v>0</v>
          </cell>
          <cell r="O1116">
            <v>0</v>
          </cell>
          <cell r="P1116">
            <v>0</v>
          </cell>
          <cell r="Q1116">
            <v>0</v>
          </cell>
        </row>
        <row r="1117">
          <cell r="A1117">
            <v>2032</v>
          </cell>
          <cell r="B1117" t="str">
            <v>Dec</v>
          </cell>
          <cell r="C1117" t="str">
            <v>Nevada - Oregon Border</v>
          </cell>
          <cell r="D1117">
            <v>0</v>
          </cell>
          <cell r="E1117">
            <v>0</v>
          </cell>
          <cell r="F1117">
            <v>0</v>
          </cell>
          <cell r="G1117">
            <v>0</v>
          </cell>
          <cell r="H1117">
            <v>0</v>
          </cell>
          <cell r="I1117" t="str">
            <v>Div0</v>
          </cell>
          <cell r="J1117">
            <v>106</v>
          </cell>
          <cell r="K1117">
            <v>0</v>
          </cell>
          <cell r="L1117">
            <v>0</v>
          </cell>
          <cell r="M1117">
            <v>0</v>
          </cell>
          <cell r="N1117">
            <v>106</v>
          </cell>
          <cell r="O1117">
            <v>0</v>
          </cell>
          <cell r="P1117">
            <v>0</v>
          </cell>
          <cell r="Q1117">
            <v>0</v>
          </cell>
        </row>
        <row r="1118">
          <cell r="A1118">
            <v>2032</v>
          </cell>
          <cell r="B1118" t="str">
            <v>Dec</v>
          </cell>
          <cell r="C1118" t="str">
            <v>Bridger</v>
          </cell>
          <cell r="D1118">
            <v>0</v>
          </cell>
          <cell r="E1118">
            <v>0</v>
          </cell>
          <cell r="F1118">
            <v>0</v>
          </cell>
          <cell r="G1118">
            <v>0</v>
          </cell>
          <cell r="H1118">
            <v>0</v>
          </cell>
          <cell r="I1118" t="str">
            <v>Div0</v>
          </cell>
          <cell r="J1118">
            <v>1054.4000000000001</v>
          </cell>
          <cell r="K1118">
            <v>0</v>
          </cell>
          <cell r="L1118">
            <v>0</v>
          </cell>
          <cell r="M1118">
            <v>0</v>
          </cell>
          <cell r="N1118">
            <v>1054.4000000000001</v>
          </cell>
          <cell r="O1118">
            <v>0</v>
          </cell>
          <cell r="P1118">
            <v>0</v>
          </cell>
          <cell r="Q1118">
            <v>0</v>
          </cell>
        </row>
        <row r="1119">
          <cell r="A1119">
            <v>2032</v>
          </cell>
          <cell r="B1119" t="str">
            <v>Dec</v>
          </cell>
          <cell r="C1119" t="str">
            <v>Hemingway</v>
          </cell>
          <cell r="D1119">
            <v>0</v>
          </cell>
          <cell r="E1119">
            <v>0</v>
          </cell>
          <cell r="F1119">
            <v>0</v>
          </cell>
          <cell r="G1119">
            <v>0</v>
          </cell>
          <cell r="H1119">
            <v>0</v>
          </cell>
          <cell r="I1119" t="str">
            <v>Div0</v>
          </cell>
          <cell r="J1119">
            <v>0</v>
          </cell>
          <cell r="K1119">
            <v>0</v>
          </cell>
          <cell r="L1119">
            <v>0</v>
          </cell>
          <cell r="M1119">
            <v>537.20000000000005</v>
          </cell>
          <cell r="N1119">
            <v>537.20000000000005</v>
          </cell>
          <cell r="O1119">
            <v>0</v>
          </cell>
          <cell r="P1119">
            <v>0</v>
          </cell>
          <cell r="Q1119">
            <v>0</v>
          </cell>
        </row>
        <row r="1120">
          <cell r="A1120">
            <v>2032</v>
          </cell>
          <cell r="B1120" t="str">
            <v>Dec</v>
          </cell>
          <cell r="C1120" t="str">
            <v>Midpoint Meridian</v>
          </cell>
          <cell r="D1120">
            <v>0</v>
          </cell>
          <cell r="E1120">
            <v>0</v>
          </cell>
          <cell r="F1120">
            <v>0</v>
          </cell>
          <cell r="G1120">
            <v>0</v>
          </cell>
          <cell r="H1120">
            <v>0</v>
          </cell>
          <cell r="I1120" t="str">
            <v>Div0</v>
          </cell>
          <cell r="J1120">
            <v>0</v>
          </cell>
          <cell r="K1120">
            <v>0</v>
          </cell>
          <cell r="L1120">
            <v>0</v>
          </cell>
          <cell r="M1120">
            <v>276</v>
          </cell>
          <cell r="N1120">
            <v>276</v>
          </cell>
          <cell r="O1120">
            <v>0</v>
          </cell>
          <cell r="P1120">
            <v>0</v>
          </cell>
          <cell r="Q1120">
            <v>0</v>
          </cell>
        </row>
        <row r="1121">
          <cell r="A1121">
            <v>2032</v>
          </cell>
          <cell r="B1121" t="str">
            <v>Dec</v>
          </cell>
          <cell r="C1121" t="str">
            <v>Craig Trans</v>
          </cell>
          <cell r="D1121">
            <v>0</v>
          </cell>
          <cell r="E1121">
            <v>0</v>
          </cell>
          <cell r="F1121">
            <v>0</v>
          </cell>
          <cell r="G1121">
            <v>0</v>
          </cell>
          <cell r="H1121">
            <v>0</v>
          </cell>
          <cell r="I1121" t="str">
            <v>Div0</v>
          </cell>
          <cell r="J1121">
            <v>0</v>
          </cell>
          <cell r="K1121">
            <v>0</v>
          </cell>
          <cell r="L1121">
            <v>0</v>
          </cell>
          <cell r="M1121">
            <v>67</v>
          </cell>
          <cell r="N1121">
            <v>67</v>
          </cell>
          <cell r="O1121">
            <v>0</v>
          </cell>
          <cell r="P1121">
            <v>0</v>
          </cell>
          <cell r="Q1121">
            <v>0</v>
          </cell>
        </row>
        <row r="1122">
          <cell r="A1122">
            <v>2032</v>
          </cell>
          <cell r="B1122" t="str">
            <v>Dec</v>
          </cell>
          <cell r="C1122" t="str">
            <v>BPA_NITS</v>
          </cell>
          <cell r="D1122">
            <v>328.2</v>
          </cell>
          <cell r="E1122">
            <v>0</v>
          </cell>
          <cell r="F1122">
            <v>0</v>
          </cell>
          <cell r="G1122">
            <v>42.7</v>
          </cell>
          <cell r="H1122">
            <v>42.7</v>
          </cell>
          <cell r="I1122">
            <v>13</v>
          </cell>
          <cell r="J1122">
            <v>0</v>
          </cell>
          <cell r="K1122">
            <v>0</v>
          </cell>
          <cell r="L1122">
            <v>0</v>
          </cell>
          <cell r="M1122">
            <v>370.8</v>
          </cell>
          <cell r="N1122">
            <v>0</v>
          </cell>
          <cell r="O1122">
            <v>0</v>
          </cell>
          <cell r="P1122">
            <v>0</v>
          </cell>
          <cell r="Q1122">
            <v>0</v>
          </cell>
        </row>
        <row r="1123">
          <cell r="A1123">
            <v>2033</v>
          </cell>
          <cell r="B1123" t="str">
            <v>Jul</v>
          </cell>
          <cell r="C1123" t="str">
            <v>Arizona</v>
          </cell>
          <cell r="D1123">
            <v>0</v>
          </cell>
          <cell r="E1123">
            <v>0</v>
          </cell>
          <cell r="F1123">
            <v>0</v>
          </cell>
          <cell r="G1123">
            <v>0</v>
          </cell>
          <cell r="H1123">
            <v>0</v>
          </cell>
          <cell r="I1123" t="str">
            <v>Div0</v>
          </cell>
          <cell r="J1123">
            <v>0</v>
          </cell>
          <cell r="K1123">
            <v>0</v>
          </cell>
          <cell r="L1123">
            <v>0</v>
          </cell>
          <cell r="M1123">
            <v>0</v>
          </cell>
          <cell r="N1123">
            <v>0</v>
          </cell>
          <cell r="O1123">
            <v>0</v>
          </cell>
          <cell r="P1123">
            <v>0</v>
          </cell>
          <cell r="Q1123">
            <v>0</v>
          </cell>
        </row>
        <row r="1124">
          <cell r="A1124">
            <v>2033</v>
          </cell>
          <cell r="B1124" t="str">
            <v>Jul</v>
          </cell>
          <cell r="C1124" t="str">
            <v>COB</v>
          </cell>
          <cell r="D1124">
            <v>0</v>
          </cell>
          <cell r="E1124">
            <v>0</v>
          </cell>
          <cell r="F1124">
            <v>0</v>
          </cell>
          <cell r="G1124">
            <v>0</v>
          </cell>
          <cell r="H1124">
            <v>0</v>
          </cell>
          <cell r="I1124" t="str">
            <v>Div0</v>
          </cell>
          <cell r="J1124">
            <v>424</v>
          </cell>
          <cell r="K1124">
            <v>0</v>
          </cell>
          <cell r="L1124">
            <v>0</v>
          </cell>
          <cell r="M1124">
            <v>0</v>
          </cell>
          <cell r="N1124">
            <v>424</v>
          </cell>
          <cell r="O1124">
            <v>0</v>
          </cell>
          <cell r="P1124">
            <v>0</v>
          </cell>
          <cell r="Q1124">
            <v>0</v>
          </cell>
        </row>
        <row r="1125">
          <cell r="A1125">
            <v>2033</v>
          </cell>
          <cell r="B1125" t="str">
            <v>Jul</v>
          </cell>
          <cell r="C1125" t="str">
            <v>Goshen</v>
          </cell>
          <cell r="D1125">
            <v>530.9</v>
          </cell>
          <cell r="E1125">
            <v>0</v>
          </cell>
          <cell r="F1125">
            <v>-79.400000000000006</v>
          </cell>
          <cell r="G1125">
            <v>58.7</v>
          </cell>
          <cell r="H1125">
            <v>58.7</v>
          </cell>
          <cell r="I1125">
            <v>13</v>
          </cell>
          <cell r="J1125">
            <v>0</v>
          </cell>
          <cell r="K1125">
            <v>-4.5999999999999996</v>
          </cell>
          <cell r="L1125">
            <v>189.4</v>
          </cell>
          <cell r="M1125">
            <v>325.3</v>
          </cell>
          <cell r="N1125">
            <v>0</v>
          </cell>
          <cell r="O1125">
            <v>0</v>
          </cell>
          <cell r="P1125">
            <v>0</v>
          </cell>
          <cell r="Q1125">
            <v>0</v>
          </cell>
        </row>
        <row r="1126">
          <cell r="A1126">
            <v>2033</v>
          </cell>
          <cell r="B1126" t="str">
            <v>Jul</v>
          </cell>
          <cell r="C1126" t="str">
            <v>Brady</v>
          </cell>
          <cell r="D1126">
            <v>0</v>
          </cell>
          <cell r="E1126">
            <v>0</v>
          </cell>
          <cell r="F1126">
            <v>0</v>
          </cell>
          <cell r="G1126">
            <v>0</v>
          </cell>
          <cell r="H1126">
            <v>0</v>
          </cell>
          <cell r="I1126" t="str">
            <v>Div0</v>
          </cell>
          <cell r="J1126">
            <v>0</v>
          </cell>
          <cell r="K1126">
            <v>0</v>
          </cell>
          <cell r="L1126">
            <v>0</v>
          </cell>
          <cell r="M1126">
            <v>0</v>
          </cell>
          <cell r="N1126">
            <v>0</v>
          </cell>
          <cell r="O1126">
            <v>0</v>
          </cell>
          <cell r="P1126">
            <v>0</v>
          </cell>
          <cell r="Q1126">
            <v>0</v>
          </cell>
        </row>
        <row r="1127">
          <cell r="A1127">
            <v>2033</v>
          </cell>
          <cell r="B1127" t="str">
            <v>Jul</v>
          </cell>
          <cell r="C1127" t="str">
            <v>Bridger West</v>
          </cell>
          <cell r="D1127">
            <v>0</v>
          </cell>
          <cell r="E1127">
            <v>0</v>
          </cell>
          <cell r="F1127">
            <v>0</v>
          </cell>
          <cell r="G1127">
            <v>0</v>
          </cell>
          <cell r="H1127">
            <v>0</v>
          </cell>
          <cell r="I1127" t="str">
            <v>Div0</v>
          </cell>
          <cell r="J1127">
            <v>0</v>
          </cell>
          <cell r="K1127">
            <v>0</v>
          </cell>
          <cell r="L1127">
            <v>0</v>
          </cell>
          <cell r="M1127">
            <v>427</v>
          </cell>
          <cell r="N1127">
            <v>427</v>
          </cell>
          <cell r="O1127">
            <v>0</v>
          </cell>
          <cell r="P1127">
            <v>0</v>
          </cell>
          <cell r="Q1127">
            <v>0</v>
          </cell>
        </row>
        <row r="1128">
          <cell r="A1128">
            <v>2033</v>
          </cell>
          <cell r="B1128" t="str">
            <v>Jul</v>
          </cell>
          <cell r="C1128" t="str">
            <v>Borah</v>
          </cell>
          <cell r="D1128">
            <v>0</v>
          </cell>
          <cell r="E1128">
            <v>0</v>
          </cell>
          <cell r="F1128">
            <v>0</v>
          </cell>
          <cell r="G1128">
            <v>0</v>
          </cell>
          <cell r="H1128">
            <v>0</v>
          </cell>
          <cell r="I1128" t="str">
            <v>Div0</v>
          </cell>
          <cell r="J1128">
            <v>0</v>
          </cell>
          <cell r="K1128">
            <v>0</v>
          </cell>
          <cell r="L1128">
            <v>0</v>
          </cell>
          <cell r="M1128">
            <v>426.9</v>
          </cell>
          <cell r="N1128">
            <v>426.9</v>
          </cell>
          <cell r="O1128">
            <v>0</v>
          </cell>
          <cell r="P1128">
            <v>0</v>
          </cell>
          <cell r="Q1128">
            <v>0</v>
          </cell>
        </row>
        <row r="1129">
          <cell r="A1129">
            <v>2033</v>
          </cell>
          <cell r="B1129" t="str">
            <v>Jul</v>
          </cell>
          <cell r="C1129" t="str">
            <v>Mid Columbia</v>
          </cell>
          <cell r="D1129">
            <v>0</v>
          </cell>
          <cell r="E1129">
            <v>0</v>
          </cell>
          <cell r="F1129">
            <v>0</v>
          </cell>
          <cell r="G1129">
            <v>0</v>
          </cell>
          <cell r="H1129">
            <v>0</v>
          </cell>
          <cell r="I1129" t="str">
            <v>Div0</v>
          </cell>
          <cell r="J1129">
            <v>864.4</v>
          </cell>
          <cell r="K1129">
            <v>0</v>
          </cell>
          <cell r="L1129">
            <v>0</v>
          </cell>
          <cell r="M1129">
            <v>0</v>
          </cell>
          <cell r="N1129">
            <v>864.4</v>
          </cell>
          <cell r="O1129">
            <v>0</v>
          </cell>
          <cell r="P1129">
            <v>0</v>
          </cell>
          <cell r="Q1129">
            <v>0</v>
          </cell>
        </row>
        <row r="1130">
          <cell r="A1130">
            <v>2033</v>
          </cell>
          <cell r="B1130" t="str">
            <v>Jul</v>
          </cell>
          <cell r="C1130" t="str">
            <v>Mona</v>
          </cell>
          <cell r="D1130">
            <v>0</v>
          </cell>
          <cell r="E1130">
            <v>0</v>
          </cell>
          <cell r="F1130">
            <v>0</v>
          </cell>
          <cell r="G1130">
            <v>0</v>
          </cell>
          <cell r="H1130">
            <v>0</v>
          </cell>
          <cell r="I1130" t="str">
            <v>Div0</v>
          </cell>
          <cell r="J1130">
            <v>318</v>
          </cell>
          <cell r="K1130">
            <v>0</v>
          </cell>
          <cell r="L1130">
            <v>0</v>
          </cell>
          <cell r="M1130">
            <v>29</v>
          </cell>
          <cell r="N1130">
            <v>347</v>
          </cell>
          <cell r="O1130">
            <v>0</v>
          </cell>
          <cell r="P1130">
            <v>0</v>
          </cell>
          <cell r="Q1130">
            <v>0</v>
          </cell>
        </row>
        <row r="1131">
          <cell r="A1131">
            <v>2033</v>
          </cell>
          <cell r="B1131" t="str">
            <v>Jul</v>
          </cell>
          <cell r="C1131" t="str">
            <v>Palo Verde</v>
          </cell>
          <cell r="D1131">
            <v>0</v>
          </cell>
          <cell r="E1131">
            <v>0</v>
          </cell>
          <cell r="F1131">
            <v>0</v>
          </cell>
          <cell r="G1131">
            <v>0</v>
          </cell>
          <cell r="H1131">
            <v>0</v>
          </cell>
          <cell r="I1131" t="str">
            <v>Div0</v>
          </cell>
          <cell r="J1131">
            <v>0</v>
          </cell>
          <cell r="K1131">
            <v>0</v>
          </cell>
          <cell r="L1131">
            <v>0</v>
          </cell>
          <cell r="M1131">
            <v>0</v>
          </cell>
          <cell r="N1131">
            <v>0</v>
          </cell>
          <cell r="O1131">
            <v>0</v>
          </cell>
          <cell r="P1131">
            <v>0</v>
          </cell>
          <cell r="Q1131">
            <v>0</v>
          </cell>
        </row>
        <row r="1132">
          <cell r="A1132">
            <v>2033</v>
          </cell>
          <cell r="B1132" t="str">
            <v>Jul</v>
          </cell>
          <cell r="C1132" t="str">
            <v>Utah North</v>
          </cell>
          <cell r="D1132">
            <v>5528</v>
          </cell>
          <cell r="E1132">
            <v>0</v>
          </cell>
          <cell r="F1132">
            <v>-768.4</v>
          </cell>
          <cell r="G1132">
            <v>618.70000000000005</v>
          </cell>
          <cell r="H1132">
            <v>618.70000000000005</v>
          </cell>
          <cell r="I1132">
            <v>13</v>
          </cell>
          <cell r="J1132">
            <v>1754.5</v>
          </cell>
          <cell r="K1132">
            <v>0</v>
          </cell>
          <cell r="L1132">
            <v>300.39999999999998</v>
          </cell>
          <cell r="M1132">
            <v>3323.4</v>
          </cell>
          <cell r="N1132">
            <v>0</v>
          </cell>
          <cell r="O1132">
            <v>0</v>
          </cell>
          <cell r="P1132">
            <v>0</v>
          </cell>
          <cell r="Q1132">
            <v>0</v>
          </cell>
        </row>
        <row r="1133">
          <cell r="A1133">
            <v>2033</v>
          </cell>
          <cell r="B1133" t="str">
            <v>Jul</v>
          </cell>
          <cell r="C1133" t="str">
            <v>_4-Corners</v>
          </cell>
          <cell r="D1133">
            <v>0</v>
          </cell>
          <cell r="E1133">
            <v>0</v>
          </cell>
          <cell r="F1133">
            <v>0</v>
          </cell>
          <cell r="G1133">
            <v>0</v>
          </cell>
          <cell r="H1133">
            <v>0</v>
          </cell>
          <cell r="I1133" t="str">
            <v>Div0</v>
          </cell>
          <cell r="J1133">
            <v>0</v>
          </cell>
          <cell r="K1133">
            <v>0</v>
          </cell>
          <cell r="L1133">
            <v>0</v>
          </cell>
          <cell r="M1133">
            <v>0</v>
          </cell>
          <cell r="N1133">
            <v>0</v>
          </cell>
          <cell r="O1133">
            <v>0</v>
          </cell>
          <cell r="P1133">
            <v>0</v>
          </cell>
          <cell r="Q1133">
            <v>0</v>
          </cell>
        </row>
        <row r="1134">
          <cell r="A1134">
            <v>2033</v>
          </cell>
          <cell r="B1134" t="str">
            <v>Jul</v>
          </cell>
          <cell r="C1134" t="str">
            <v>Utah South</v>
          </cell>
          <cell r="D1134">
            <v>865</v>
          </cell>
          <cell r="E1134">
            <v>0</v>
          </cell>
          <cell r="F1134">
            <v>0</v>
          </cell>
          <cell r="G1134">
            <v>112.5</v>
          </cell>
          <cell r="H1134">
            <v>112.5</v>
          </cell>
          <cell r="I1134">
            <v>13</v>
          </cell>
          <cell r="J1134">
            <v>3380</v>
          </cell>
          <cell r="K1134">
            <v>-31.9</v>
          </cell>
          <cell r="L1134">
            <v>0</v>
          </cell>
          <cell r="M1134">
            <v>399.5</v>
          </cell>
          <cell r="N1134">
            <v>2770.1</v>
          </cell>
          <cell r="O1134">
            <v>0</v>
          </cell>
          <cell r="P1134">
            <v>0</v>
          </cell>
          <cell r="Q1134">
            <v>0</v>
          </cell>
        </row>
        <row r="1135">
          <cell r="A1135">
            <v>2033</v>
          </cell>
          <cell r="B1135" t="str">
            <v>Jul</v>
          </cell>
          <cell r="C1135" t="str">
            <v>Cholla</v>
          </cell>
          <cell r="D1135">
            <v>0</v>
          </cell>
          <cell r="E1135">
            <v>0</v>
          </cell>
          <cell r="F1135">
            <v>0</v>
          </cell>
          <cell r="G1135">
            <v>0</v>
          </cell>
          <cell r="H1135">
            <v>0</v>
          </cell>
          <cell r="I1135" t="str">
            <v>Div0</v>
          </cell>
          <cell r="J1135">
            <v>0</v>
          </cell>
          <cell r="K1135">
            <v>0</v>
          </cell>
          <cell r="L1135">
            <v>0</v>
          </cell>
          <cell r="M1135">
            <v>0</v>
          </cell>
          <cell r="N1135">
            <v>0</v>
          </cell>
          <cell r="O1135">
            <v>0</v>
          </cell>
          <cell r="P1135">
            <v>0</v>
          </cell>
          <cell r="Q1135">
            <v>0</v>
          </cell>
        </row>
        <row r="1136">
          <cell r="A1136">
            <v>2033</v>
          </cell>
          <cell r="B1136" t="str">
            <v>Jul</v>
          </cell>
          <cell r="C1136" t="str">
            <v>Colorado</v>
          </cell>
          <cell r="D1136">
            <v>0</v>
          </cell>
          <cell r="E1136">
            <v>0</v>
          </cell>
          <cell r="F1136">
            <v>0</v>
          </cell>
          <cell r="G1136">
            <v>0</v>
          </cell>
          <cell r="H1136">
            <v>0</v>
          </cell>
          <cell r="I1136" t="str">
            <v>Div0</v>
          </cell>
          <cell r="J1136">
            <v>81.5</v>
          </cell>
          <cell r="K1136">
            <v>0</v>
          </cell>
          <cell r="L1136">
            <v>0</v>
          </cell>
          <cell r="M1136">
            <v>0</v>
          </cell>
          <cell r="N1136">
            <v>81.5</v>
          </cell>
          <cell r="O1136">
            <v>0</v>
          </cell>
          <cell r="P1136">
            <v>0</v>
          </cell>
          <cell r="Q1136">
            <v>0</v>
          </cell>
        </row>
        <row r="1137">
          <cell r="A1137">
            <v>2033</v>
          </cell>
          <cell r="B1137" t="str">
            <v>Jul</v>
          </cell>
          <cell r="C1137" t="str">
            <v>Mead</v>
          </cell>
          <cell r="D1137">
            <v>0</v>
          </cell>
          <cell r="E1137">
            <v>0</v>
          </cell>
          <cell r="F1137">
            <v>0</v>
          </cell>
          <cell r="G1137">
            <v>0</v>
          </cell>
          <cell r="H1137">
            <v>0</v>
          </cell>
          <cell r="I1137" t="str">
            <v>Div0</v>
          </cell>
          <cell r="J1137">
            <v>0</v>
          </cell>
          <cell r="K1137">
            <v>0</v>
          </cell>
          <cell r="L1137">
            <v>0</v>
          </cell>
          <cell r="M1137">
            <v>0</v>
          </cell>
          <cell r="N1137">
            <v>0</v>
          </cell>
          <cell r="O1137">
            <v>0</v>
          </cell>
          <cell r="P1137">
            <v>0</v>
          </cell>
          <cell r="Q1137">
            <v>0</v>
          </cell>
        </row>
        <row r="1138">
          <cell r="A1138">
            <v>2033</v>
          </cell>
          <cell r="B1138" t="str">
            <v>Jul</v>
          </cell>
          <cell r="C1138" t="str">
            <v>Montana</v>
          </cell>
          <cell r="D1138">
            <v>0</v>
          </cell>
          <cell r="E1138">
            <v>0</v>
          </cell>
          <cell r="F1138">
            <v>0</v>
          </cell>
          <cell r="G1138">
            <v>0</v>
          </cell>
          <cell r="H1138">
            <v>0</v>
          </cell>
          <cell r="I1138" t="str">
            <v>Div0</v>
          </cell>
          <cell r="J1138">
            <v>151.69999999999999</v>
          </cell>
          <cell r="K1138">
            <v>0</v>
          </cell>
          <cell r="L1138">
            <v>0</v>
          </cell>
          <cell r="M1138">
            <v>0</v>
          </cell>
          <cell r="N1138">
            <v>151.69999999999999</v>
          </cell>
          <cell r="O1138">
            <v>0</v>
          </cell>
          <cell r="P1138">
            <v>0</v>
          </cell>
          <cell r="Q1138">
            <v>0</v>
          </cell>
        </row>
        <row r="1139">
          <cell r="A1139">
            <v>2033</v>
          </cell>
          <cell r="B1139" t="str">
            <v>Jul</v>
          </cell>
          <cell r="C1139" t="str">
            <v>Hermiston</v>
          </cell>
          <cell r="D1139">
            <v>0</v>
          </cell>
          <cell r="E1139">
            <v>0</v>
          </cell>
          <cell r="F1139">
            <v>0</v>
          </cell>
          <cell r="G1139">
            <v>0</v>
          </cell>
          <cell r="H1139">
            <v>0</v>
          </cell>
          <cell r="I1139" t="str">
            <v>Div0</v>
          </cell>
          <cell r="J1139">
            <v>227</v>
          </cell>
          <cell r="K1139">
            <v>0</v>
          </cell>
          <cell r="L1139">
            <v>0</v>
          </cell>
          <cell r="M1139">
            <v>0</v>
          </cell>
          <cell r="N1139">
            <v>227</v>
          </cell>
          <cell r="O1139">
            <v>0</v>
          </cell>
          <cell r="P1139">
            <v>0</v>
          </cell>
          <cell r="Q1139">
            <v>0</v>
          </cell>
        </row>
        <row r="1140">
          <cell r="A1140">
            <v>2033</v>
          </cell>
          <cell r="B1140" t="str">
            <v>Jul</v>
          </cell>
          <cell r="C1140" t="str">
            <v>Yakima</v>
          </cell>
          <cell r="D1140">
            <v>566.20000000000005</v>
          </cell>
          <cell r="E1140">
            <v>0</v>
          </cell>
          <cell r="F1140">
            <v>-60.8</v>
          </cell>
          <cell r="G1140">
            <v>65.7</v>
          </cell>
          <cell r="H1140">
            <v>65.7</v>
          </cell>
          <cell r="I1140">
            <v>13</v>
          </cell>
          <cell r="J1140">
            <v>125.4</v>
          </cell>
          <cell r="K1140">
            <v>0</v>
          </cell>
          <cell r="L1140">
            <v>28.5</v>
          </cell>
          <cell r="M1140">
            <v>417.2</v>
          </cell>
          <cell r="N1140">
            <v>0</v>
          </cell>
          <cell r="O1140">
            <v>0</v>
          </cell>
          <cell r="P1140">
            <v>0</v>
          </cell>
          <cell r="Q1140">
            <v>0</v>
          </cell>
        </row>
        <row r="1141">
          <cell r="A1141">
            <v>2033</v>
          </cell>
          <cell r="B1141" t="str">
            <v>Jul</v>
          </cell>
          <cell r="C1141" t="str">
            <v>WallaWalla</v>
          </cell>
          <cell r="D1141">
            <v>283.7</v>
          </cell>
          <cell r="E1141">
            <v>0</v>
          </cell>
          <cell r="F1141">
            <v>-23.8</v>
          </cell>
          <cell r="G1141">
            <v>33.799999999999997</v>
          </cell>
          <cell r="H1141">
            <v>33.799999999999997</v>
          </cell>
          <cell r="I1141">
            <v>13</v>
          </cell>
          <cell r="J1141">
            <v>33.5</v>
          </cell>
          <cell r="K1141">
            <v>-1.8</v>
          </cell>
          <cell r="L1141">
            <v>0</v>
          </cell>
          <cell r="M1141">
            <v>262.10000000000002</v>
          </cell>
          <cell r="N1141">
            <v>0</v>
          </cell>
          <cell r="O1141">
            <v>0</v>
          </cell>
          <cell r="P1141">
            <v>0</v>
          </cell>
          <cell r="Q1141">
            <v>0</v>
          </cell>
        </row>
        <row r="1142">
          <cell r="A1142">
            <v>2033</v>
          </cell>
          <cell r="B1142" t="str">
            <v>Jul</v>
          </cell>
          <cell r="C1142" t="str">
            <v>APS Transmission</v>
          </cell>
          <cell r="D1142">
            <v>0</v>
          </cell>
          <cell r="E1142">
            <v>0</v>
          </cell>
          <cell r="F1142">
            <v>0</v>
          </cell>
          <cell r="G1142">
            <v>0</v>
          </cell>
          <cell r="H1142">
            <v>0</v>
          </cell>
          <cell r="I1142" t="str">
            <v>Div0</v>
          </cell>
          <cell r="J1142">
            <v>0</v>
          </cell>
          <cell r="K1142">
            <v>0</v>
          </cell>
          <cell r="L1142">
            <v>0</v>
          </cell>
          <cell r="M1142">
            <v>0</v>
          </cell>
          <cell r="N1142">
            <v>0</v>
          </cell>
          <cell r="O1142">
            <v>0</v>
          </cell>
          <cell r="P1142">
            <v>0</v>
          </cell>
          <cell r="Q1142">
            <v>0</v>
          </cell>
        </row>
        <row r="1143">
          <cell r="A1143">
            <v>2033</v>
          </cell>
          <cell r="B1143" t="str">
            <v>Jul</v>
          </cell>
          <cell r="C1143" t="str">
            <v>Bridger East</v>
          </cell>
          <cell r="D1143">
            <v>0</v>
          </cell>
          <cell r="E1143">
            <v>0</v>
          </cell>
          <cell r="F1143">
            <v>0</v>
          </cell>
          <cell r="G1143">
            <v>0</v>
          </cell>
          <cell r="H1143">
            <v>0</v>
          </cell>
          <cell r="I1143" t="str">
            <v>Div0</v>
          </cell>
          <cell r="J1143">
            <v>0</v>
          </cell>
          <cell r="K1143">
            <v>0</v>
          </cell>
          <cell r="L1143">
            <v>0</v>
          </cell>
          <cell r="M1143">
            <v>0</v>
          </cell>
          <cell r="N1143">
            <v>0</v>
          </cell>
          <cell r="O1143">
            <v>0</v>
          </cell>
          <cell r="P1143">
            <v>0</v>
          </cell>
          <cell r="Q1143">
            <v>0</v>
          </cell>
        </row>
        <row r="1144">
          <cell r="A1144">
            <v>2033</v>
          </cell>
          <cell r="B1144" t="str">
            <v>Jul</v>
          </cell>
          <cell r="C1144" t="str">
            <v>WyomingNE</v>
          </cell>
          <cell r="D1144">
            <v>663.7</v>
          </cell>
          <cell r="E1144">
            <v>0</v>
          </cell>
          <cell r="F1144">
            <v>-3.3</v>
          </cell>
          <cell r="G1144">
            <v>85.9</v>
          </cell>
          <cell r="H1144">
            <v>85.9</v>
          </cell>
          <cell r="I1144">
            <v>13</v>
          </cell>
          <cell r="J1144">
            <v>1043.5999999999999</v>
          </cell>
          <cell r="K1144">
            <v>0</v>
          </cell>
          <cell r="L1144">
            <v>50.2</v>
          </cell>
          <cell r="M1144">
            <v>0</v>
          </cell>
          <cell r="N1144">
            <v>347.5</v>
          </cell>
          <cell r="O1144">
            <v>0</v>
          </cell>
          <cell r="P1144">
            <v>0</v>
          </cell>
          <cell r="Q1144">
            <v>0</v>
          </cell>
        </row>
        <row r="1145">
          <cell r="A1145">
            <v>2033</v>
          </cell>
          <cell r="B1145" t="str">
            <v>Jul</v>
          </cell>
          <cell r="C1145" t="str">
            <v>WyomingSW</v>
          </cell>
          <cell r="D1145">
            <v>530.6</v>
          </cell>
          <cell r="E1145">
            <v>0</v>
          </cell>
          <cell r="F1145">
            <v>-147.80000000000001</v>
          </cell>
          <cell r="G1145">
            <v>49.8</v>
          </cell>
          <cell r="H1145">
            <v>49.8</v>
          </cell>
          <cell r="I1145">
            <v>13</v>
          </cell>
          <cell r="J1145">
            <v>43.3</v>
          </cell>
          <cell r="K1145">
            <v>0</v>
          </cell>
          <cell r="L1145">
            <v>0</v>
          </cell>
          <cell r="M1145">
            <v>789.3</v>
          </cell>
          <cell r="N1145">
            <v>400</v>
          </cell>
          <cell r="O1145">
            <v>0</v>
          </cell>
          <cell r="P1145">
            <v>0</v>
          </cell>
          <cell r="Q1145">
            <v>0</v>
          </cell>
        </row>
        <row r="1146">
          <cell r="A1146">
            <v>2033</v>
          </cell>
          <cell r="B1146" t="str">
            <v>Jul</v>
          </cell>
          <cell r="C1146" t="str">
            <v>Aeolis_Wyoming</v>
          </cell>
          <cell r="D1146">
            <v>0</v>
          </cell>
          <cell r="E1146">
            <v>0</v>
          </cell>
          <cell r="F1146">
            <v>0</v>
          </cell>
          <cell r="G1146">
            <v>0</v>
          </cell>
          <cell r="H1146">
            <v>0</v>
          </cell>
          <cell r="I1146" t="str">
            <v>Div0</v>
          </cell>
          <cell r="J1146">
            <v>173.8</v>
          </cell>
          <cell r="K1146">
            <v>0</v>
          </cell>
          <cell r="L1146">
            <v>0</v>
          </cell>
          <cell r="M1146">
            <v>347.5</v>
          </cell>
          <cell r="N1146">
            <v>521.29999999999995</v>
          </cell>
          <cell r="O1146">
            <v>0</v>
          </cell>
          <cell r="P1146">
            <v>0</v>
          </cell>
          <cell r="Q1146">
            <v>0</v>
          </cell>
        </row>
        <row r="1147">
          <cell r="A1147">
            <v>2033</v>
          </cell>
          <cell r="B1147" t="str">
            <v>Jul</v>
          </cell>
          <cell r="C1147" t="str">
            <v>Chehalis</v>
          </cell>
          <cell r="D1147">
            <v>0</v>
          </cell>
          <cell r="E1147">
            <v>0</v>
          </cell>
          <cell r="F1147">
            <v>0</v>
          </cell>
          <cell r="G1147">
            <v>0</v>
          </cell>
          <cell r="H1147">
            <v>0</v>
          </cell>
          <cell r="I1147" t="str">
            <v>Div0</v>
          </cell>
          <cell r="J1147">
            <v>464</v>
          </cell>
          <cell r="K1147">
            <v>0</v>
          </cell>
          <cell r="L1147">
            <v>0</v>
          </cell>
          <cell r="M1147">
            <v>0</v>
          </cell>
          <cell r="N1147">
            <v>464</v>
          </cell>
          <cell r="O1147">
            <v>0</v>
          </cell>
          <cell r="P1147">
            <v>0</v>
          </cell>
          <cell r="Q1147">
            <v>0</v>
          </cell>
        </row>
        <row r="1148">
          <cell r="A1148">
            <v>2033</v>
          </cell>
          <cell r="B1148" t="str">
            <v>Jul</v>
          </cell>
          <cell r="C1148" t="str">
            <v>SOregonCal</v>
          </cell>
          <cell r="D1148">
            <v>1542.5</v>
          </cell>
          <cell r="E1148">
            <v>0</v>
          </cell>
          <cell r="F1148">
            <v>-265.3</v>
          </cell>
          <cell r="G1148">
            <v>166</v>
          </cell>
          <cell r="H1148">
            <v>166</v>
          </cell>
          <cell r="I1148">
            <v>13</v>
          </cell>
          <cell r="J1148">
            <v>247.8</v>
          </cell>
          <cell r="K1148">
            <v>1.1000000000000001</v>
          </cell>
          <cell r="L1148">
            <v>7.7</v>
          </cell>
          <cell r="M1148">
            <v>1186.5999999999999</v>
          </cell>
          <cell r="N1148">
            <v>0</v>
          </cell>
          <cell r="O1148">
            <v>0</v>
          </cell>
          <cell r="P1148">
            <v>0</v>
          </cell>
          <cell r="Q1148">
            <v>0</v>
          </cell>
        </row>
        <row r="1149">
          <cell r="A1149">
            <v>2033</v>
          </cell>
          <cell r="B1149" t="str">
            <v>Jul</v>
          </cell>
          <cell r="C1149" t="str">
            <v>PortlandNC</v>
          </cell>
          <cell r="D1149">
            <v>496.6</v>
          </cell>
          <cell r="E1149">
            <v>0</v>
          </cell>
          <cell r="F1149">
            <v>0</v>
          </cell>
          <cell r="G1149">
            <v>64.599999999999994</v>
          </cell>
          <cell r="H1149">
            <v>64.599999999999994</v>
          </cell>
          <cell r="I1149">
            <v>13</v>
          </cell>
          <cell r="J1149">
            <v>496.9</v>
          </cell>
          <cell r="K1149">
            <v>-78</v>
          </cell>
          <cell r="L1149">
            <v>0</v>
          </cell>
          <cell r="M1149">
            <v>142.30000000000001</v>
          </cell>
          <cell r="N1149">
            <v>0</v>
          </cell>
          <cell r="O1149">
            <v>0</v>
          </cell>
          <cell r="P1149">
            <v>0</v>
          </cell>
          <cell r="Q1149">
            <v>0</v>
          </cell>
        </row>
        <row r="1150">
          <cell r="A1150">
            <v>2033</v>
          </cell>
          <cell r="B1150" t="str">
            <v>Jul</v>
          </cell>
          <cell r="C1150" t="str">
            <v>WillamValcc</v>
          </cell>
          <cell r="D1150">
            <v>357.6</v>
          </cell>
          <cell r="E1150">
            <v>0</v>
          </cell>
          <cell r="F1150">
            <v>-19.600000000000001</v>
          </cell>
          <cell r="G1150">
            <v>43.9</v>
          </cell>
          <cell r="H1150">
            <v>43.9</v>
          </cell>
          <cell r="I1150">
            <v>13</v>
          </cell>
          <cell r="J1150">
            <v>422.6</v>
          </cell>
          <cell r="K1150">
            <v>0</v>
          </cell>
          <cell r="L1150">
            <v>72.900000000000006</v>
          </cell>
          <cell r="M1150">
            <v>29.7</v>
          </cell>
          <cell r="N1150">
            <v>143.30000000000001</v>
          </cell>
          <cell r="O1150">
            <v>0</v>
          </cell>
          <cell r="P1150">
            <v>0</v>
          </cell>
          <cell r="Q1150">
            <v>0</v>
          </cell>
        </row>
        <row r="1151">
          <cell r="A1151">
            <v>2033</v>
          </cell>
          <cell r="B1151" t="str">
            <v>Jul</v>
          </cell>
          <cell r="C1151" t="str">
            <v>Bethel</v>
          </cell>
          <cell r="D1151">
            <v>0</v>
          </cell>
          <cell r="E1151">
            <v>0</v>
          </cell>
          <cell r="F1151">
            <v>0</v>
          </cell>
          <cell r="G1151">
            <v>0</v>
          </cell>
          <cell r="H1151">
            <v>0</v>
          </cell>
          <cell r="I1151" t="str">
            <v>Div0</v>
          </cell>
          <cell r="J1151">
            <v>0</v>
          </cell>
          <cell r="K1151">
            <v>0</v>
          </cell>
          <cell r="L1151">
            <v>0</v>
          </cell>
          <cell r="M1151">
            <v>0</v>
          </cell>
          <cell r="N1151">
            <v>0</v>
          </cell>
          <cell r="O1151">
            <v>0</v>
          </cell>
          <cell r="P1151">
            <v>0</v>
          </cell>
          <cell r="Q1151">
            <v>0</v>
          </cell>
        </row>
        <row r="1152">
          <cell r="A1152">
            <v>2033</v>
          </cell>
          <cell r="B1152" t="str">
            <v>Jul</v>
          </cell>
          <cell r="C1152" t="str">
            <v>Nevada - Oregon Border</v>
          </cell>
          <cell r="D1152">
            <v>0</v>
          </cell>
          <cell r="E1152">
            <v>0</v>
          </cell>
          <cell r="F1152">
            <v>0</v>
          </cell>
          <cell r="G1152">
            <v>0</v>
          </cell>
          <cell r="H1152">
            <v>0</v>
          </cell>
          <cell r="I1152" t="str">
            <v>Div0</v>
          </cell>
          <cell r="J1152">
            <v>106</v>
          </cell>
          <cell r="K1152">
            <v>0</v>
          </cell>
          <cell r="L1152">
            <v>0</v>
          </cell>
          <cell r="M1152">
            <v>0</v>
          </cell>
          <cell r="N1152">
            <v>106</v>
          </cell>
          <cell r="O1152">
            <v>0</v>
          </cell>
          <cell r="P1152">
            <v>0</v>
          </cell>
          <cell r="Q1152">
            <v>0</v>
          </cell>
        </row>
        <row r="1153">
          <cell r="A1153">
            <v>2033</v>
          </cell>
          <cell r="B1153" t="str">
            <v>Jul</v>
          </cell>
          <cell r="C1153" t="str">
            <v>Bridger</v>
          </cell>
          <cell r="D1153">
            <v>0</v>
          </cell>
          <cell r="E1153">
            <v>0</v>
          </cell>
          <cell r="F1153">
            <v>0</v>
          </cell>
          <cell r="G1153">
            <v>0</v>
          </cell>
          <cell r="H1153">
            <v>0</v>
          </cell>
          <cell r="I1153" t="str">
            <v>Div0</v>
          </cell>
          <cell r="J1153">
            <v>695.1</v>
          </cell>
          <cell r="K1153">
            <v>0</v>
          </cell>
          <cell r="L1153">
            <v>0</v>
          </cell>
          <cell r="M1153">
            <v>0</v>
          </cell>
          <cell r="N1153">
            <v>695.1</v>
          </cell>
          <cell r="O1153">
            <v>0</v>
          </cell>
          <cell r="P1153">
            <v>0</v>
          </cell>
          <cell r="Q1153">
            <v>0</v>
          </cell>
        </row>
        <row r="1154">
          <cell r="A1154">
            <v>2033</v>
          </cell>
          <cell r="B1154" t="str">
            <v>Jul</v>
          </cell>
          <cell r="C1154" t="str">
            <v>Hemingway</v>
          </cell>
          <cell r="D1154">
            <v>0</v>
          </cell>
          <cell r="E1154">
            <v>0</v>
          </cell>
          <cell r="F1154">
            <v>0</v>
          </cell>
          <cell r="G1154">
            <v>0</v>
          </cell>
          <cell r="H1154">
            <v>0</v>
          </cell>
          <cell r="I1154" t="str">
            <v>Div0</v>
          </cell>
          <cell r="J1154">
            <v>0</v>
          </cell>
          <cell r="K1154">
            <v>0</v>
          </cell>
          <cell r="L1154">
            <v>0</v>
          </cell>
          <cell r="M1154">
            <v>0</v>
          </cell>
          <cell r="N1154">
            <v>0</v>
          </cell>
          <cell r="O1154">
            <v>0</v>
          </cell>
          <cell r="P1154">
            <v>0</v>
          </cell>
          <cell r="Q1154">
            <v>0</v>
          </cell>
        </row>
        <row r="1155">
          <cell r="A1155">
            <v>2033</v>
          </cell>
          <cell r="B1155" t="str">
            <v>Jul</v>
          </cell>
          <cell r="C1155" t="str">
            <v>Midpoint Meridian</v>
          </cell>
          <cell r="D1155">
            <v>0</v>
          </cell>
          <cell r="E1155">
            <v>0</v>
          </cell>
          <cell r="F1155">
            <v>0</v>
          </cell>
          <cell r="G1155">
            <v>0</v>
          </cell>
          <cell r="H1155">
            <v>0</v>
          </cell>
          <cell r="I1155" t="str">
            <v>Div0</v>
          </cell>
          <cell r="J1155">
            <v>0</v>
          </cell>
          <cell r="K1155">
            <v>0</v>
          </cell>
          <cell r="L1155">
            <v>0</v>
          </cell>
          <cell r="M1155">
            <v>0</v>
          </cell>
          <cell r="N1155">
            <v>0</v>
          </cell>
          <cell r="O1155">
            <v>0</v>
          </cell>
          <cell r="P1155">
            <v>0</v>
          </cell>
          <cell r="Q1155">
            <v>0</v>
          </cell>
        </row>
        <row r="1156">
          <cell r="A1156">
            <v>2033</v>
          </cell>
          <cell r="B1156" t="str">
            <v>Jul</v>
          </cell>
          <cell r="C1156" t="str">
            <v>Craig Trans</v>
          </cell>
          <cell r="D1156">
            <v>0</v>
          </cell>
          <cell r="E1156">
            <v>0</v>
          </cell>
          <cell r="F1156">
            <v>0</v>
          </cell>
          <cell r="G1156">
            <v>0</v>
          </cell>
          <cell r="H1156">
            <v>0</v>
          </cell>
          <cell r="I1156" t="str">
            <v>Div0</v>
          </cell>
          <cell r="J1156">
            <v>0</v>
          </cell>
          <cell r="K1156">
            <v>0</v>
          </cell>
          <cell r="L1156">
            <v>0</v>
          </cell>
          <cell r="M1156">
            <v>52.5</v>
          </cell>
          <cell r="N1156">
            <v>52.5</v>
          </cell>
          <cell r="O1156">
            <v>0</v>
          </cell>
          <cell r="P1156">
            <v>0</v>
          </cell>
          <cell r="Q1156">
            <v>0</v>
          </cell>
        </row>
        <row r="1157">
          <cell r="A1157">
            <v>2033</v>
          </cell>
          <cell r="B1157" t="str">
            <v>Jul</v>
          </cell>
          <cell r="C1157" t="str">
            <v>BPA_NITS</v>
          </cell>
          <cell r="D1157">
            <v>256.89999999999998</v>
          </cell>
          <cell r="E1157">
            <v>0</v>
          </cell>
          <cell r="F1157">
            <v>0</v>
          </cell>
          <cell r="G1157">
            <v>33.4</v>
          </cell>
          <cell r="H1157">
            <v>33.4</v>
          </cell>
          <cell r="I1157">
            <v>13</v>
          </cell>
          <cell r="J1157">
            <v>0</v>
          </cell>
          <cell r="K1157">
            <v>0</v>
          </cell>
          <cell r="L1157">
            <v>0</v>
          </cell>
          <cell r="M1157">
            <v>290.3</v>
          </cell>
          <cell r="N1157">
            <v>0</v>
          </cell>
          <cell r="O1157">
            <v>0</v>
          </cell>
          <cell r="P1157">
            <v>0</v>
          </cell>
          <cell r="Q1157">
            <v>0</v>
          </cell>
        </row>
        <row r="1158">
          <cell r="A1158">
            <v>2033</v>
          </cell>
          <cell r="B1158" t="str">
            <v>Dec</v>
          </cell>
          <cell r="C1158" t="str">
            <v>Arizona</v>
          </cell>
          <cell r="D1158">
            <v>0</v>
          </cell>
          <cell r="E1158">
            <v>0</v>
          </cell>
          <cell r="F1158">
            <v>0</v>
          </cell>
          <cell r="G1158">
            <v>0</v>
          </cell>
          <cell r="H1158">
            <v>0</v>
          </cell>
          <cell r="I1158" t="str">
            <v>Div0</v>
          </cell>
          <cell r="J1158">
            <v>0</v>
          </cell>
          <cell r="K1158">
            <v>0</v>
          </cell>
          <cell r="L1158">
            <v>0</v>
          </cell>
          <cell r="M1158">
            <v>0</v>
          </cell>
          <cell r="N1158">
            <v>0</v>
          </cell>
          <cell r="O1158">
            <v>0</v>
          </cell>
          <cell r="P1158">
            <v>0</v>
          </cell>
          <cell r="Q1158">
            <v>0</v>
          </cell>
        </row>
        <row r="1159">
          <cell r="A1159">
            <v>2033</v>
          </cell>
          <cell r="B1159" t="str">
            <v>Dec</v>
          </cell>
          <cell r="C1159" t="str">
            <v>COB</v>
          </cell>
          <cell r="D1159">
            <v>0</v>
          </cell>
          <cell r="E1159">
            <v>0</v>
          </cell>
          <cell r="F1159">
            <v>0</v>
          </cell>
          <cell r="G1159">
            <v>0</v>
          </cell>
          <cell r="H1159">
            <v>0</v>
          </cell>
          <cell r="I1159" t="str">
            <v>Div0</v>
          </cell>
          <cell r="J1159">
            <v>0</v>
          </cell>
          <cell r="K1159">
            <v>0</v>
          </cell>
          <cell r="L1159">
            <v>0</v>
          </cell>
          <cell r="M1159">
            <v>0</v>
          </cell>
          <cell r="N1159">
            <v>0</v>
          </cell>
          <cell r="O1159">
            <v>0</v>
          </cell>
          <cell r="P1159">
            <v>0</v>
          </cell>
          <cell r="Q1159">
            <v>0</v>
          </cell>
        </row>
        <row r="1160">
          <cell r="A1160">
            <v>2033</v>
          </cell>
          <cell r="B1160" t="str">
            <v>Dec</v>
          </cell>
          <cell r="C1160" t="str">
            <v>Goshen</v>
          </cell>
          <cell r="D1160">
            <v>329</v>
          </cell>
          <cell r="E1160">
            <v>0</v>
          </cell>
          <cell r="F1160">
            <v>-37.299999999999997</v>
          </cell>
          <cell r="G1160">
            <v>37.9</v>
          </cell>
          <cell r="H1160">
            <v>37.9</v>
          </cell>
          <cell r="I1160">
            <v>13</v>
          </cell>
          <cell r="J1160">
            <v>0</v>
          </cell>
          <cell r="K1160">
            <v>-5.0999999999999996</v>
          </cell>
          <cell r="L1160">
            <v>0</v>
          </cell>
          <cell r="M1160">
            <v>334.8</v>
          </cell>
          <cell r="N1160">
            <v>0</v>
          </cell>
          <cell r="O1160">
            <v>0</v>
          </cell>
          <cell r="P1160">
            <v>0</v>
          </cell>
          <cell r="Q1160">
            <v>0</v>
          </cell>
        </row>
        <row r="1161">
          <cell r="A1161">
            <v>2033</v>
          </cell>
          <cell r="B1161" t="str">
            <v>Dec</v>
          </cell>
          <cell r="C1161" t="str">
            <v>Brady</v>
          </cell>
          <cell r="D1161">
            <v>0</v>
          </cell>
          <cell r="E1161">
            <v>0</v>
          </cell>
          <cell r="F1161">
            <v>0</v>
          </cell>
          <cell r="G1161">
            <v>0</v>
          </cell>
          <cell r="H1161">
            <v>0</v>
          </cell>
          <cell r="I1161" t="str">
            <v>Div0</v>
          </cell>
          <cell r="J1161">
            <v>0</v>
          </cell>
          <cell r="K1161">
            <v>0</v>
          </cell>
          <cell r="L1161">
            <v>0</v>
          </cell>
          <cell r="M1161">
            <v>0</v>
          </cell>
          <cell r="N1161">
            <v>0</v>
          </cell>
          <cell r="O1161">
            <v>0</v>
          </cell>
          <cell r="P1161">
            <v>0</v>
          </cell>
          <cell r="Q1161">
            <v>0</v>
          </cell>
        </row>
        <row r="1162">
          <cell r="A1162">
            <v>2033</v>
          </cell>
          <cell r="B1162" t="str">
            <v>Dec</v>
          </cell>
          <cell r="C1162" t="str">
            <v>Bridger West</v>
          </cell>
          <cell r="D1162">
            <v>0</v>
          </cell>
          <cell r="E1162">
            <v>0</v>
          </cell>
          <cell r="F1162">
            <v>0</v>
          </cell>
          <cell r="G1162">
            <v>0</v>
          </cell>
          <cell r="H1162">
            <v>0</v>
          </cell>
          <cell r="I1162" t="str">
            <v>Div0</v>
          </cell>
          <cell r="J1162">
            <v>0</v>
          </cell>
          <cell r="K1162">
            <v>0</v>
          </cell>
          <cell r="L1162">
            <v>0</v>
          </cell>
          <cell r="M1162">
            <v>763.5</v>
          </cell>
          <cell r="N1162">
            <v>763.5</v>
          </cell>
          <cell r="O1162">
            <v>0</v>
          </cell>
          <cell r="P1162">
            <v>0</v>
          </cell>
          <cell r="Q1162">
            <v>0</v>
          </cell>
        </row>
        <row r="1163">
          <cell r="A1163">
            <v>2033</v>
          </cell>
          <cell r="B1163" t="str">
            <v>Dec</v>
          </cell>
          <cell r="C1163" t="str">
            <v>Borah</v>
          </cell>
          <cell r="D1163">
            <v>0</v>
          </cell>
          <cell r="E1163">
            <v>0</v>
          </cell>
          <cell r="F1163">
            <v>0</v>
          </cell>
          <cell r="G1163">
            <v>0</v>
          </cell>
          <cell r="H1163">
            <v>0</v>
          </cell>
          <cell r="I1163" t="str">
            <v>Div0</v>
          </cell>
          <cell r="J1163">
            <v>0</v>
          </cell>
          <cell r="K1163">
            <v>0</v>
          </cell>
          <cell r="L1163">
            <v>0</v>
          </cell>
          <cell r="M1163">
            <v>980.4</v>
          </cell>
          <cell r="N1163">
            <v>980.4</v>
          </cell>
          <cell r="O1163">
            <v>0</v>
          </cell>
          <cell r="P1163">
            <v>0</v>
          </cell>
          <cell r="Q1163">
            <v>0</v>
          </cell>
        </row>
        <row r="1164">
          <cell r="A1164">
            <v>2033</v>
          </cell>
          <cell r="B1164" t="str">
            <v>Dec</v>
          </cell>
          <cell r="C1164" t="str">
            <v>Mid Columbia</v>
          </cell>
          <cell r="D1164">
            <v>0</v>
          </cell>
          <cell r="E1164">
            <v>0</v>
          </cell>
          <cell r="F1164">
            <v>0</v>
          </cell>
          <cell r="G1164">
            <v>0</v>
          </cell>
          <cell r="H1164">
            <v>0</v>
          </cell>
          <cell r="I1164" t="str">
            <v>Div0</v>
          </cell>
          <cell r="J1164">
            <v>400.3</v>
          </cell>
          <cell r="K1164">
            <v>0</v>
          </cell>
          <cell r="L1164">
            <v>0</v>
          </cell>
          <cell r="M1164">
            <v>1.6</v>
          </cell>
          <cell r="N1164">
            <v>401.9</v>
          </cell>
          <cell r="O1164">
            <v>0</v>
          </cell>
          <cell r="P1164">
            <v>0</v>
          </cell>
          <cell r="Q1164">
            <v>0</v>
          </cell>
        </row>
        <row r="1165">
          <cell r="A1165">
            <v>2033</v>
          </cell>
          <cell r="B1165" t="str">
            <v>Dec</v>
          </cell>
          <cell r="C1165" t="str">
            <v>Mona</v>
          </cell>
          <cell r="D1165">
            <v>0</v>
          </cell>
          <cell r="E1165">
            <v>0</v>
          </cell>
          <cell r="F1165">
            <v>0</v>
          </cell>
          <cell r="G1165">
            <v>0</v>
          </cell>
          <cell r="H1165">
            <v>0</v>
          </cell>
          <cell r="I1165" t="str">
            <v>Div0</v>
          </cell>
          <cell r="J1165">
            <v>0</v>
          </cell>
          <cell r="K1165">
            <v>0</v>
          </cell>
          <cell r="L1165">
            <v>0</v>
          </cell>
          <cell r="M1165">
            <v>29</v>
          </cell>
          <cell r="N1165">
            <v>29</v>
          </cell>
          <cell r="O1165">
            <v>0</v>
          </cell>
          <cell r="P1165">
            <v>0</v>
          </cell>
          <cell r="Q1165">
            <v>0</v>
          </cell>
        </row>
        <row r="1166">
          <cell r="A1166">
            <v>2033</v>
          </cell>
          <cell r="B1166" t="str">
            <v>Dec</v>
          </cell>
          <cell r="C1166" t="str">
            <v>Palo Verde</v>
          </cell>
          <cell r="D1166">
            <v>0</v>
          </cell>
          <cell r="E1166">
            <v>0</v>
          </cell>
          <cell r="F1166">
            <v>0</v>
          </cell>
          <cell r="G1166">
            <v>0</v>
          </cell>
          <cell r="H1166">
            <v>0</v>
          </cell>
          <cell r="I1166" t="str">
            <v>Div0</v>
          </cell>
          <cell r="J1166">
            <v>0</v>
          </cell>
          <cell r="K1166">
            <v>0</v>
          </cell>
          <cell r="L1166">
            <v>0</v>
          </cell>
          <cell r="M1166">
            <v>0</v>
          </cell>
          <cell r="N1166">
            <v>0</v>
          </cell>
          <cell r="O1166">
            <v>0</v>
          </cell>
          <cell r="P1166">
            <v>0</v>
          </cell>
          <cell r="Q1166">
            <v>0</v>
          </cell>
        </row>
        <row r="1167">
          <cell r="A1167">
            <v>2033</v>
          </cell>
          <cell r="B1167" t="str">
            <v>Dec</v>
          </cell>
          <cell r="C1167" t="str">
            <v>Utah North</v>
          </cell>
          <cell r="D1167">
            <v>4179</v>
          </cell>
          <cell r="E1167">
            <v>0</v>
          </cell>
          <cell r="F1167">
            <v>-538</v>
          </cell>
          <cell r="G1167">
            <v>473.3</v>
          </cell>
          <cell r="H1167">
            <v>473.3</v>
          </cell>
          <cell r="I1167">
            <v>13</v>
          </cell>
          <cell r="J1167">
            <v>1821.4</v>
          </cell>
          <cell r="K1167">
            <v>0</v>
          </cell>
          <cell r="L1167">
            <v>0</v>
          </cell>
          <cell r="M1167">
            <v>2657.9</v>
          </cell>
          <cell r="N1167">
            <v>364.9</v>
          </cell>
          <cell r="O1167">
            <v>0</v>
          </cell>
          <cell r="P1167">
            <v>0</v>
          </cell>
          <cell r="Q1167">
            <v>0</v>
          </cell>
        </row>
        <row r="1168">
          <cell r="A1168">
            <v>2033</v>
          </cell>
          <cell r="B1168" t="str">
            <v>Dec</v>
          </cell>
          <cell r="C1168" t="str">
            <v>_4-Corners</v>
          </cell>
          <cell r="D1168">
            <v>0</v>
          </cell>
          <cell r="E1168">
            <v>0</v>
          </cell>
          <cell r="F1168">
            <v>0</v>
          </cell>
          <cell r="G1168">
            <v>0</v>
          </cell>
          <cell r="H1168">
            <v>0</v>
          </cell>
          <cell r="I1168" t="str">
            <v>Div0</v>
          </cell>
          <cell r="J1168">
            <v>0</v>
          </cell>
          <cell r="K1168">
            <v>0</v>
          </cell>
          <cell r="L1168">
            <v>0</v>
          </cell>
          <cell r="M1168">
            <v>0</v>
          </cell>
          <cell r="N1168">
            <v>0</v>
          </cell>
          <cell r="O1168">
            <v>0</v>
          </cell>
          <cell r="P1168">
            <v>0</v>
          </cell>
          <cell r="Q1168">
            <v>0</v>
          </cell>
        </row>
        <row r="1169">
          <cell r="A1169">
            <v>2033</v>
          </cell>
          <cell r="B1169" t="str">
            <v>Dec</v>
          </cell>
          <cell r="C1169" t="str">
            <v>Utah South</v>
          </cell>
          <cell r="D1169">
            <v>700.3</v>
          </cell>
          <cell r="E1169">
            <v>0</v>
          </cell>
          <cell r="F1169">
            <v>0</v>
          </cell>
          <cell r="G1169">
            <v>91</v>
          </cell>
          <cell r="H1169">
            <v>91</v>
          </cell>
          <cell r="I1169">
            <v>13</v>
          </cell>
          <cell r="J1169">
            <v>3399.9</v>
          </cell>
          <cell r="K1169">
            <v>-31.9</v>
          </cell>
          <cell r="L1169">
            <v>0</v>
          </cell>
          <cell r="M1169">
            <v>81.5</v>
          </cell>
          <cell r="N1169">
            <v>2658.2</v>
          </cell>
          <cell r="O1169">
            <v>0</v>
          </cell>
          <cell r="P1169">
            <v>0</v>
          </cell>
          <cell r="Q1169">
            <v>0</v>
          </cell>
        </row>
        <row r="1170">
          <cell r="A1170">
            <v>2033</v>
          </cell>
          <cell r="B1170" t="str">
            <v>Dec</v>
          </cell>
          <cell r="C1170" t="str">
            <v>Cholla</v>
          </cell>
          <cell r="D1170">
            <v>0</v>
          </cell>
          <cell r="E1170">
            <v>0</v>
          </cell>
          <cell r="F1170">
            <v>0</v>
          </cell>
          <cell r="G1170">
            <v>0</v>
          </cell>
          <cell r="H1170">
            <v>0</v>
          </cell>
          <cell r="I1170" t="str">
            <v>Div0</v>
          </cell>
          <cell r="J1170">
            <v>0</v>
          </cell>
          <cell r="K1170">
            <v>0</v>
          </cell>
          <cell r="L1170">
            <v>0</v>
          </cell>
          <cell r="M1170">
            <v>0</v>
          </cell>
          <cell r="N1170">
            <v>0</v>
          </cell>
          <cell r="O1170">
            <v>0</v>
          </cell>
          <cell r="P1170">
            <v>0</v>
          </cell>
          <cell r="Q1170">
            <v>0</v>
          </cell>
        </row>
        <row r="1171">
          <cell r="A1171">
            <v>2033</v>
          </cell>
          <cell r="B1171" t="str">
            <v>Dec</v>
          </cell>
          <cell r="C1171" t="str">
            <v>Colorado</v>
          </cell>
          <cell r="D1171">
            <v>0</v>
          </cell>
          <cell r="E1171">
            <v>0</v>
          </cell>
          <cell r="F1171">
            <v>0</v>
          </cell>
          <cell r="G1171">
            <v>0</v>
          </cell>
          <cell r="H1171">
            <v>0</v>
          </cell>
          <cell r="I1171" t="str">
            <v>Div0</v>
          </cell>
          <cell r="J1171">
            <v>81.5</v>
          </cell>
          <cell r="K1171">
            <v>0</v>
          </cell>
          <cell r="L1171">
            <v>0</v>
          </cell>
          <cell r="M1171">
            <v>0</v>
          </cell>
          <cell r="N1171">
            <v>81.5</v>
          </cell>
          <cell r="O1171">
            <v>0</v>
          </cell>
          <cell r="P1171">
            <v>0</v>
          </cell>
          <cell r="Q1171">
            <v>0</v>
          </cell>
        </row>
        <row r="1172">
          <cell r="A1172">
            <v>2033</v>
          </cell>
          <cell r="B1172" t="str">
            <v>Dec</v>
          </cell>
          <cell r="C1172" t="str">
            <v>Mead</v>
          </cell>
          <cell r="D1172">
            <v>0</v>
          </cell>
          <cell r="E1172">
            <v>0</v>
          </cell>
          <cell r="F1172">
            <v>0</v>
          </cell>
          <cell r="G1172">
            <v>0</v>
          </cell>
          <cell r="H1172">
            <v>0</v>
          </cell>
          <cell r="I1172" t="str">
            <v>Div0</v>
          </cell>
          <cell r="J1172">
            <v>0</v>
          </cell>
          <cell r="K1172">
            <v>0</v>
          </cell>
          <cell r="L1172">
            <v>0</v>
          </cell>
          <cell r="M1172">
            <v>0</v>
          </cell>
          <cell r="N1172">
            <v>0</v>
          </cell>
          <cell r="O1172">
            <v>0</v>
          </cell>
          <cell r="P1172">
            <v>0</v>
          </cell>
          <cell r="Q1172">
            <v>0</v>
          </cell>
        </row>
        <row r="1173">
          <cell r="A1173">
            <v>2033</v>
          </cell>
          <cell r="B1173" t="str">
            <v>Dec</v>
          </cell>
          <cell r="C1173" t="str">
            <v>Montana</v>
          </cell>
          <cell r="D1173">
            <v>0</v>
          </cell>
          <cell r="E1173">
            <v>0</v>
          </cell>
          <cell r="F1173">
            <v>0</v>
          </cell>
          <cell r="G1173">
            <v>0</v>
          </cell>
          <cell r="H1173">
            <v>0</v>
          </cell>
          <cell r="I1173" t="str">
            <v>Div0</v>
          </cell>
          <cell r="J1173">
            <v>150.69999999999999</v>
          </cell>
          <cell r="K1173">
            <v>0</v>
          </cell>
          <cell r="L1173">
            <v>0</v>
          </cell>
          <cell r="M1173">
            <v>0</v>
          </cell>
          <cell r="N1173">
            <v>150.69999999999999</v>
          </cell>
          <cell r="O1173">
            <v>0</v>
          </cell>
          <cell r="P1173">
            <v>0</v>
          </cell>
          <cell r="Q1173">
            <v>0</v>
          </cell>
        </row>
        <row r="1174">
          <cell r="A1174">
            <v>2033</v>
          </cell>
          <cell r="B1174" t="str">
            <v>Dec</v>
          </cell>
          <cell r="C1174" t="str">
            <v>Hermiston</v>
          </cell>
          <cell r="D1174">
            <v>0</v>
          </cell>
          <cell r="E1174">
            <v>0</v>
          </cell>
          <cell r="F1174">
            <v>0</v>
          </cell>
          <cell r="G1174">
            <v>0</v>
          </cell>
          <cell r="H1174">
            <v>0</v>
          </cell>
          <cell r="I1174" t="str">
            <v>Div0</v>
          </cell>
          <cell r="J1174">
            <v>240</v>
          </cell>
          <cell r="K1174">
            <v>0</v>
          </cell>
          <cell r="L1174">
            <v>0</v>
          </cell>
          <cell r="M1174">
            <v>0</v>
          </cell>
          <cell r="N1174">
            <v>240</v>
          </cell>
          <cell r="O1174">
            <v>0</v>
          </cell>
          <cell r="P1174">
            <v>0</v>
          </cell>
          <cell r="Q1174">
            <v>0</v>
          </cell>
        </row>
        <row r="1175">
          <cell r="A1175">
            <v>2033</v>
          </cell>
          <cell r="B1175" t="str">
            <v>Dec</v>
          </cell>
          <cell r="C1175" t="str">
            <v>Yakima</v>
          </cell>
          <cell r="D1175">
            <v>594.29999999999995</v>
          </cell>
          <cell r="E1175">
            <v>0</v>
          </cell>
          <cell r="F1175">
            <v>-57</v>
          </cell>
          <cell r="G1175">
            <v>69.900000000000006</v>
          </cell>
          <cell r="H1175">
            <v>69.900000000000006</v>
          </cell>
          <cell r="I1175">
            <v>13</v>
          </cell>
          <cell r="J1175">
            <v>125.4</v>
          </cell>
          <cell r="K1175">
            <v>0</v>
          </cell>
          <cell r="L1175">
            <v>0</v>
          </cell>
          <cell r="M1175">
            <v>481.8</v>
          </cell>
          <cell r="N1175">
            <v>0</v>
          </cell>
          <cell r="O1175">
            <v>0</v>
          </cell>
          <cell r="P1175">
            <v>0</v>
          </cell>
          <cell r="Q1175">
            <v>0</v>
          </cell>
        </row>
        <row r="1176">
          <cell r="A1176">
            <v>2033</v>
          </cell>
          <cell r="B1176" t="str">
            <v>Dec</v>
          </cell>
          <cell r="C1176" t="str">
            <v>WallaWalla</v>
          </cell>
          <cell r="D1176">
            <v>258.39999999999998</v>
          </cell>
          <cell r="E1176">
            <v>0</v>
          </cell>
          <cell r="F1176">
            <v>-21.5</v>
          </cell>
          <cell r="G1176">
            <v>30.8</v>
          </cell>
          <cell r="H1176">
            <v>30.8</v>
          </cell>
          <cell r="I1176">
            <v>13</v>
          </cell>
          <cell r="J1176">
            <v>33.5</v>
          </cell>
          <cell r="K1176">
            <v>-1.8</v>
          </cell>
          <cell r="L1176">
            <v>0</v>
          </cell>
          <cell r="M1176">
            <v>236</v>
          </cell>
          <cell r="N1176">
            <v>0</v>
          </cell>
          <cell r="O1176">
            <v>0</v>
          </cell>
          <cell r="P1176">
            <v>0</v>
          </cell>
          <cell r="Q1176">
            <v>0</v>
          </cell>
        </row>
        <row r="1177">
          <cell r="A1177">
            <v>2033</v>
          </cell>
          <cell r="B1177" t="str">
            <v>Dec</v>
          </cell>
          <cell r="C1177" t="str">
            <v>APS Transmission</v>
          </cell>
          <cell r="D1177">
            <v>0</v>
          </cell>
          <cell r="E1177">
            <v>0</v>
          </cell>
          <cell r="F1177">
            <v>0</v>
          </cell>
          <cell r="G1177">
            <v>0</v>
          </cell>
          <cell r="H1177">
            <v>0</v>
          </cell>
          <cell r="I1177" t="str">
            <v>Div0</v>
          </cell>
          <cell r="J1177">
            <v>0</v>
          </cell>
          <cell r="K1177">
            <v>0</v>
          </cell>
          <cell r="L1177">
            <v>0</v>
          </cell>
          <cell r="M1177">
            <v>0</v>
          </cell>
          <cell r="N1177">
            <v>0</v>
          </cell>
          <cell r="O1177">
            <v>0</v>
          </cell>
          <cell r="P1177">
            <v>0</v>
          </cell>
          <cell r="Q1177">
            <v>0</v>
          </cell>
        </row>
        <row r="1178">
          <cell r="A1178">
            <v>2033</v>
          </cell>
          <cell r="B1178" t="str">
            <v>Dec</v>
          </cell>
          <cell r="C1178" t="str">
            <v>Bridger East</v>
          </cell>
          <cell r="D1178">
            <v>0</v>
          </cell>
          <cell r="E1178">
            <v>0</v>
          </cell>
          <cell r="F1178">
            <v>0</v>
          </cell>
          <cell r="G1178">
            <v>0</v>
          </cell>
          <cell r="H1178">
            <v>0</v>
          </cell>
          <cell r="I1178" t="str">
            <v>Div0</v>
          </cell>
          <cell r="J1178">
            <v>0</v>
          </cell>
          <cell r="K1178">
            <v>0</v>
          </cell>
          <cell r="L1178">
            <v>0</v>
          </cell>
          <cell r="M1178">
            <v>0</v>
          </cell>
          <cell r="N1178">
            <v>0</v>
          </cell>
          <cell r="O1178">
            <v>0</v>
          </cell>
          <cell r="P1178">
            <v>0</v>
          </cell>
          <cell r="Q1178">
            <v>0</v>
          </cell>
        </row>
        <row r="1179">
          <cell r="A1179">
            <v>2033</v>
          </cell>
          <cell r="B1179" t="str">
            <v>Dec</v>
          </cell>
          <cell r="C1179" t="str">
            <v>WyomingNE</v>
          </cell>
          <cell r="D1179">
            <v>675.1</v>
          </cell>
          <cell r="E1179">
            <v>0</v>
          </cell>
          <cell r="F1179">
            <v>0</v>
          </cell>
          <cell r="G1179">
            <v>87.8</v>
          </cell>
          <cell r="H1179">
            <v>87.8</v>
          </cell>
          <cell r="I1179">
            <v>13</v>
          </cell>
          <cell r="J1179">
            <v>1088.4000000000001</v>
          </cell>
          <cell r="K1179">
            <v>0</v>
          </cell>
          <cell r="L1179">
            <v>0</v>
          </cell>
          <cell r="M1179">
            <v>0</v>
          </cell>
          <cell r="N1179">
            <v>325.5</v>
          </cell>
          <cell r="O1179">
            <v>0</v>
          </cell>
          <cell r="P1179">
            <v>0</v>
          </cell>
          <cell r="Q1179">
            <v>0</v>
          </cell>
        </row>
        <row r="1180">
          <cell r="A1180">
            <v>2033</v>
          </cell>
          <cell r="B1180" t="str">
            <v>Dec</v>
          </cell>
          <cell r="C1180" t="str">
            <v>WyomingSW</v>
          </cell>
          <cell r="D1180">
            <v>563.20000000000005</v>
          </cell>
          <cell r="E1180">
            <v>0</v>
          </cell>
          <cell r="F1180">
            <v>-144.1</v>
          </cell>
          <cell r="G1180">
            <v>54.5</v>
          </cell>
          <cell r="H1180">
            <v>54.5</v>
          </cell>
          <cell r="I1180">
            <v>13</v>
          </cell>
          <cell r="J1180">
            <v>43</v>
          </cell>
          <cell r="K1180">
            <v>0</v>
          </cell>
          <cell r="L1180">
            <v>0</v>
          </cell>
          <cell r="M1180">
            <v>430.6</v>
          </cell>
          <cell r="N1180">
            <v>0</v>
          </cell>
          <cell r="O1180">
            <v>0</v>
          </cell>
          <cell r="P1180">
            <v>0</v>
          </cell>
          <cell r="Q1180">
            <v>0</v>
          </cell>
        </row>
        <row r="1181">
          <cell r="A1181">
            <v>2033</v>
          </cell>
          <cell r="B1181" t="str">
            <v>Dec</v>
          </cell>
          <cell r="C1181" t="str">
            <v>Aeolis_Wyoming</v>
          </cell>
          <cell r="D1181">
            <v>0</v>
          </cell>
          <cell r="E1181">
            <v>0</v>
          </cell>
          <cell r="F1181">
            <v>0</v>
          </cell>
          <cell r="G1181">
            <v>0</v>
          </cell>
          <cell r="H1181">
            <v>0</v>
          </cell>
          <cell r="I1181" t="str">
            <v>Div0</v>
          </cell>
          <cell r="J1181">
            <v>173.8</v>
          </cell>
          <cell r="K1181">
            <v>0</v>
          </cell>
          <cell r="L1181">
            <v>0</v>
          </cell>
          <cell r="M1181">
            <v>325.39999999999998</v>
          </cell>
          <cell r="N1181">
            <v>499.2</v>
          </cell>
          <cell r="O1181">
            <v>0</v>
          </cell>
          <cell r="P1181">
            <v>0</v>
          </cell>
          <cell r="Q1181">
            <v>0</v>
          </cell>
        </row>
        <row r="1182">
          <cell r="A1182">
            <v>2033</v>
          </cell>
          <cell r="B1182" t="str">
            <v>Dec</v>
          </cell>
          <cell r="C1182" t="str">
            <v>Chehalis</v>
          </cell>
          <cell r="D1182">
            <v>0</v>
          </cell>
          <cell r="E1182">
            <v>0</v>
          </cell>
          <cell r="F1182">
            <v>0</v>
          </cell>
          <cell r="G1182">
            <v>0</v>
          </cell>
          <cell r="H1182">
            <v>0</v>
          </cell>
          <cell r="I1182" t="str">
            <v>Div0</v>
          </cell>
          <cell r="J1182">
            <v>512</v>
          </cell>
          <cell r="K1182">
            <v>0</v>
          </cell>
          <cell r="L1182">
            <v>0</v>
          </cell>
          <cell r="M1182">
            <v>0</v>
          </cell>
          <cell r="N1182">
            <v>512</v>
          </cell>
          <cell r="O1182">
            <v>0</v>
          </cell>
          <cell r="P1182">
            <v>0</v>
          </cell>
          <cell r="Q1182">
            <v>0</v>
          </cell>
        </row>
        <row r="1183">
          <cell r="A1183">
            <v>2033</v>
          </cell>
          <cell r="B1183" t="str">
            <v>Dec</v>
          </cell>
          <cell r="C1183" t="str">
            <v>SOregonCal</v>
          </cell>
          <cell r="D1183">
            <v>1500.4</v>
          </cell>
          <cell r="E1183">
            <v>0</v>
          </cell>
          <cell r="F1183">
            <v>-329.5</v>
          </cell>
          <cell r="G1183">
            <v>152.19999999999999</v>
          </cell>
          <cell r="H1183">
            <v>152.19999999999999</v>
          </cell>
          <cell r="I1183">
            <v>13</v>
          </cell>
          <cell r="J1183">
            <v>289.3</v>
          </cell>
          <cell r="K1183">
            <v>1</v>
          </cell>
          <cell r="L1183">
            <v>0</v>
          </cell>
          <cell r="M1183">
            <v>1034.4000000000001</v>
          </cell>
          <cell r="N1183">
            <v>1.6</v>
          </cell>
          <cell r="O1183">
            <v>0</v>
          </cell>
          <cell r="P1183">
            <v>0</v>
          </cell>
          <cell r="Q1183">
            <v>0</v>
          </cell>
        </row>
        <row r="1184">
          <cell r="A1184">
            <v>2033</v>
          </cell>
          <cell r="B1184" t="str">
            <v>Dec</v>
          </cell>
          <cell r="C1184" t="str">
            <v>PortlandNC</v>
          </cell>
          <cell r="D1184">
            <v>532.5</v>
          </cell>
          <cell r="E1184">
            <v>0</v>
          </cell>
          <cell r="F1184">
            <v>0</v>
          </cell>
          <cell r="G1184">
            <v>69.2</v>
          </cell>
          <cell r="H1184">
            <v>69.2</v>
          </cell>
          <cell r="I1184">
            <v>13</v>
          </cell>
          <cell r="J1184">
            <v>595</v>
          </cell>
          <cell r="K1184">
            <v>-78</v>
          </cell>
          <cell r="L1184">
            <v>0</v>
          </cell>
          <cell r="M1184">
            <v>84.7</v>
          </cell>
          <cell r="N1184">
            <v>0</v>
          </cell>
          <cell r="O1184">
            <v>0</v>
          </cell>
          <cell r="P1184">
            <v>0</v>
          </cell>
          <cell r="Q1184">
            <v>0</v>
          </cell>
        </row>
        <row r="1185">
          <cell r="A1185">
            <v>2033</v>
          </cell>
          <cell r="B1185" t="str">
            <v>Dec</v>
          </cell>
          <cell r="C1185" t="str">
            <v>WillamValcc</v>
          </cell>
          <cell r="D1185">
            <v>395.1</v>
          </cell>
          <cell r="E1185">
            <v>0</v>
          </cell>
          <cell r="F1185">
            <v>0</v>
          </cell>
          <cell r="G1185">
            <v>51.4</v>
          </cell>
          <cell r="H1185">
            <v>51.4</v>
          </cell>
          <cell r="I1185">
            <v>13</v>
          </cell>
          <cell r="J1185">
            <v>451.3</v>
          </cell>
          <cell r="K1185">
            <v>0</v>
          </cell>
          <cell r="L1185">
            <v>0</v>
          </cell>
          <cell r="M1185">
            <v>46.7</v>
          </cell>
          <cell r="N1185">
            <v>51.6</v>
          </cell>
          <cell r="O1185">
            <v>0</v>
          </cell>
          <cell r="P1185">
            <v>0</v>
          </cell>
          <cell r="Q1185">
            <v>0</v>
          </cell>
        </row>
        <row r="1186">
          <cell r="A1186">
            <v>2033</v>
          </cell>
          <cell r="B1186" t="str">
            <v>Dec</v>
          </cell>
          <cell r="C1186" t="str">
            <v>Bethel</v>
          </cell>
          <cell r="D1186">
            <v>0</v>
          </cell>
          <cell r="E1186">
            <v>0</v>
          </cell>
          <cell r="F1186">
            <v>0</v>
          </cell>
          <cell r="G1186">
            <v>0</v>
          </cell>
          <cell r="H1186">
            <v>0</v>
          </cell>
          <cell r="I1186" t="str">
            <v>Div0</v>
          </cell>
          <cell r="J1186">
            <v>0</v>
          </cell>
          <cell r="K1186">
            <v>0</v>
          </cell>
          <cell r="L1186">
            <v>0</v>
          </cell>
          <cell r="M1186">
            <v>0</v>
          </cell>
          <cell r="N1186">
            <v>0</v>
          </cell>
          <cell r="O1186">
            <v>0</v>
          </cell>
          <cell r="P1186">
            <v>0</v>
          </cell>
          <cell r="Q1186">
            <v>0</v>
          </cell>
        </row>
        <row r="1187">
          <cell r="A1187">
            <v>2033</v>
          </cell>
          <cell r="B1187" t="str">
            <v>Dec</v>
          </cell>
          <cell r="C1187" t="str">
            <v>Nevada - Oregon Border</v>
          </cell>
          <cell r="D1187">
            <v>0</v>
          </cell>
          <cell r="E1187">
            <v>0</v>
          </cell>
          <cell r="F1187">
            <v>0</v>
          </cell>
          <cell r="G1187">
            <v>0</v>
          </cell>
          <cell r="H1187">
            <v>0</v>
          </cell>
          <cell r="I1187" t="str">
            <v>Div0</v>
          </cell>
          <cell r="J1187">
            <v>106</v>
          </cell>
          <cell r="K1187">
            <v>0</v>
          </cell>
          <cell r="L1187">
            <v>0</v>
          </cell>
          <cell r="M1187">
            <v>0</v>
          </cell>
          <cell r="N1187">
            <v>106</v>
          </cell>
          <cell r="O1187">
            <v>0</v>
          </cell>
          <cell r="P1187">
            <v>0</v>
          </cell>
          <cell r="Q1187">
            <v>0</v>
          </cell>
        </row>
        <row r="1188">
          <cell r="A1188">
            <v>2033</v>
          </cell>
          <cell r="B1188" t="str">
            <v>Dec</v>
          </cell>
          <cell r="C1188" t="str">
            <v>Bridger</v>
          </cell>
          <cell r="D1188">
            <v>0</v>
          </cell>
          <cell r="E1188">
            <v>0</v>
          </cell>
          <cell r="F1188">
            <v>0</v>
          </cell>
          <cell r="G1188">
            <v>0</v>
          </cell>
          <cell r="H1188">
            <v>0</v>
          </cell>
          <cell r="I1188" t="str">
            <v>Div0</v>
          </cell>
          <cell r="J1188">
            <v>695.1</v>
          </cell>
          <cell r="K1188">
            <v>0</v>
          </cell>
          <cell r="L1188">
            <v>0</v>
          </cell>
          <cell r="M1188">
            <v>68.5</v>
          </cell>
          <cell r="N1188">
            <v>763.6</v>
          </cell>
          <cell r="O1188">
            <v>0</v>
          </cell>
          <cell r="P1188">
            <v>0</v>
          </cell>
          <cell r="Q1188">
            <v>0</v>
          </cell>
        </row>
        <row r="1189">
          <cell r="A1189">
            <v>2033</v>
          </cell>
          <cell r="B1189" t="str">
            <v>Dec</v>
          </cell>
          <cell r="C1189" t="str">
            <v>Hemingway</v>
          </cell>
          <cell r="D1189">
            <v>0</v>
          </cell>
          <cell r="E1189">
            <v>0</v>
          </cell>
          <cell r="F1189">
            <v>0</v>
          </cell>
          <cell r="G1189">
            <v>0</v>
          </cell>
          <cell r="H1189">
            <v>0</v>
          </cell>
          <cell r="I1189" t="str">
            <v>Div0</v>
          </cell>
          <cell r="J1189">
            <v>0</v>
          </cell>
          <cell r="K1189">
            <v>0</v>
          </cell>
          <cell r="L1189">
            <v>0</v>
          </cell>
          <cell r="M1189">
            <v>792.5</v>
          </cell>
          <cell r="N1189">
            <v>792.5</v>
          </cell>
          <cell r="O1189">
            <v>0</v>
          </cell>
          <cell r="P1189">
            <v>0</v>
          </cell>
          <cell r="Q1189">
            <v>0</v>
          </cell>
        </row>
        <row r="1190">
          <cell r="A1190">
            <v>2033</v>
          </cell>
          <cell r="B1190" t="str">
            <v>Dec</v>
          </cell>
          <cell r="C1190" t="str">
            <v>Midpoint Meridian</v>
          </cell>
          <cell r="D1190">
            <v>0</v>
          </cell>
          <cell r="E1190">
            <v>0</v>
          </cell>
          <cell r="F1190">
            <v>0</v>
          </cell>
          <cell r="G1190">
            <v>0</v>
          </cell>
          <cell r="H1190">
            <v>0</v>
          </cell>
          <cell r="I1190" t="str">
            <v>Div0</v>
          </cell>
          <cell r="J1190">
            <v>0</v>
          </cell>
          <cell r="K1190">
            <v>0</v>
          </cell>
          <cell r="L1190">
            <v>0</v>
          </cell>
          <cell r="M1190">
            <v>35</v>
          </cell>
          <cell r="N1190">
            <v>35</v>
          </cell>
          <cell r="O1190">
            <v>0</v>
          </cell>
          <cell r="P1190">
            <v>0</v>
          </cell>
          <cell r="Q1190">
            <v>0</v>
          </cell>
        </row>
        <row r="1191">
          <cell r="A1191">
            <v>2033</v>
          </cell>
          <cell r="B1191" t="str">
            <v>Dec</v>
          </cell>
          <cell r="C1191" t="str">
            <v>Craig Trans</v>
          </cell>
          <cell r="D1191">
            <v>0</v>
          </cell>
          <cell r="E1191">
            <v>0</v>
          </cell>
          <cell r="F1191">
            <v>0</v>
          </cell>
          <cell r="G1191">
            <v>0</v>
          </cell>
          <cell r="H1191">
            <v>0</v>
          </cell>
          <cell r="I1191" t="str">
            <v>Div0</v>
          </cell>
          <cell r="J1191">
            <v>0</v>
          </cell>
          <cell r="K1191">
            <v>0</v>
          </cell>
          <cell r="L1191">
            <v>0</v>
          </cell>
          <cell r="M1191">
            <v>52.5</v>
          </cell>
          <cell r="N1191">
            <v>52.5</v>
          </cell>
          <cell r="O1191">
            <v>0</v>
          </cell>
          <cell r="P1191">
            <v>0</v>
          </cell>
          <cell r="Q1191">
            <v>0</v>
          </cell>
        </row>
        <row r="1192">
          <cell r="A1192">
            <v>2033</v>
          </cell>
          <cell r="B1192" t="str">
            <v>Dec</v>
          </cell>
          <cell r="C1192" t="str">
            <v>BPA_NITS</v>
          </cell>
          <cell r="D1192">
            <v>329</v>
          </cell>
          <cell r="E1192">
            <v>0</v>
          </cell>
          <cell r="F1192">
            <v>0</v>
          </cell>
          <cell r="G1192">
            <v>42.8</v>
          </cell>
          <cell r="H1192">
            <v>42.8</v>
          </cell>
          <cell r="I1192">
            <v>13</v>
          </cell>
          <cell r="J1192">
            <v>0</v>
          </cell>
          <cell r="K1192">
            <v>0</v>
          </cell>
          <cell r="L1192">
            <v>0</v>
          </cell>
          <cell r="M1192">
            <v>371.8</v>
          </cell>
          <cell r="N1192">
            <v>0</v>
          </cell>
          <cell r="O1192">
            <v>0</v>
          </cell>
          <cell r="P1192">
            <v>0</v>
          </cell>
          <cell r="Q1192">
            <v>0</v>
          </cell>
        </row>
        <row r="1193">
          <cell r="A1193">
            <v>2034</v>
          </cell>
          <cell r="B1193" t="str">
            <v>Jul</v>
          </cell>
          <cell r="C1193" t="str">
            <v>Arizona</v>
          </cell>
          <cell r="D1193">
            <v>0</v>
          </cell>
          <cell r="E1193">
            <v>0</v>
          </cell>
          <cell r="F1193">
            <v>0</v>
          </cell>
          <cell r="G1193">
            <v>0</v>
          </cell>
          <cell r="H1193">
            <v>0</v>
          </cell>
          <cell r="I1193" t="str">
            <v>Div0</v>
          </cell>
          <cell r="J1193">
            <v>0</v>
          </cell>
          <cell r="K1193">
            <v>0</v>
          </cell>
          <cell r="L1193">
            <v>0</v>
          </cell>
          <cell r="M1193">
            <v>0</v>
          </cell>
          <cell r="N1193">
            <v>0</v>
          </cell>
          <cell r="O1193">
            <v>0</v>
          </cell>
          <cell r="P1193">
            <v>0</v>
          </cell>
          <cell r="Q1193">
            <v>0</v>
          </cell>
        </row>
        <row r="1194">
          <cell r="A1194">
            <v>2034</v>
          </cell>
          <cell r="B1194" t="str">
            <v>Jul</v>
          </cell>
          <cell r="C1194" t="str">
            <v>COB</v>
          </cell>
          <cell r="D1194">
            <v>0</v>
          </cell>
          <cell r="E1194">
            <v>0</v>
          </cell>
          <cell r="F1194">
            <v>0</v>
          </cell>
          <cell r="G1194">
            <v>0</v>
          </cell>
          <cell r="H1194">
            <v>0</v>
          </cell>
          <cell r="I1194" t="str">
            <v>Div0</v>
          </cell>
          <cell r="J1194">
            <v>424</v>
          </cell>
          <cell r="K1194">
            <v>0</v>
          </cell>
          <cell r="L1194">
            <v>0</v>
          </cell>
          <cell r="M1194">
            <v>0</v>
          </cell>
          <cell r="N1194">
            <v>424</v>
          </cell>
          <cell r="O1194">
            <v>0</v>
          </cell>
          <cell r="P1194">
            <v>0</v>
          </cell>
          <cell r="Q1194">
            <v>0</v>
          </cell>
        </row>
        <row r="1195">
          <cell r="A1195">
            <v>2034</v>
          </cell>
          <cell r="B1195" t="str">
            <v>Jul</v>
          </cell>
          <cell r="C1195" t="str">
            <v>Goshen</v>
          </cell>
          <cell r="D1195">
            <v>517.70000000000005</v>
          </cell>
          <cell r="E1195">
            <v>0</v>
          </cell>
          <cell r="F1195">
            <v>-81.400000000000006</v>
          </cell>
          <cell r="G1195">
            <v>56.7</v>
          </cell>
          <cell r="H1195">
            <v>56.7</v>
          </cell>
          <cell r="I1195">
            <v>13</v>
          </cell>
          <cell r="J1195">
            <v>0</v>
          </cell>
          <cell r="K1195">
            <v>-4.9000000000000004</v>
          </cell>
          <cell r="L1195">
            <v>189.4</v>
          </cell>
          <cell r="M1195">
            <v>308.5</v>
          </cell>
          <cell r="N1195">
            <v>0</v>
          </cell>
          <cell r="O1195">
            <v>0</v>
          </cell>
          <cell r="P1195">
            <v>0</v>
          </cell>
          <cell r="Q1195">
            <v>0</v>
          </cell>
        </row>
        <row r="1196">
          <cell r="A1196">
            <v>2034</v>
          </cell>
          <cell r="B1196" t="str">
            <v>Jul</v>
          </cell>
          <cell r="C1196" t="str">
            <v>Brady</v>
          </cell>
          <cell r="D1196">
            <v>0</v>
          </cell>
          <cell r="E1196">
            <v>0</v>
          </cell>
          <cell r="F1196">
            <v>0</v>
          </cell>
          <cell r="G1196">
            <v>0</v>
          </cell>
          <cell r="H1196">
            <v>0</v>
          </cell>
          <cell r="I1196" t="str">
            <v>Div0</v>
          </cell>
          <cell r="J1196">
            <v>0</v>
          </cell>
          <cell r="K1196">
            <v>0</v>
          </cell>
          <cell r="L1196">
            <v>0</v>
          </cell>
          <cell r="M1196">
            <v>0</v>
          </cell>
          <cell r="N1196">
            <v>0</v>
          </cell>
          <cell r="O1196">
            <v>0</v>
          </cell>
          <cell r="P1196">
            <v>0</v>
          </cell>
          <cell r="Q1196">
            <v>0</v>
          </cell>
        </row>
        <row r="1197">
          <cell r="A1197">
            <v>2034</v>
          </cell>
          <cell r="B1197" t="str">
            <v>Jul</v>
          </cell>
          <cell r="C1197" t="str">
            <v>Bridger West</v>
          </cell>
          <cell r="D1197">
            <v>0</v>
          </cell>
          <cell r="E1197">
            <v>0</v>
          </cell>
          <cell r="F1197">
            <v>0</v>
          </cell>
          <cell r="G1197">
            <v>0</v>
          </cell>
          <cell r="H1197">
            <v>0</v>
          </cell>
          <cell r="I1197" t="str">
            <v>Div0</v>
          </cell>
          <cell r="J1197">
            <v>0</v>
          </cell>
          <cell r="K1197">
            <v>0</v>
          </cell>
          <cell r="L1197">
            <v>0</v>
          </cell>
          <cell r="M1197">
            <v>430.5</v>
          </cell>
          <cell r="N1197">
            <v>430.5</v>
          </cell>
          <cell r="O1197">
            <v>0</v>
          </cell>
          <cell r="P1197">
            <v>0</v>
          </cell>
          <cell r="Q1197">
            <v>0</v>
          </cell>
        </row>
        <row r="1198">
          <cell r="A1198">
            <v>2034</v>
          </cell>
          <cell r="B1198" t="str">
            <v>Jul</v>
          </cell>
          <cell r="C1198" t="str">
            <v>Borah</v>
          </cell>
          <cell r="D1198">
            <v>0</v>
          </cell>
          <cell r="E1198">
            <v>0</v>
          </cell>
          <cell r="F1198">
            <v>0</v>
          </cell>
          <cell r="G1198">
            <v>0</v>
          </cell>
          <cell r="H1198">
            <v>0</v>
          </cell>
          <cell r="I1198" t="str">
            <v>Div0</v>
          </cell>
          <cell r="J1198">
            <v>0</v>
          </cell>
          <cell r="K1198">
            <v>0</v>
          </cell>
          <cell r="L1198">
            <v>0</v>
          </cell>
          <cell r="M1198">
            <v>430.5</v>
          </cell>
          <cell r="N1198">
            <v>430.5</v>
          </cell>
          <cell r="O1198">
            <v>0</v>
          </cell>
          <cell r="P1198">
            <v>0</v>
          </cell>
          <cell r="Q1198">
            <v>0</v>
          </cell>
        </row>
        <row r="1199">
          <cell r="A1199">
            <v>2034</v>
          </cell>
          <cell r="B1199" t="str">
            <v>Jul</v>
          </cell>
          <cell r="C1199" t="str">
            <v>Mid Columbia</v>
          </cell>
          <cell r="D1199">
            <v>0</v>
          </cell>
          <cell r="E1199">
            <v>0</v>
          </cell>
          <cell r="F1199">
            <v>0</v>
          </cell>
          <cell r="G1199">
            <v>0</v>
          </cell>
          <cell r="H1199">
            <v>0</v>
          </cell>
          <cell r="I1199" t="str">
            <v>Div0</v>
          </cell>
          <cell r="J1199">
            <v>864.4</v>
          </cell>
          <cell r="K1199">
            <v>0</v>
          </cell>
          <cell r="L1199">
            <v>0</v>
          </cell>
          <cell r="M1199">
            <v>0</v>
          </cell>
          <cell r="N1199">
            <v>864.4</v>
          </cell>
          <cell r="O1199">
            <v>0</v>
          </cell>
          <cell r="P1199">
            <v>0</v>
          </cell>
          <cell r="Q1199">
            <v>0</v>
          </cell>
        </row>
        <row r="1200">
          <cell r="A1200">
            <v>2034</v>
          </cell>
          <cell r="B1200" t="str">
            <v>Jul</v>
          </cell>
          <cell r="C1200" t="str">
            <v>Mona</v>
          </cell>
          <cell r="D1200">
            <v>0</v>
          </cell>
          <cell r="E1200">
            <v>0</v>
          </cell>
          <cell r="F1200">
            <v>0</v>
          </cell>
          <cell r="G1200">
            <v>0</v>
          </cell>
          <cell r="H1200">
            <v>0</v>
          </cell>
          <cell r="I1200" t="str">
            <v>Div0</v>
          </cell>
          <cell r="J1200">
            <v>318</v>
          </cell>
          <cell r="K1200">
            <v>0</v>
          </cell>
          <cell r="L1200">
            <v>0</v>
          </cell>
          <cell r="M1200">
            <v>14.5</v>
          </cell>
          <cell r="N1200">
            <v>332.5</v>
          </cell>
          <cell r="O1200">
            <v>0</v>
          </cell>
          <cell r="P1200">
            <v>0</v>
          </cell>
          <cell r="Q1200">
            <v>0</v>
          </cell>
        </row>
        <row r="1201">
          <cell r="A1201">
            <v>2034</v>
          </cell>
          <cell r="B1201" t="str">
            <v>Jul</v>
          </cell>
          <cell r="C1201" t="str">
            <v>Palo Verde</v>
          </cell>
          <cell r="D1201">
            <v>0</v>
          </cell>
          <cell r="E1201">
            <v>0</v>
          </cell>
          <cell r="F1201">
            <v>0</v>
          </cell>
          <cell r="G1201">
            <v>0</v>
          </cell>
          <cell r="H1201">
            <v>0</v>
          </cell>
          <cell r="I1201" t="str">
            <v>Div0</v>
          </cell>
          <cell r="J1201">
            <v>0</v>
          </cell>
          <cell r="K1201">
            <v>0</v>
          </cell>
          <cell r="L1201">
            <v>0</v>
          </cell>
          <cell r="M1201">
            <v>0</v>
          </cell>
          <cell r="N1201">
            <v>0</v>
          </cell>
          <cell r="O1201">
            <v>0</v>
          </cell>
          <cell r="P1201">
            <v>0</v>
          </cell>
          <cell r="Q1201">
            <v>0</v>
          </cell>
        </row>
        <row r="1202">
          <cell r="A1202">
            <v>2034</v>
          </cell>
          <cell r="B1202" t="str">
            <v>Jul</v>
          </cell>
          <cell r="C1202" t="str">
            <v>Utah North</v>
          </cell>
          <cell r="D1202">
            <v>5572.1</v>
          </cell>
          <cell r="E1202">
            <v>0</v>
          </cell>
          <cell r="F1202">
            <v>-793</v>
          </cell>
          <cell r="G1202">
            <v>621.29999999999995</v>
          </cell>
          <cell r="H1202">
            <v>621.29999999999995</v>
          </cell>
          <cell r="I1202">
            <v>13</v>
          </cell>
          <cell r="J1202">
            <v>1741.8</v>
          </cell>
          <cell r="K1202">
            <v>0</v>
          </cell>
          <cell r="L1202">
            <v>304.3</v>
          </cell>
          <cell r="M1202">
            <v>3354.3</v>
          </cell>
          <cell r="N1202">
            <v>0</v>
          </cell>
          <cell r="O1202">
            <v>0</v>
          </cell>
          <cell r="P1202">
            <v>0</v>
          </cell>
          <cell r="Q1202">
            <v>0</v>
          </cell>
        </row>
        <row r="1203">
          <cell r="A1203">
            <v>2034</v>
          </cell>
          <cell r="B1203" t="str">
            <v>Jul</v>
          </cell>
          <cell r="C1203" t="str">
            <v>_4-Corners</v>
          </cell>
          <cell r="D1203">
            <v>0</v>
          </cell>
          <cell r="E1203">
            <v>0</v>
          </cell>
          <cell r="F1203">
            <v>0</v>
          </cell>
          <cell r="G1203">
            <v>0</v>
          </cell>
          <cell r="H1203">
            <v>0</v>
          </cell>
          <cell r="I1203" t="str">
            <v>Div0</v>
          </cell>
          <cell r="J1203">
            <v>0</v>
          </cell>
          <cell r="K1203">
            <v>0</v>
          </cell>
          <cell r="L1203">
            <v>0</v>
          </cell>
          <cell r="M1203">
            <v>0</v>
          </cell>
          <cell r="N1203">
            <v>0</v>
          </cell>
          <cell r="O1203">
            <v>0</v>
          </cell>
          <cell r="P1203">
            <v>0</v>
          </cell>
          <cell r="Q1203">
            <v>0</v>
          </cell>
        </row>
        <row r="1204">
          <cell r="A1204">
            <v>2034</v>
          </cell>
          <cell r="B1204" t="str">
            <v>Jul</v>
          </cell>
          <cell r="C1204" t="str">
            <v>Utah South</v>
          </cell>
          <cell r="D1204">
            <v>874.4</v>
          </cell>
          <cell r="E1204">
            <v>0</v>
          </cell>
          <cell r="F1204">
            <v>0</v>
          </cell>
          <cell r="G1204">
            <v>113.7</v>
          </cell>
          <cell r="H1204">
            <v>113.7</v>
          </cell>
          <cell r="I1204">
            <v>13</v>
          </cell>
          <cell r="J1204">
            <v>3401.2</v>
          </cell>
          <cell r="K1204">
            <v>-31.9</v>
          </cell>
          <cell r="L1204">
            <v>0</v>
          </cell>
          <cell r="M1204">
            <v>399.5</v>
          </cell>
          <cell r="N1204">
            <v>2780.7</v>
          </cell>
          <cell r="O1204">
            <v>0</v>
          </cell>
          <cell r="P1204">
            <v>0</v>
          </cell>
          <cell r="Q1204">
            <v>0</v>
          </cell>
        </row>
        <row r="1205">
          <cell r="A1205">
            <v>2034</v>
          </cell>
          <cell r="B1205" t="str">
            <v>Jul</v>
          </cell>
          <cell r="C1205" t="str">
            <v>Cholla</v>
          </cell>
          <cell r="D1205">
            <v>0</v>
          </cell>
          <cell r="E1205">
            <v>0</v>
          </cell>
          <cell r="F1205">
            <v>0</v>
          </cell>
          <cell r="G1205">
            <v>0</v>
          </cell>
          <cell r="H1205">
            <v>0</v>
          </cell>
          <cell r="I1205" t="str">
            <v>Div0</v>
          </cell>
          <cell r="J1205">
            <v>0</v>
          </cell>
          <cell r="K1205">
            <v>0</v>
          </cell>
          <cell r="L1205">
            <v>0</v>
          </cell>
          <cell r="M1205">
            <v>0</v>
          </cell>
          <cell r="N1205">
            <v>0</v>
          </cell>
          <cell r="O1205">
            <v>0</v>
          </cell>
          <cell r="P1205">
            <v>0</v>
          </cell>
          <cell r="Q1205">
            <v>0</v>
          </cell>
        </row>
        <row r="1206">
          <cell r="A1206">
            <v>2034</v>
          </cell>
          <cell r="B1206" t="str">
            <v>Jul</v>
          </cell>
          <cell r="C1206" t="str">
            <v>Colorado</v>
          </cell>
          <cell r="D1206">
            <v>0</v>
          </cell>
          <cell r="E1206">
            <v>0</v>
          </cell>
          <cell r="F1206">
            <v>0</v>
          </cell>
          <cell r="G1206">
            <v>0</v>
          </cell>
          <cell r="H1206">
            <v>0</v>
          </cell>
          <cell r="I1206" t="str">
            <v>Div0</v>
          </cell>
          <cell r="J1206">
            <v>81.5</v>
          </cell>
          <cell r="K1206">
            <v>0</v>
          </cell>
          <cell r="L1206">
            <v>0</v>
          </cell>
          <cell r="M1206">
            <v>0</v>
          </cell>
          <cell r="N1206">
            <v>81.5</v>
          </cell>
          <cell r="O1206">
            <v>0</v>
          </cell>
          <cell r="P1206">
            <v>0</v>
          </cell>
          <cell r="Q1206">
            <v>0</v>
          </cell>
        </row>
        <row r="1207">
          <cell r="A1207">
            <v>2034</v>
          </cell>
          <cell r="B1207" t="str">
            <v>Jul</v>
          </cell>
          <cell r="C1207" t="str">
            <v>Mead</v>
          </cell>
          <cell r="D1207">
            <v>0</v>
          </cell>
          <cell r="E1207">
            <v>0</v>
          </cell>
          <cell r="F1207">
            <v>0</v>
          </cell>
          <cell r="G1207">
            <v>0</v>
          </cell>
          <cell r="H1207">
            <v>0</v>
          </cell>
          <cell r="I1207" t="str">
            <v>Div0</v>
          </cell>
          <cell r="J1207">
            <v>0</v>
          </cell>
          <cell r="K1207">
            <v>0</v>
          </cell>
          <cell r="L1207">
            <v>0</v>
          </cell>
          <cell r="M1207">
            <v>0</v>
          </cell>
          <cell r="N1207">
            <v>0</v>
          </cell>
          <cell r="O1207">
            <v>0</v>
          </cell>
          <cell r="P1207">
            <v>0</v>
          </cell>
          <cell r="Q1207">
            <v>0</v>
          </cell>
        </row>
        <row r="1208">
          <cell r="A1208">
            <v>2034</v>
          </cell>
          <cell r="B1208" t="str">
            <v>Jul</v>
          </cell>
          <cell r="C1208" t="str">
            <v>Montana</v>
          </cell>
          <cell r="D1208">
            <v>0</v>
          </cell>
          <cell r="E1208">
            <v>0</v>
          </cell>
          <cell r="F1208">
            <v>0</v>
          </cell>
          <cell r="G1208">
            <v>0</v>
          </cell>
          <cell r="H1208">
            <v>0</v>
          </cell>
          <cell r="I1208" t="str">
            <v>Div0</v>
          </cell>
          <cell r="J1208">
            <v>151.69999999999999</v>
          </cell>
          <cell r="K1208">
            <v>0</v>
          </cell>
          <cell r="L1208">
            <v>0</v>
          </cell>
          <cell r="M1208">
            <v>0</v>
          </cell>
          <cell r="N1208">
            <v>151.69999999999999</v>
          </cell>
          <cell r="O1208">
            <v>0</v>
          </cell>
          <cell r="P1208">
            <v>0</v>
          </cell>
          <cell r="Q1208">
            <v>0</v>
          </cell>
        </row>
        <row r="1209">
          <cell r="A1209">
            <v>2034</v>
          </cell>
          <cell r="B1209" t="str">
            <v>Jul</v>
          </cell>
          <cell r="C1209" t="str">
            <v>Hermiston</v>
          </cell>
          <cell r="D1209">
            <v>0</v>
          </cell>
          <cell r="E1209">
            <v>0</v>
          </cell>
          <cell r="F1209">
            <v>0</v>
          </cell>
          <cell r="G1209">
            <v>0</v>
          </cell>
          <cell r="H1209">
            <v>0</v>
          </cell>
          <cell r="I1209" t="str">
            <v>Div0</v>
          </cell>
          <cell r="J1209">
            <v>227</v>
          </cell>
          <cell r="K1209">
            <v>0</v>
          </cell>
          <cell r="L1209">
            <v>0</v>
          </cell>
          <cell r="M1209">
            <v>0</v>
          </cell>
          <cell r="N1209">
            <v>227</v>
          </cell>
          <cell r="O1209">
            <v>0</v>
          </cell>
          <cell r="P1209">
            <v>0</v>
          </cell>
          <cell r="Q1209">
            <v>0</v>
          </cell>
        </row>
        <row r="1210">
          <cell r="A1210">
            <v>2034</v>
          </cell>
          <cell r="B1210" t="str">
            <v>Jul</v>
          </cell>
          <cell r="C1210" t="str">
            <v>Yakima</v>
          </cell>
          <cell r="D1210">
            <v>570.20000000000005</v>
          </cell>
          <cell r="E1210">
            <v>0</v>
          </cell>
          <cell r="F1210">
            <v>-61.9</v>
          </cell>
          <cell r="G1210">
            <v>66.099999999999994</v>
          </cell>
          <cell r="H1210">
            <v>66.099999999999994</v>
          </cell>
          <cell r="I1210">
            <v>13</v>
          </cell>
          <cell r="J1210">
            <v>129.5</v>
          </cell>
          <cell r="K1210">
            <v>0</v>
          </cell>
          <cell r="L1210">
            <v>28.5</v>
          </cell>
          <cell r="M1210">
            <v>416.3</v>
          </cell>
          <cell r="N1210">
            <v>0</v>
          </cell>
          <cell r="O1210">
            <v>0</v>
          </cell>
          <cell r="P1210">
            <v>0</v>
          </cell>
          <cell r="Q1210">
            <v>0</v>
          </cell>
        </row>
        <row r="1211">
          <cell r="A1211">
            <v>2034</v>
          </cell>
          <cell r="B1211" t="str">
            <v>Jul</v>
          </cell>
          <cell r="C1211" t="str">
            <v>WallaWalla</v>
          </cell>
          <cell r="D1211">
            <v>283.39999999999998</v>
          </cell>
          <cell r="E1211">
            <v>0</v>
          </cell>
          <cell r="F1211">
            <v>-24.2</v>
          </cell>
          <cell r="G1211">
            <v>33.700000000000003</v>
          </cell>
          <cell r="H1211">
            <v>33.700000000000003</v>
          </cell>
          <cell r="I1211">
            <v>13</v>
          </cell>
          <cell r="J1211">
            <v>33.5</v>
          </cell>
          <cell r="K1211">
            <v>-1.8</v>
          </cell>
          <cell r="L1211">
            <v>0</v>
          </cell>
          <cell r="M1211">
            <v>261.2</v>
          </cell>
          <cell r="N1211">
            <v>0</v>
          </cell>
          <cell r="O1211">
            <v>0</v>
          </cell>
          <cell r="P1211">
            <v>0</v>
          </cell>
          <cell r="Q1211">
            <v>0</v>
          </cell>
        </row>
        <row r="1212">
          <cell r="A1212">
            <v>2034</v>
          </cell>
          <cell r="B1212" t="str">
            <v>Jul</v>
          </cell>
          <cell r="C1212" t="str">
            <v>APS Transmission</v>
          </cell>
          <cell r="D1212">
            <v>0</v>
          </cell>
          <cell r="E1212">
            <v>0</v>
          </cell>
          <cell r="F1212">
            <v>0</v>
          </cell>
          <cell r="G1212">
            <v>0</v>
          </cell>
          <cell r="H1212">
            <v>0</v>
          </cell>
          <cell r="I1212" t="str">
            <v>Div0</v>
          </cell>
          <cell r="J1212">
            <v>0</v>
          </cell>
          <cell r="K1212">
            <v>0</v>
          </cell>
          <cell r="L1212">
            <v>0</v>
          </cell>
          <cell r="M1212">
            <v>0</v>
          </cell>
          <cell r="N1212">
            <v>0</v>
          </cell>
          <cell r="O1212">
            <v>0</v>
          </cell>
          <cell r="P1212">
            <v>0</v>
          </cell>
          <cell r="Q1212">
            <v>0</v>
          </cell>
        </row>
        <row r="1213">
          <cell r="A1213">
            <v>2034</v>
          </cell>
          <cell r="B1213" t="str">
            <v>Jul</v>
          </cell>
          <cell r="C1213" t="str">
            <v>Bridger East</v>
          </cell>
          <cell r="D1213">
            <v>0</v>
          </cell>
          <cell r="E1213">
            <v>0</v>
          </cell>
          <cell r="F1213">
            <v>0</v>
          </cell>
          <cell r="G1213">
            <v>0</v>
          </cell>
          <cell r="H1213">
            <v>0</v>
          </cell>
          <cell r="I1213" t="str">
            <v>Div0</v>
          </cell>
          <cell r="J1213">
            <v>0</v>
          </cell>
          <cell r="K1213">
            <v>0</v>
          </cell>
          <cell r="L1213">
            <v>0</v>
          </cell>
          <cell r="M1213">
            <v>0</v>
          </cell>
          <cell r="N1213">
            <v>0</v>
          </cell>
          <cell r="O1213">
            <v>0</v>
          </cell>
          <cell r="P1213">
            <v>0</v>
          </cell>
          <cell r="Q1213">
            <v>0</v>
          </cell>
        </row>
        <row r="1214">
          <cell r="A1214">
            <v>2034</v>
          </cell>
          <cell r="B1214" t="str">
            <v>Jul</v>
          </cell>
          <cell r="C1214" t="str">
            <v>WyomingNE</v>
          </cell>
          <cell r="D1214">
            <v>665.3</v>
          </cell>
          <cell r="E1214">
            <v>0</v>
          </cell>
          <cell r="F1214">
            <v>-3.3</v>
          </cell>
          <cell r="G1214">
            <v>86.1</v>
          </cell>
          <cell r="H1214">
            <v>86.1</v>
          </cell>
          <cell r="I1214">
            <v>13</v>
          </cell>
          <cell r="J1214">
            <v>1043.5999999999999</v>
          </cell>
          <cell r="K1214">
            <v>0</v>
          </cell>
          <cell r="L1214">
            <v>50.2</v>
          </cell>
          <cell r="M1214">
            <v>0</v>
          </cell>
          <cell r="N1214">
            <v>345.7</v>
          </cell>
          <cell r="O1214">
            <v>0</v>
          </cell>
          <cell r="P1214">
            <v>0</v>
          </cell>
          <cell r="Q1214">
            <v>0</v>
          </cell>
        </row>
        <row r="1215">
          <cell r="A1215">
            <v>2034</v>
          </cell>
          <cell r="B1215" t="str">
            <v>Jul</v>
          </cell>
          <cell r="C1215" t="str">
            <v>WyomingSW</v>
          </cell>
          <cell r="D1215">
            <v>530.6</v>
          </cell>
          <cell r="E1215">
            <v>0</v>
          </cell>
          <cell r="F1215">
            <v>-152.80000000000001</v>
          </cell>
          <cell r="G1215">
            <v>49.1</v>
          </cell>
          <cell r="H1215">
            <v>49.1</v>
          </cell>
          <cell r="I1215">
            <v>13</v>
          </cell>
          <cell r="J1215">
            <v>43</v>
          </cell>
          <cell r="K1215">
            <v>0</v>
          </cell>
          <cell r="L1215">
            <v>0</v>
          </cell>
          <cell r="M1215">
            <v>783.9</v>
          </cell>
          <cell r="N1215">
            <v>400</v>
          </cell>
          <cell r="O1215">
            <v>0</v>
          </cell>
          <cell r="P1215">
            <v>0</v>
          </cell>
          <cell r="Q1215">
            <v>0</v>
          </cell>
        </row>
        <row r="1216">
          <cell r="A1216">
            <v>2034</v>
          </cell>
          <cell r="B1216" t="str">
            <v>Jul</v>
          </cell>
          <cell r="C1216" t="str">
            <v>Aeolis_Wyoming</v>
          </cell>
          <cell r="D1216">
            <v>0</v>
          </cell>
          <cell r="E1216">
            <v>0</v>
          </cell>
          <cell r="F1216">
            <v>0</v>
          </cell>
          <cell r="G1216">
            <v>0</v>
          </cell>
          <cell r="H1216">
            <v>0</v>
          </cell>
          <cell r="I1216" t="str">
            <v>Div0</v>
          </cell>
          <cell r="J1216">
            <v>173.8</v>
          </cell>
          <cell r="K1216">
            <v>0</v>
          </cell>
          <cell r="L1216">
            <v>0</v>
          </cell>
          <cell r="M1216">
            <v>345.7</v>
          </cell>
          <cell r="N1216">
            <v>519.5</v>
          </cell>
          <cell r="O1216">
            <v>0</v>
          </cell>
          <cell r="P1216">
            <v>0</v>
          </cell>
          <cell r="Q1216">
            <v>0</v>
          </cell>
        </row>
        <row r="1217">
          <cell r="A1217">
            <v>2034</v>
          </cell>
          <cell r="B1217" t="str">
            <v>Jul</v>
          </cell>
          <cell r="C1217" t="str">
            <v>Chehalis</v>
          </cell>
          <cell r="D1217">
            <v>0</v>
          </cell>
          <cell r="E1217">
            <v>0</v>
          </cell>
          <cell r="F1217">
            <v>0</v>
          </cell>
          <cell r="G1217">
            <v>0</v>
          </cell>
          <cell r="H1217">
            <v>0</v>
          </cell>
          <cell r="I1217" t="str">
            <v>Div0</v>
          </cell>
          <cell r="J1217">
            <v>464</v>
          </cell>
          <cell r="K1217">
            <v>0</v>
          </cell>
          <cell r="L1217">
            <v>0</v>
          </cell>
          <cell r="M1217">
            <v>0</v>
          </cell>
          <cell r="N1217">
            <v>464</v>
          </cell>
          <cell r="O1217">
            <v>0</v>
          </cell>
          <cell r="P1217">
            <v>0</v>
          </cell>
          <cell r="Q1217">
            <v>0</v>
          </cell>
        </row>
        <row r="1218">
          <cell r="A1218">
            <v>2034</v>
          </cell>
          <cell r="B1218" t="str">
            <v>Jul</v>
          </cell>
          <cell r="C1218" t="str">
            <v>SOregonCal</v>
          </cell>
          <cell r="D1218">
            <v>1554.6</v>
          </cell>
          <cell r="E1218">
            <v>0</v>
          </cell>
          <cell r="F1218">
            <v>-273.5</v>
          </cell>
          <cell r="G1218">
            <v>166.5</v>
          </cell>
          <cell r="H1218">
            <v>166.5</v>
          </cell>
          <cell r="I1218">
            <v>13</v>
          </cell>
          <cell r="J1218">
            <v>247.3</v>
          </cell>
          <cell r="K1218">
            <v>1.1000000000000001</v>
          </cell>
          <cell r="L1218">
            <v>7.7</v>
          </cell>
          <cell r="M1218">
            <v>1191.5</v>
          </cell>
          <cell r="N1218">
            <v>0</v>
          </cell>
          <cell r="O1218">
            <v>0</v>
          </cell>
          <cell r="P1218">
            <v>0</v>
          </cell>
          <cell r="Q1218">
            <v>0</v>
          </cell>
        </row>
        <row r="1219">
          <cell r="A1219">
            <v>2034</v>
          </cell>
          <cell r="B1219" t="str">
            <v>Jul</v>
          </cell>
          <cell r="C1219" t="str">
            <v>PortlandNC</v>
          </cell>
          <cell r="D1219">
            <v>495.3</v>
          </cell>
          <cell r="E1219">
            <v>0</v>
          </cell>
          <cell r="F1219">
            <v>0</v>
          </cell>
          <cell r="G1219">
            <v>64.400000000000006</v>
          </cell>
          <cell r="H1219">
            <v>64.400000000000006</v>
          </cell>
          <cell r="I1219">
            <v>13</v>
          </cell>
          <cell r="J1219">
            <v>496.8</v>
          </cell>
          <cell r="K1219">
            <v>-78</v>
          </cell>
          <cell r="L1219">
            <v>0</v>
          </cell>
          <cell r="M1219">
            <v>140.9</v>
          </cell>
          <cell r="N1219">
            <v>0</v>
          </cell>
          <cell r="O1219">
            <v>0</v>
          </cell>
          <cell r="P1219">
            <v>0</v>
          </cell>
          <cell r="Q1219">
            <v>0</v>
          </cell>
        </row>
        <row r="1220">
          <cell r="A1220">
            <v>2034</v>
          </cell>
          <cell r="B1220" t="str">
            <v>Jul</v>
          </cell>
          <cell r="C1220" t="str">
            <v>WillamValcc</v>
          </cell>
          <cell r="D1220">
            <v>356.5</v>
          </cell>
          <cell r="E1220">
            <v>0</v>
          </cell>
          <cell r="F1220">
            <v>-19.600000000000001</v>
          </cell>
          <cell r="G1220">
            <v>43.8</v>
          </cell>
          <cell r="H1220">
            <v>43.8</v>
          </cell>
          <cell r="I1220">
            <v>13</v>
          </cell>
          <cell r="J1220">
            <v>422.6</v>
          </cell>
          <cell r="K1220">
            <v>0</v>
          </cell>
          <cell r="L1220">
            <v>72.900000000000006</v>
          </cell>
          <cell r="M1220">
            <v>29.7</v>
          </cell>
          <cell r="N1220">
            <v>144.5</v>
          </cell>
          <cell r="O1220">
            <v>0</v>
          </cell>
          <cell r="P1220">
            <v>0</v>
          </cell>
          <cell r="Q1220">
            <v>0</v>
          </cell>
        </row>
        <row r="1221">
          <cell r="A1221">
            <v>2034</v>
          </cell>
          <cell r="B1221" t="str">
            <v>Jul</v>
          </cell>
          <cell r="C1221" t="str">
            <v>Bethel</v>
          </cell>
          <cell r="D1221">
            <v>0</v>
          </cell>
          <cell r="E1221">
            <v>0</v>
          </cell>
          <cell r="F1221">
            <v>0</v>
          </cell>
          <cell r="G1221">
            <v>0</v>
          </cell>
          <cell r="H1221">
            <v>0</v>
          </cell>
          <cell r="I1221" t="str">
            <v>Div0</v>
          </cell>
          <cell r="J1221">
            <v>0</v>
          </cell>
          <cell r="K1221">
            <v>0</v>
          </cell>
          <cell r="L1221">
            <v>0</v>
          </cell>
          <cell r="M1221">
            <v>0</v>
          </cell>
          <cell r="N1221">
            <v>0</v>
          </cell>
          <cell r="O1221">
            <v>0</v>
          </cell>
          <cell r="P1221">
            <v>0</v>
          </cell>
          <cell r="Q1221">
            <v>0</v>
          </cell>
        </row>
        <row r="1222">
          <cell r="A1222">
            <v>2034</v>
          </cell>
          <cell r="B1222" t="str">
            <v>Jul</v>
          </cell>
          <cell r="C1222" t="str">
            <v>Nevada - Oregon Border</v>
          </cell>
          <cell r="D1222">
            <v>0</v>
          </cell>
          <cell r="E1222">
            <v>0</v>
          </cell>
          <cell r="F1222">
            <v>0</v>
          </cell>
          <cell r="G1222">
            <v>0</v>
          </cell>
          <cell r="H1222">
            <v>0</v>
          </cell>
          <cell r="I1222" t="str">
            <v>Div0</v>
          </cell>
          <cell r="J1222">
            <v>106</v>
          </cell>
          <cell r="K1222">
            <v>0</v>
          </cell>
          <cell r="L1222">
            <v>0</v>
          </cell>
          <cell r="M1222">
            <v>0</v>
          </cell>
          <cell r="N1222">
            <v>106</v>
          </cell>
          <cell r="O1222">
            <v>0</v>
          </cell>
          <cell r="P1222">
            <v>0</v>
          </cell>
          <cell r="Q1222">
            <v>0</v>
          </cell>
        </row>
        <row r="1223">
          <cell r="A1223">
            <v>2034</v>
          </cell>
          <cell r="B1223" t="str">
            <v>Jul</v>
          </cell>
          <cell r="C1223" t="str">
            <v>Bridger</v>
          </cell>
          <cell r="D1223">
            <v>0</v>
          </cell>
          <cell r="E1223">
            <v>0</v>
          </cell>
          <cell r="F1223">
            <v>0</v>
          </cell>
          <cell r="G1223">
            <v>0</v>
          </cell>
          <cell r="H1223">
            <v>0</v>
          </cell>
          <cell r="I1223" t="str">
            <v>Div0</v>
          </cell>
          <cell r="J1223">
            <v>695.1</v>
          </cell>
          <cell r="K1223">
            <v>0</v>
          </cell>
          <cell r="L1223">
            <v>0</v>
          </cell>
          <cell r="M1223">
            <v>0</v>
          </cell>
          <cell r="N1223">
            <v>695.1</v>
          </cell>
          <cell r="O1223">
            <v>0</v>
          </cell>
          <cell r="P1223">
            <v>0</v>
          </cell>
          <cell r="Q1223">
            <v>0</v>
          </cell>
        </row>
        <row r="1224">
          <cell r="A1224">
            <v>2034</v>
          </cell>
          <cell r="B1224" t="str">
            <v>Jul</v>
          </cell>
          <cell r="C1224" t="str">
            <v>Hemingway</v>
          </cell>
          <cell r="D1224">
            <v>0</v>
          </cell>
          <cell r="E1224">
            <v>0</v>
          </cell>
          <cell r="F1224">
            <v>0</v>
          </cell>
          <cell r="G1224">
            <v>0</v>
          </cell>
          <cell r="H1224">
            <v>0</v>
          </cell>
          <cell r="I1224" t="str">
            <v>Div0</v>
          </cell>
          <cell r="J1224">
            <v>0</v>
          </cell>
          <cell r="K1224">
            <v>0</v>
          </cell>
          <cell r="L1224">
            <v>0</v>
          </cell>
          <cell r="M1224">
            <v>0</v>
          </cell>
          <cell r="N1224">
            <v>0</v>
          </cell>
          <cell r="O1224">
            <v>0</v>
          </cell>
          <cell r="P1224">
            <v>0</v>
          </cell>
          <cell r="Q1224">
            <v>0</v>
          </cell>
        </row>
        <row r="1225">
          <cell r="A1225">
            <v>2034</v>
          </cell>
          <cell r="B1225" t="str">
            <v>Jul</v>
          </cell>
          <cell r="C1225" t="str">
            <v>Midpoint Meridian</v>
          </cell>
          <cell r="D1225">
            <v>0</v>
          </cell>
          <cell r="E1225">
            <v>0</v>
          </cell>
          <cell r="F1225">
            <v>0</v>
          </cell>
          <cell r="G1225">
            <v>0</v>
          </cell>
          <cell r="H1225">
            <v>0</v>
          </cell>
          <cell r="I1225" t="str">
            <v>Div0</v>
          </cell>
          <cell r="J1225">
            <v>0</v>
          </cell>
          <cell r="K1225">
            <v>0</v>
          </cell>
          <cell r="L1225">
            <v>0</v>
          </cell>
          <cell r="M1225">
            <v>0</v>
          </cell>
          <cell r="N1225">
            <v>0</v>
          </cell>
          <cell r="O1225">
            <v>0</v>
          </cell>
          <cell r="P1225">
            <v>0</v>
          </cell>
          <cell r="Q1225">
            <v>0</v>
          </cell>
        </row>
        <row r="1226">
          <cell r="A1226">
            <v>2034</v>
          </cell>
          <cell r="B1226" t="str">
            <v>Jul</v>
          </cell>
          <cell r="C1226" t="str">
            <v>Craig Trans</v>
          </cell>
          <cell r="D1226">
            <v>0</v>
          </cell>
          <cell r="E1226">
            <v>0</v>
          </cell>
          <cell r="F1226">
            <v>0</v>
          </cell>
          <cell r="G1226">
            <v>0</v>
          </cell>
          <cell r="H1226">
            <v>0</v>
          </cell>
          <cell r="I1226" t="str">
            <v>Div0</v>
          </cell>
          <cell r="J1226">
            <v>0</v>
          </cell>
          <cell r="K1226">
            <v>0</v>
          </cell>
          <cell r="L1226">
            <v>0</v>
          </cell>
          <cell r="M1226">
            <v>67</v>
          </cell>
          <cell r="N1226">
            <v>67</v>
          </cell>
          <cell r="O1226">
            <v>0</v>
          </cell>
          <cell r="P1226">
            <v>0</v>
          </cell>
          <cell r="Q1226">
            <v>0</v>
          </cell>
        </row>
        <row r="1227">
          <cell r="A1227">
            <v>2034</v>
          </cell>
          <cell r="B1227" t="str">
            <v>Jul</v>
          </cell>
          <cell r="C1227" t="str">
            <v>BPA_NITS</v>
          </cell>
          <cell r="D1227">
            <v>256.39999999999998</v>
          </cell>
          <cell r="E1227">
            <v>0</v>
          </cell>
          <cell r="F1227">
            <v>0</v>
          </cell>
          <cell r="G1227">
            <v>33.299999999999997</v>
          </cell>
          <cell r="H1227">
            <v>33.299999999999997</v>
          </cell>
          <cell r="I1227">
            <v>13</v>
          </cell>
          <cell r="J1227">
            <v>0</v>
          </cell>
          <cell r="K1227">
            <v>0</v>
          </cell>
          <cell r="L1227">
            <v>0</v>
          </cell>
          <cell r="M1227">
            <v>289.7</v>
          </cell>
          <cell r="N1227">
            <v>0</v>
          </cell>
          <cell r="O1227">
            <v>0</v>
          </cell>
          <cell r="P1227">
            <v>0</v>
          </cell>
          <cell r="Q1227">
            <v>0</v>
          </cell>
        </row>
        <row r="1228">
          <cell r="A1228">
            <v>2034</v>
          </cell>
          <cell r="B1228" t="str">
            <v>Dec</v>
          </cell>
          <cell r="C1228" t="str">
            <v>Arizona</v>
          </cell>
          <cell r="D1228">
            <v>0</v>
          </cell>
          <cell r="E1228">
            <v>0</v>
          </cell>
          <cell r="F1228">
            <v>0</v>
          </cell>
          <cell r="G1228">
            <v>0</v>
          </cell>
          <cell r="H1228">
            <v>0</v>
          </cell>
          <cell r="I1228" t="str">
            <v>Div0</v>
          </cell>
          <cell r="J1228">
            <v>0</v>
          </cell>
          <cell r="K1228">
            <v>0</v>
          </cell>
          <cell r="L1228">
            <v>0</v>
          </cell>
          <cell r="M1228">
            <v>0</v>
          </cell>
          <cell r="N1228">
            <v>0</v>
          </cell>
          <cell r="O1228">
            <v>0</v>
          </cell>
          <cell r="P1228">
            <v>0</v>
          </cell>
          <cell r="Q1228">
            <v>0</v>
          </cell>
        </row>
        <row r="1229">
          <cell r="A1229">
            <v>2034</v>
          </cell>
          <cell r="B1229" t="str">
            <v>Dec</v>
          </cell>
          <cell r="C1229" t="str">
            <v>COB</v>
          </cell>
          <cell r="D1229">
            <v>0</v>
          </cell>
          <cell r="E1229">
            <v>0</v>
          </cell>
          <cell r="F1229">
            <v>0</v>
          </cell>
          <cell r="G1229">
            <v>0</v>
          </cell>
          <cell r="H1229">
            <v>0</v>
          </cell>
          <cell r="I1229" t="str">
            <v>Div0</v>
          </cell>
          <cell r="J1229">
            <v>0</v>
          </cell>
          <cell r="K1229">
            <v>0</v>
          </cell>
          <cell r="L1229">
            <v>0</v>
          </cell>
          <cell r="M1229">
            <v>0</v>
          </cell>
          <cell r="N1229">
            <v>0</v>
          </cell>
          <cell r="O1229">
            <v>0</v>
          </cell>
          <cell r="P1229">
            <v>0</v>
          </cell>
          <cell r="Q1229">
            <v>0</v>
          </cell>
        </row>
        <row r="1230">
          <cell r="A1230">
            <v>2034</v>
          </cell>
          <cell r="B1230" t="str">
            <v>Dec</v>
          </cell>
          <cell r="C1230" t="str">
            <v>Goshen</v>
          </cell>
          <cell r="D1230">
            <v>332.7</v>
          </cell>
          <cell r="E1230">
            <v>0</v>
          </cell>
          <cell r="F1230">
            <v>-38.5</v>
          </cell>
          <cell r="G1230">
            <v>38.200000000000003</v>
          </cell>
          <cell r="H1230">
            <v>38.200000000000003</v>
          </cell>
          <cell r="I1230">
            <v>13</v>
          </cell>
          <cell r="J1230">
            <v>0</v>
          </cell>
          <cell r="K1230">
            <v>-5.0999999999999996</v>
          </cell>
          <cell r="L1230">
            <v>0</v>
          </cell>
          <cell r="M1230">
            <v>337.5</v>
          </cell>
          <cell r="N1230">
            <v>0</v>
          </cell>
          <cell r="O1230">
            <v>0</v>
          </cell>
          <cell r="P1230">
            <v>0</v>
          </cell>
          <cell r="Q1230">
            <v>0</v>
          </cell>
        </row>
        <row r="1231">
          <cell r="A1231">
            <v>2034</v>
          </cell>
          <cell r="B1231" t="str">
            <v>Dec</v>
          </cell>
          <cell r="C1231" t="str">
            <v>Brady</v>
          </cell>
          <cell r="D1231">
            <v>0</v>
          </cell>
          <cell r="E1231">
            <v>0</v>
          </cell>
          <cell r="F1231">
            <v>0</v>
          </cell>
          <cell r="G1231">
            <v>0</v>
          </cell>
          <cell r="H1231">
            <v>0</v>
          </cell>
          <cell r="I1231" t="str">
            <v>Div0</v>
          </cell>
          <cell r="J1231">
            <v>0</v>
          </cell>
          <cell r="K1231">
            <v>0</v>
          </cell>
          <cell r="L1231">
            <v>0</v>
          </cell>
          <cell r="M1231">
            <v>0</v>
          </cell>
          <cell r="N1231">
            <v>0</v>
          </cell>
          <cell r="O1231">
            <v>0</v>
          </cell>
          <cell r="P1231">
            <v>0</v>
          </cell>
          <cell r="Q1231">
            <v>0</v>
          </cell>
        </row>
        <row r="1232">
          <cell r="A1232">
            <v>2034</v>
          </cell>
          <cell r="B1232" t="str">
            <v>Dec</v>
          </cell>
          <cell r="C1232" t="str">
            <v>Bridger West</v>
          </cell>
          <cell r="D1232">
            <v>0</v>
          </cell>
          <cell r="E1232">
            <v>0</v>
          </cell>
          <cell r="F1232">
            <v>0</v>
          </cell>
          <cell r="G1232">
            <v>0</v>
          </cell>
          <cell r="H1232">
            <v>0</v>
          </cell>
          <cell r="I1232" t="str">
            <v>Div0</v>
          </cell>
          <cell r="J1232">
            <v>0</v>
          </cell>
          <cell r="K1232">
            <v>0</v>
          </cell>
          <cell r="L1232">
            <v>0</v>
          </cell>
          <cell r="M1232">
            <v>751.8</v>
          </cell>
          <cell r="N1232">
            <v>751.8</v>
          </cell>
          <cell r="O1232">
            <v>0</v>
          </cell>
          <cell r="P1232">
            <v>0</v>
          </cell>
          <cell r="Q1232">
            <v>0</v>
          </cell>
        </row>
        <row r="1233">
          <cell r="A1233">
            <v>2034</v>
          </cell>
          <cell r="B1233" t="str">
            <v>Dec</v>
          </cell>
          <cell r="C1233" t="str">
            <v>Borah</v>
          </cell>
          <cell r="D1233">
            <v>0</v>
          </cell>
          <cell r="E1233">
            <v>0</v>
          </cell>
          <cell r="F1233">
            <v>0</v>
          </cell>
          <cell r="G1233">
            <v>0</v>
          </cell>
          <cell r="H1233">
            <v>0</v>
          </cell>
          <cell r="I1233" t="str">
            <v>Div0</v>
          </cell>
          <cell r="J1233">
            <v>0</v>
          </cell>
          <cell r="K1233">
            <v>0</v>
          </cell>
          <cell r="L1233">
            <v>0</v>
          </cell>
          <cell r="M1233">
            <v>943.7</v>
          </cell>
          <cell r="N1233">
            <v>943.7</v>
          </cell>
          <cell r="O1233">
            <v>0</v>
          </cell>
          <cell r="P1233">
            <v>0</v>
          </cell>
          <cell r="Q1233">
            <v>0</v>
          </cell>
        </row>
        <row r="1234">
          <cell r="A1234">
            <v>2034</v>
          </cell>
          <cell r="B1234" t="str">
            <v>Dec</v>
          </cell>
          <cell r="C1234" t="str">
            <v>Mid Columbia</v>
          </cell>
          <cell r="D1234">
            <v>0</v>
          </cell>
          <cell r="E1234">
            <v>0</v>
          </cell>
          <cell r="F1234">
            <v>0</v>
          </cell>
          <cell r="G1234">
            <v>0</v>
          </cell>
          <cell r="H1234">
            <v>0</v>
          </cell>
          <cell r="I1234" t="str">
            <v>Div0</v>
          </cell>
          <cell r="J1234">
            <v>443.2</v>
          </cell>
          <cell r="K1234">
            <v>0</v>
          </cell>
          <cell r="L1234">
            <v>0</v>
          </cell>
          <cell r="M1234">
            <v>0</v>
          </cell>
          <cell r="N1234">
            <v>443.2</v>
          </cell>
          <cell r="O1234">
            <v>0</v>
          </cell>
          <cell r="P1234">
            <v>0</v>
          </cell>
          <cell r="Q1234">
            <v>0</v>
          </cell>
        </row>
        <row r="1235">
          <cell r="A1235">
            <v>2034</v>
          </cell>
          <cell r="B1235" t="str">
            <v>Dec</v>
          </cell>
          <cell r="C1235" t="str">
            <v>Mona</v>
          </cell>
          <cell r="D1235">
            <v>0</v>
          </cell>
          <cell r="E1235">
            <v>0</v>
          </cell>
          <cell r="F1235">
            <v>0</v>
          </cell>
          <cell r="G1235">
            <v>0</v>
          </cell>
          <cell r="H1235">
            <v>0</v>
          </cell>
          <cell r="I1235" t="str">
            <v>Div0</v>
          </cell>
          <cell r="J1235">
            <v>0</v>
          </cell>
          <cell r="K1235">
            <v>0</v>
          </cell>
          <cell r="L1235">
            <v>0</v>
          </cell>
          <cell r="M1235">
            <v>14.5</v>
          </cell>
          <cell r="N1235">
            <v>14.5</v>
          </cell>
          <cell r="O1235">
            <v>0</v>
          </cell>
          <cell r="P1235">
            <v>0</v>
          </cell>
          <cell r="Q1235">
            <v>0</v>
          </cell>
        </row>
        <row r="1236">
          <cell r="A1236">
            <v>2034</v>
          </cell>
          <cell r="B1236" t="str">
            <v>Dec</v>
          </cell>
          <cell r="C1236" t="str">
            <v>Palo Verde</v>
          </cell>
          <cell r="D1236">
            <v>0</v>
          </cell>
          <cell r="E1236">
            <v>0</v>
          </cell>
          <cell r="F1236">
            <v>0</v>
          </cell>
          <cell r="G1236">
            <v>0</v>
          </cell>
          <cell r="H1236">
            <v>0</v>
          </cell>
          <cell r="I1236" t="str">
            <v>Div0</v>
          </cell>
          <cell r="J1236">
            <v>0</v>
          </cell>
          <cell r="K1236">
            <v>0</v>
          </cell>
          <cell r="L1236">
            <v>0</v>
          </cell>
          <cell r="M1236">
            <v>0</v>
          </cell>
          <cell r="N1236">
            <v>0</v>
          </cell>
          <cell r="O1236">
            <v>0</v>
          </cell>
          <cell r="P1236">
            <v>0</v>
          </cell>
          <cell r="Q1236">
            <v>0</v>
          </cell>
        </row>
        <row r="1237">
          <cell r="A1237">
            <v>2034</v>
          </cell>
          <cell r="B1237" t="str">
            <v>Dec</v>
          </cell>
          <cell r="C1237" t="str">
            <v>Utah North</v>
          </cell>
          <cell r="D1237">
            <v>4227.3</v>
          </cell>
          <cell r="E1237">
            <v>0</v>
          </cell>
          <cell r="F1237">
            <v>-555.20000000000005</v>
          </cell>
          <cell r="G1237">
            <v>477.4</v>
          </cell>
          <cell r="H1237">
            <v>477.4</v>
          </cell>
          <cell r="I1237">
            <v>13</v>
          </cell>
          <cell r="J1237">
            <v>1821.4</v>
          </cell>
          <cell r="K1237">
            <v>0</v>
          </cell>
          <cell r="L1237">
            <v>0</v>
          </cell>
          <cell r="M1237">
            <v>2668.1</v>
          </cell>
          <cell r="N1237">
            <v>339.9</v>
          </cell>
          <cell r="O1237">
            <v>0</v>
          </cell>
          <cell r="P1237">
            <v>0</v>
          </cell>
          <cell r="Q1237">
            <v>0</v>
          </cell>
        </row>
        <row r="1238">
          <cell r="A1238">
            <v>2034</v>
          </cell>
          <cell r="B1238" t="str">
            <v>Dec</v>
          </cell>
          <cell r="C1238" t="str">
            <v>_4-Corners</v>
          </cell>
          <cell r="D1238">
            <v>0</v>
          </cell>
          <cell r="E1238">
            <v>0</v>
          </cell>
          <cell r="F1238">
            <v>0</v>
          </cell>
          <cell r="G1238">
            <v>0</v>
          </cell>
          <cell r="H1238">
            <v>0</v>
          </cell>
          <cell r="I1238" t="str">
            <v>Div0</v>
          </cell>
          <cell r="J1238">
            <v>0</v>
          </cell>
          <cell r="K1238">
            <v>0</v>
          </cell>
          <cell r="L1238">
            <v>0</v>
          </cell>
          <cell r="M1238">
            <v>0</v>
          </cell>
          <cell r="N1238">
            <v>0</v>
          </cell>
          <cell r="O1238">
            <v>0</v>
          </cell>
          <cell r="P1238">
            <v>0</v>
          </cell>
          <cell r="Q1238">
            <v>0</v>
          </cell>
        </row>
        <row r="1239">
          <cell r="A1239">
            <v>2034</v>
          </cell>
          <cell r="B1239" t="str">
            <v>Dec</v>
          </cell>
          <cell r="C1239" t="str">
            <v>Utah South</v>
          </cell>
          <cell r="D1239">
            <v>710</v>
          </cell>
          <cell r="E1239">
            <v>0</v>
          </cell>
          <cell r="F1239">
            <v>0</v>
          </cell>
          <cell r="G1239">
            <v>92.3</v>
          </cell>
          <cell r="H1239">
            <v>92.3</v>
          </cell>
          <cell r="I1239">
            <v>13</v>
          </cell>
          <cell r="J1239">
            <v>3421.1</v>
          </cell>
          <cell r="K1239">
            <v>-31.9</v>
          </cell>
          <cell r="L1239">
            <v>0</v>
          </cell>
          <cell r="M1239">
            <v>81.5</v>
          </cell>
          <cell r="N1239">
            <v>2668.4</v>
          </cell>
          <cell r="O1239">
            <v>0</v>
          </cell>
          <cell r="P1239">
            <v>0</v>
          </cell>
          <cell r="Q1239">
            <v>0</v>
          </cell>
        </row>
        <row r="1240">
          <cell r="A1240">
            <v>2034</v>
          </cell>
          <cell r="B1240" t="str">
            <v>Dec</v>
          </cell>
          <cell r="C1240" t="str">
            <v>Cholla</v>
          </cell>
          <cell r="D1240">
            <v>0</v>
          </cell>
          <cell r="E1240">
            <v>0</v>
          </cell>
          <cell r="F1240">
            <v>0</v>
          </cell>
          <cell r="G1240">
            <v>0</v>
          </cell>
          <cell r="H1240">
            <v>0</v>
          </cell>
          <cell r="I1240" t="str">
            <v>Div0</v>
          </cell>
          <cell r="J1240">
            <v>0</v>
          </cell>
          <cell r="K1240">
            <v>0</v>
          </cell>
          <cell r="L1240">
            <v>0</v>
          </cell>
          <cell r="M1240">
            <v>0</v>
          </cell>
          <cell r="N1240">
            <v>0</v>
          </cell>
          <cell r="O1240">
            <v>0</v>
          </cell>
          <cell r="P1240">
            <v>0</v>
          </cell>
          <cell r="Q1240">
            <v>0</v>
          </cell>
        </row>
        <row r="1241">
          <cell r="A1241">
            <v>2034</v>
          </cell>
          <cell r="B1241" t="str">
            <v>Dec</v>
          </cell>
          <cell r="C1241" t="str">
            <v>Colorado</v>
          </cell>
          <cell r="D1241">
            <v>0</v>
          </cell>
          <cell r="E1241">
            <v>0</v>
          </cell>
          <cell r="F1241">
            <v>0</v>
          </cell>
          <cell r="G1241">
            <v>0</v>
          </cell>
          <cell r="H1241">
            <v>0</v>
          </cell>
          <cell r="I1241" t="str">
            <v>Div0</v>
          </cell>
          <cell r="J1241">
            <v>81.5</v>
          </cell>
          <cell r="K1241">
            <v>0</v>
          </cell>
          <cell r="L1241">
            <v>0</v>
          </cell>
          <cell r="M1241">
            <v>0</v>
          </cell>
          <cell r="N1241">
            <v>81.5</v>
          </cell>
          <cell r="O1241">
            <v>0</v>
          </cell>
          <cell r="P1241">
            <v>0</v>
          </cell>
          <cell r="Q1241">
            <v>0</v>
          </cell>
        </row>
        <row r="1242">
          <cell r="A1242">
            <v>2034</v>
          </cell>
          <cell r="B1242" t="str">
            <v>Dec</v>
          </cell>
          <cell r="C1242" t="str">
            <v>Mead</v>
          </cell>
          <cell r="D1242">
            <v>0</v>
          </cell>
          <cell r="E1242">
            <v>0</v>
          </cell>
          <cell r="F1242">
            <v>0</v>
          </cell>
          <cell r="G1242">
            <v>0</v>
          </cell>
          <cell r="H1242">
            <v>0</v>
          </cell>
          <cell r="I1242" t="str">
            <v>Div0</v>
          </cell>
          <cell r="J1242">
            <v>0</v>
          </cell>
          <cell r="K1242">
            <v>0</v>
          </cell>
          <cell r="L1242">
            <v>0</v>
          </cell>
          <cell r="M1242">
            <v>0</v>
          </cell>
          <cell r="N1242">
            <v>0</v>
          </cell>
          <cell r="O1242">
            <v>0</v>
          </cell>
          <cell r="P1242">
            <v>0</v>
          </cell>
          <cell r="Q1242">
            <v>0</v>
          </cell>
        </row>
        <row r="1243">
          <cell r="A1243">
            <v>2034</v>
          </cell>
          <cell r="B1243" t="str">
            <v>Dec</v>
          </cell>
          <cell r="C1243" t="str">
            <v>Montana</v>
          </cell>
          <cell r="D1243">
            <v>0</v>
          </cell>
          <cell r="E1243">
            <v>0</v>
          </cell>
          <cell r="F1243">
            <v>0</v>
          </cell>
          <cell r="G1243">
            <v>0</v>
          </cell>
          <cell r="H1243">
            <v>0</v>
          </cell>
          <cell r="I1243" t="str">
            <v>Div0</v>
          </cell>
          <cell r="J1243">
            <v>150.69999999999999</v>
          </cell>
          <cell r="K1243">
            <v>0</v>
          </cell>
          <cell r="L1243">
            <v>0</v>
          </cell>
          <cell r="M1243">
            <v>0</v>
          </cell>
          <cell r="N1243">
            <v>150.69999999999999</v>
          </cell>
          <cell r="O1243">
            <v>0</v>
          </cell>
          <cell r="P1243">
            <v>0</v>
          </cell>
          <cell r="Q1243">
            <v>0</v>
          </cell>
        </row>
        <row r="1244">
          <cell r="A1244">
            <v>2034</v>
          </cell>
          <cell r="B1244" t="str">
            <v>Dec</v>
          </cell>
          <cell r="C1244" t="str">
            <v>Hermiston</v>
          </cell>
          <cell r="D1244">
            <v>0</v>
          </cell>
          <cell r="E1244">
            <v>0</v>
          </cell>
          <cell r="F1244">
            <v>0</v>
          </cell>
          <cell r="G1244">
            <v>0</v>
          </cell>
          <cell r="H1244">
            <v>0</v>
          </cell>
          <cell r="I1244" t="str">
            <v>Div0</v>
          </cell>
          <cell r="J1244">
            <v>240</v>
          </cell>
          <cell r="K1244">
            <v>0</v>
          </cell>
          <cell r="L1244">
            <v>0</v>
          </cell>
          <cell r="M1244">
            <v>0</v>
          </cell>
          <cell r="N1244">
            <v>240</v>
          </cell>
          <cell r="O1244">
            <v>0</v>
          </cell>
          <cell r="P1244">
            <v>0</v>
          </cell>
          <cell r="Q1244">
            <v>0</v>
          </cell>
        </row>
        <row r="1245">
          <cell r="A1245">
            <v>2034</v>
          </cell>
          <cell r="B1245" t="str">
            <v>Dec</v>
          </cell>
          <cell r="C1245" t="str">
            <v>Yakima</v>
          </cell>
          <cell r="D1245">
            <v>597.5</v>
          </cell>
          <cell r="E1245">
            <v>0</v>
          </cell>
          <cell r="F1245">
            <v>-58</v>
          </cell>
          <cell r="G1245">
            <v>70.099999999999994</v>
          </cell>
          <cell r="H1245">
            <v>70.099999999999994</v>
          </cell>
          <cell r="I1245">
            <v>13</v>
          </cell>
          <cell r="J1245">
            <v>129.5</v>
          </cell>
          <cell r="K1245">
            <v>0</v>
          </cell>
          <cell r="L1245">
            <v>0</v>
          </cell>
          <cell r="M1245">
            <v>480.2</v>
          </cell>
          <cell r="N1245">
            <v>0</v>
          </cell>
          <cell r="O1245">
            <v>0</v>
          </cell>
          <cell r="P1245">
            <v>0</v>
          </cell>
          <cell r="Q1245">
            <v>0</v>
          </cell>
        </row>
        <row r="1246">
          <cell r="A1246">
            <v>2034</v>
          </cell>
          <cell r="B1246" t="str">
            <v>Dec</v>
          </cell>
          <cell r="C1246" t="str">
            <v>WallaWalla</v>
          </cell>
          <cell r="D1246">
            <v>258.5</v>
          </cell>
          <cell r="E1246">
            <v>0</v>
          </cell>
          <cell r="F1246">
            <v>-21.9</v>
          </cell>
          <cell r="G1246">
            <v>30.8</v>
          </cell>
          <cell r="H1246">
            <v>30.8</v>
          </cell>
          <cell r="I1246">
            <v>13</v>
          </cell>
          <cell r="J1246">
            <v>33.5</v>
          </cell>
          <cell r="K1246">
            <v>-1.8</v>
          </cell>
          <cell r="L1246">
            <v>0</v>
          </cell>
          <cell r="M1246">
            <v>235.7</v>
          </cell>
          <cell r="N1246">
            <v>0</v>
          </cell>
          <cell r="O1246">
            <v>0</v>
          </cell>
          <cell r="P1246">
            <v>0</v>
          </cell>
          <cell r="Q1246">
            <v>0</v>
          </cell>
        </row>
        <row r="1247">
          <cell r="A1247">
            <v>2034</v>
          </cell>
          <cell r="B1247" t="str">
            <v>Dec</v>
          </cell>
          <cell r="C1247" t="str">
            <v>APS Transmission</v>
          </cell>
          <cell r="D1247">
            <v>0</v>
          </cell>
          <cell r="E1247">
            <v>0</v>
          </cell>
          <cell r="F1247">
            <v>0</v>
          </cell>
          <cell r="G1247">
            <v>0</v>
          </cell>
          <cell r="H1247">
            <v>0</v>
          </cell>
          <cell r="I1247" t="str">
            <v>Div0</v>
          </cell>
          <cell r="J1247">
            <v>0</v>
          </cell>
          <cell r="K1247">
            <v>0</v>
          </cell>
          <cell r="L1247">
            <v>0</v>
          </cell>
          <cell r="M1247">
            <v>0</v>
          </cell>
          <cell r="N1247">
            <v>0</v>
          </cell>
          <cell r="O1247">
            <v>0</v>
          </cell>
          <cell r="P1247">
            <v>0</v>
          </cell>
          <cell r="Q1247">
            <v>0</v>
          </cell>
        </row>
        <row r="1248">
          <cell r="A1248">
            <v>2034</v>
          </cell>
          <cell r="B1248" t="str">
            <v>Dec</v>
          </cell>
          <cell r="C1248" t="str">
            <v>Bridger East</v>
          </cell>
          <cell r="D1248">
            <v>0</v>
          </cell>
          <cell r="E1248">
            <v>0</v>
          </cell>
          <cell r="F1248">
            <v>0</v>
          </cell>
          <cell r="G1248">
            <v>0</v>
          </cell>
          <cell r="H1248">
            <v>0</v>
          </cell>
          <cell r="I1248" t="str">
            <v>Div0</v>
          </cell>
          <cell r="J1248">
            <v>0</v>
          </cell>
          <cell r="K1248">
            <v>0</v>
          </cell>
          <cell r="L1248">
            <v>0</v>
          </cell>
          <cell r="M1248">
            <v>0</v>
          </cell>
          <cell r="N1248">
            <v>0</v>
          </cell>
          <cell r="O1248">
            <v>0</v>
          </cell>
          <cell r="P1248">
            <v>0</v>
          </cell>
          <cell r="Q1248">
            <v>0</v>
          </cell>
        </row>
        <row r="1249">
          <cell r="A1249">
            <v>2034</v>
          </cell>
          <cell r="B1249" t="str">
            <v>Dec</v>
          </cell>
          <cell r="C1249" t="str">
            <v>WyomingNE</v>
          </cell>
          <cell r="D1249">
            <v>683.7</v>
          </cell>
          <cell r="E1249">
            <v>0</v>
          </cell>
          <cell r="F1249">
            <v>0</v>
          </cell>
          <cell r="G1249">
            <v>88.9</v>
          </cell>
          <cell r="H1249">
            <v>88.9</v>
          </cell>
          <cell r="I1249">
            <v>13</v>
          </cell>
          <cell r="J1249">
            <v>1088.4000000000001</v>
          </cell>
          <cell r="K1249">
            <v>0</v>
          </cell>
          <cell r="L1249">
            <v>0</v>
          </cell>
          <cell r="M1249">
            <v>0</v>
          </cell>
          <cell r="N1249">
            <v>315.7</v>
          </cell>
          <cell r="O1249">
            <v>0</v>
          </cell>
          <cell r="P1249">
            <v>0</v>
          </cell>
          <cell r="Q1249">
            <v>0</v>
          </cell>
        </row>
        <row r="1250">
          <cell r="A1250">
            <v>2034</v>
          </cell>
          <cell r="B1250" t="str">
            <v>Dec</v>
          </cell>
          <cell r="C1250" t="str">
            <v>WyomingSW</v>
          </cell>
          <cell r="D1250">
            <v>569.4</v>
          </cell>
          <cell r="E1250">
            <v>0</v>
          </cell>
          <cell r="F1250">
            <v>-148.80000000000001</v>
          </cell>
          <cell r="G1250">
            <v>54.7</v>
          </cell>
          <cell r="H1250">
            <v>54.7</v>
          </cell>
          <cell r="I1250">
            <v>13</v>
          </cell>
          <cell r="J1250">
            <v>42.7</v>
          </cell>
          <cell r="K1250">
            <v>0</v>
          </cell>
          <cell r="L1250">
            <v>0</v>
          </cell>
          <cell r="M1250">
            <v>432.6</v>
          </cell>
          <cell r="N1250">
            <v>0</v>
          </cell>
          <cell r="O1250">
            <v>0</v>
          </cell>
          <cell r="P1250">
            <v>0</v>
          </cell>
          <cell r="Q1250">
            <v>0</v>
          </cell>
        </row>
        <row r="1251">
          <cell r="A1251">
            <v>2034</v>
          </cell>
          <cell r="B1251" t="str">
            <v>Dec</v>
          </cell>
          <cell r="C1251" t="str">
            <v>Aeolis_Wyoming</v>
          </cell>
          <cell r="D1251">
            <v>0</v>
          </cell>
          <cell r="E1251">
            <v>0</v>
          </cell>
          <cell r="F1251">
            <v>0</v>
          </cell>
          <cell r="G1251">
            <v>0</v>
          </cell>
          <cell r="H1251">
            <v>0</v>
          </cell>
          <cell r="I1251" t="str">
            <v>Div0</v>
          </cell>
          <cell r="J1251">
            <v>173.8</v>
          </cell>
          <cell r="K1251">
            <v>0</v>
          </cell>
          <cell r="L1251">
            <v>0</v>
          </cell>
          <cell r="M1251">
            <v>315.7</v>
          </cell>
          <cell r="N1251">
            <v>489.5</v>
          </cell>
          <cell r="O1251">
            <v>0</v>
          </cell>
          <cell r="P1251">
            <v>0</v>
          </cell>
          <cell r="Q1251">
            <v>0</v>
          </cell>
        </row>
        <row r="1252">
          <cell r="A1252">
            <v>2034</v>
          </cell>
          <cell r="B1252" t="str">
            <v>Dec</v>
          </cell>
          <cell r="C1252" t="str">
            <v>Chehalis</v>
          </cell>
          <cell r="D1252">
            <v>0</v>
          </cell>
          <cell r="E1252">
            <v>0</v>
          </cell>
          <cell r="F1252">
            <v>0</v>
          </cell>
          <cell r="G1252">
            <v>0</v>
          </cell>
          <cell r="H1252">
            <v>0</v>
          </cell>
          <cell r="I1252" t="str">
            <v>Div0</v>
          </cell>
          <cell r="J1252">
            <v>512</v>
          </cell>
          <cell r="K1252">
            <v>0</v>
          </cell>
          <cell r="L1252">
            <v>0</v>
          </cell>
          <cell r="M1252">
            <v>0</v>
          </cell>
          <cell r="N1252">
            <v>512</v>
          </cell>
          <cell r="O1252">
            <v>0</v>
          </cell>
          <cell r="P1252">
            <v>0</v>
          </cell>
          <cell r="Q1252">
            <v>0</v>
          </cell>
        </row>
        <row r="1253">
          <cell r="A1253">
            <v>2034</v>
          </cell>
          <cell r="B1253" t="str">
            <v>Dec</v>
          </cell>
          <cell r="C1253" t="str">
            <v>SOregonCal</v>
          </cell>
          <cell r="D1253">
            <v>1511.2</v>
          </cell>
          <cell r="E1253">
            <v>0</v>
          </cell>
          <cell r="F1253">
            <v>-340.2</v>
          </cell>
          <cell r="G1253">
            <v>152.19999999999999</v>
          </cell>
          <cell r="H1253">
            <v>152.19999999999999</v>
          </cell>
          <cell r="I1253">
            <v>13</v>
          </cell>
          <cell r="J1253">
            <v>288.8</v>
          </cell>
          <cell r="K1253">
            <v>1</v>
          </cell>
          <cell r="L1253">
            <v>0</v>
          </cell>
          <cell r="M1253">
            <v>1033.4000000000001</v>
          </cell>
          <cell r="N1253">
            <v>0</v>
          </cell>
          <cell r="O1253">
            <v>0</v>
          </cell>
          <cell r="P1253">
            <v>0</v>
          </cell>
          <cell r="Q1253">
            <v>0</v>
          </cell>
        </row>
        <row r="1254">
          <cell r="A1254">
            <v>2034</v>
          </cell>
          <cell r="B1254" t="str">
            <v>Dec</v>
          </cell>
          <cell r="C1254" t="str">
            <v>PortlandNC</v>
          </cell>
          <cell r="D1254">
            <v>534.20000000000005</v>
          </cell>
          <cell r="E1254">
            <v>0</v>
          </cell>
          <cell r="F1254">
            <v>0</v>
          </cell>
          <cell r="G1254">
            <v>69.400000000000006</v>
          </cell>
          <cell r="H1254">
            <v>69.400000000000006</v>
          </cell>
          <cell r="I1254">
            <v>13</v>
          </cell>
          <cell r="J1254">
            <v>594.9</v>
          </cell>
          <cell r="K1254">
            <v>-78</v>
          </cell>
          <cell r="L1254">
            <v>0</v>
          </cell>
          <cell r="M1254">
            <v>86.7</v>
          </cell>
          <cell r="N1254">
            <v>0</v>
          </cell>
          <cell r="O1254">
            <v>0</v>
          </cell>
          <cell r="P1254">
            <v>0</v>
          </cell>
          <cell r="Q1254">
            <v>0</v>
          </cell>
        </row>
        <row r="1255">
          <cell r="A1255">
            <v>2034</v>
          </cell>
          <cell r="B1255" t="str">
            <v>Dec</v>
          </cell>
          <cell r="C1255" t="str">
            <v>WillamValcc</v>
          </cell>
          <cell r="D1255">
            <v>396.7</v>
          </cell>
          <cell r="E1255">
            <v>0</v>
          </cell>
          <cell r="F1255">
            <v>0</v>
          </cell>
          <cell r="G1255">
            <v>51.6</v>
          </cell>
          <cell r="H1255">
            <v>51.6</v>
          </cell>
          <cell r="I1255">
            <v>13</v>
          </cell>
          <cell r="J1255">
            <v>451.3</v>
          </cell>
          <cell r="K1255">
            <v>0</v>
          </cell>
          <cell r="L1255">
            <v>0</v>
          </cell>
          <cell r="M1255">
            <v>46.7</v>
          </cell>
          <cell r="N1255">
            <v>49.7</v>
          </cell>
          <cell r="O1255">
            <v>0</v>
          </cell>
          <cell r="P1255">
            <v>0</v>
          </cell>
          <cell r="Q1255">
            <v>0</v>
          </cell>
        </row>
        <row r="1256">
          <cell r="A1256">
            <v>2034</v>
          </cell>
          <cell r="B1256" t="str">
            <v>Dec</v>
          </cell>
          <cell r="C1256" t="str">
            <v>Bethel</v>
          </cell>
          <cell r="D1256">
            <v>0</v>
          </cell>
          <cell r="E1256">
            <v>0</v>
          </cell>
          <cell r="F1256">
            <v>0</v>
          </cell>
          <cell r="G1256">
            <v>0</v>
          </cell>
          <cell r="H1256">
            <v>0</v>
          </cell>
          <cell r="I1256" t="str">
            <v>Div0</v>
          </cell>
          <cell r="J1256">
            <v>0</v>
          </cell>
          <cell r="K1256">
            <v>0</v>
          </cell>
          <cell r="L1256">
            <v>0</v>
          </cell>
          <cell r="M1256">
            <v>0</v>
          </cell>
          <cell r="N1256">
            <v>0</v>
          </cell>
          <cell r="O1256">
            <v>0</v>
          </cell>
          <cell r="P1256">
            <v>0</v>
          </cell>
          <cell r="Q1256">
            <v>0</v>
          </cell>
        </row>
        <row r="1257">
          <cell r="A1257">
            <v>2034</v>
          </cell>
          <cell r="B1257" t="str">
            <v>Dec</v>
          </cell>
          <cell r="C1257" t="str">
            <v>Nevada - Oregon Border</v>
          </cell>
          <cell r="D1257">
            <v>0</v>
          </cell>
          <cell r="E1257">
            <v>0</v>
          </cell>
          <cell r="F1257">
            <v>0</v>
          </cell>
          <cell r="G1257">
            <v>0</v>
          </cell>
          <cell r="H1257">
            <v>0</v>
          </cell>
          <cell r="I1257" t="str">
            <v>Div0</v>
          </cell>
          <cell r="J1257">
            <v>106</v>
          </cell>
          <cell r="K1257">
            <v>0</v>
          </cell>
          <cell r="L1257">
            <v>0</v>
          </cell>
          <cell r="M1257">
            <v>0</v>
          </cell>
          <cell r="N1257">
            <v>106</v>
          </cell>
          <cell r="O1257">
            <v>0</v>
          </cell>
          <cell r="P1257">
            <v>0</v>
          </cell>
          <cell r="Q1257">
            <v>0</v>
          </cell>
        </row>
        <row r="1258">
          <cell r="A1258">
            <v>2034</v>
          </cell>
          <cell r="B1258" t="str">
            <v>Dec</v>
          </cell>
          <cell r="C1258" t="str">
            <v>Bridger</v>
          </cell>
          <cell r="D1258">
            <v>0</v>
          </cell>
          <cell r="E1258">
            <v>0</v>
          </cell>
          <cell r="F1258">
            <v>0</v>
          </cell>
          <cell r="G1258">
            <v>0</v>
          </cell>
          <cell r="H1258">
            <v>0</v>
          </cell>
          <cell r="I1258" t="str">
            <v>Div0</v>
          </cell>
          <cell r="J1258">
            <v>695.1</v>
          </cell>
          <cell r="K1258">
            <v>0</v>
          </cell>
          <cell r="L1258">
            <v>0</v>
          </cell>
          <cell r="M1258">
            <v>56.9</v>
          </cell>
          <cell r="N1258">
            <v>751.9</v>
          </cell>
          <cell r="O1258">
            <v>0</v>
          </cell>
          <cell r="P1258">
            <v>0</v>
          </cell>
          <cell r="Q1258">
            <v>0</v>
          </cell>
        </row>
        <row r="1259">
          <cell r="A1259">
            <v>2034</v>
          </cell>
          <cell r="B1259" t="str">
            <v>Dec</v>
          </cell>
          <cell r="C1259" t="str">
            <v>Hemingway</v>
          </cell>
          <cell r="D1259">
            <v>0</v>
          </cell>
          <cell r="E1259">
            <v>0</v>
          </cell>
          <cell r="F1259">
            <v>0</v>
          </cell>
          <cell r="G1259">
            <v>0</v>
          </cell>
          <cell r="H1259">
            <v>0</v>
          </cell>
          <cell r="I1259" t="str">
            <v>Div0</v>
          </cell>
          <cell r="J1259">
            <v>0</v>
          </cell>
          <cell r="K1259">
            <v>0</v>
          </cell>
          <cell r="L1259">
            <v>0</v>
          </cell>
          <cell r="M1259">
            <v>547.1</v>
          </cell>
          <cell r="N1259">
            <v>547.1</v>
          </cell>
          <cell r="O1259">
            <v>0</v>
          </cell>
          <cell r="P1259">
            <v>0</v>
          </cell>
          <cell r="Q1259">
            <v>0</v>
          </cell>
        </row>
        <row r="1260">
          <cell r="A1260">
            <v>2034</v>
          </cell>
          <cell r="B1260" t="str">
            <v>Dec</v>
          </cell>
          <cell r="C1260" t="str">
            <v>Midpoint Meridian</v>
          </cell>
          <cell r="D1260">
            <v>0</v>
          </cell>
          <cell r="E1260">
            <v>0</v>
          </cell>
          <cell r="F1260">
            <v>0</v>
          </cell>
          <cell r="G1260">
            <v>0</v>
          </cell>
          <cell r="H1260">
            <v>0</v>
          </cell>
          <cell r="I1260" t="str">
            <v>Div0</v>
          </cell>
          <cell r="J1260">
            <v>0</v>
          </cell>
          <cell r="K1260">
            <v>0</v>
          </cell>
          <cell r="L1260">
            <v>0</v>
          </cell>
          <cell r="M1260">
            <v>241</v>
          </cell>
          <cell r="N1260">
            <v>241</v>
          </cell>
          <cell r="O1260">
            <v>0</v>
          </cell>
          <cell r="P1260">
            <v>0</v>
          </cell>
          <cell r="Q1260">
            <v>0</v>
          </cell>
        </row>
        <row r="1261">
          <cell r="A1261">
            <v>2034</v>
          </cell>
          <cell r="B1261" t="str">
            <v>Dec</v>
          </cell>
          <cell r="C1261" t="str">
            <v>Craig Trans</v>
          </cell>
          <cell r="D1261">
            <v>0</v>
          </cell>
          <cell r="E1261">
            <v>0</v>
          </cell>
          <cell r="F1261">
            <v>0</v>
          </cell>
          <cell r="G1261">
            <v>0</v>
          </cell>
          <cell r="H1261">
            <v>0</v>
          </cell>
          <cell r="I1261" t="str">
            <v>Div0</v>
          </cell>
          <cell r="J1261">
            <v>0</v>
          </cell>
          <cell r="K1261">
            <v>0</v>
          </cell>
          <cell r="L1261">
            <v>0</v>
          </cell>
          <cell r="M1261">
            <v>67</v>
          </cell>
          <cell r="N1261">
            <v>67</v>
          </cell>
          <cell r="O1261">
            <v>0</v>
          </cell>
          <cell r="P1261">
            <v>0</v>
          </cell>
          <cell r="Q1261">
            <v>0</v>
          </cell>
        </row>
        <row r="1262">
          <cell r="A1262">
            <v>2034</v>
          </cell>
          <cell r="B1262" t="str">
            <v>Dec</v>
          </cell>
          <cell r="C1262" t="str">
            <v>BPA_NITS</v>
          </cell>
          <cell r="D1262">
            <v>329.8</v>
          </cell>
          <cell r="E1262">
            <v>0</v>
          </cell>
          <cell r="F1262">
            <v>0</v>
          </cell>
          <cell r="G1262">
            <v>42.9</v>
          </cell>
          <cell r="H1262">
            <v>42.9</v>
          </cell>
          <cell r="I1262">
            <v>13</v>
          </cell>
          <cell r="J1262">
            <v>0</v>
          </cell>
          <cell r="K1262">
            <v>0</v>
          </cell>
          <cell r="L1262">
            <v>0</v>
          </cell>
          <cell r="M1262">
            <v>372.6</v>
          </cell>
          <cell r="N1262">
            <v>0</v>
          </cell>
          <cell r="O1262">
            <v>0</v>
          </cell>
          <cell r="P1262">
            <v>0</v>
          </cell>
          <cell r="Q1262">
            <v>0</v>
          </cell>
        </row>
        <row r="1263">
          <cell r="A1263">
            <v>2035</v>
          </cell>
          <cell r="B1263" t="str">
            <v>Jul</v>
          </cell>
          <cell r="C1263" t="str">
            <v>Arizona</v>
          </cell>
          <cell r="D1263">
            <v>0</v>
          </cell>
          <cell r="E1263">
            <v>0</v>
          </cell>
          <cell r="F1263">
            <v>0</v>
          </cell>
          <cell r="G1263">
            <v>0</v>
          </cell>
          <cell r="H1263">
            <v>0</v>
          </cell>
          <cell r="I1263" t="str">
            <v>Div0</v>
          </cell>
          <cell r="J1263">
            <v>0</v>
          </cell>
          <cell r="K1263">
            <v>0</v>
          </cell>
          <cell r="L1263">
            <v>0</v>
          </cell>
          <cell r="M1263">
            <v>0</v>
          </cell>
          <cell r="N1263">
            <v>0</v>
          </cell>
          <cell r="O1263">
            <v>0</v>
          </cell>
          <cell r="P1263">
            <v>0</v>
          </cell>
          <cell r="Q1263">
            <v>0</v>
          </cell>
        </row>
        <row r="1264">
          <cell r="A1264">
            <v>2035</v>
          </cell>
          <cell r="B1264" t="str">
            <v>Jul</v>
          </cell>
          <cell r="C1264" t="str">
            <v>COB</v>
          </cell>
          <cell r="D1264">
            <v>0</v>
          </cell>
          <cell r="E1264">
            <v>0</v>
          </cell>
          <cell r="F1264">
            <v>0</v>
          </cell>
          <cell r="G1264">
            <v>0</v>
          </cell>
          <cell r="H1264">
            <v>0</v>
          </cell>
          <cell r="I1264" t="str">
            <v>Div0</v>
          </cell>
          <cell r="J1264">
            <v>424</v>
          </cell>
          <cell r="K1264">
            <v>0</v>
          </cell>
          <cell r="L1264">
            <v>0</v>
          </cell>
          <cell r="M1264">
            <v>0</v>
          </cell>
          <cell r="N1264">
            <v>424</v>
          </cell>
          <cell r="O1264">
            <v>0</v>
          </cell>
          <cell r="P1264">
            <v>0</v>
          </cell>
          <cell r="Q1264">
            <v>0</v>
          </cell>
        </row>
        <row r="1265">
          <cell r="A1265">
            <v>2035</v>
          </cell>
          <cell r="B1265" t="str">
            <v>Jul</v>
          </cell>
          <cell r="C1265" t="str">
            <v>Goshen</v>
          </cell>
          <cell r="D1265">
            <v>520.29999999999995</v>
          </cell>
          <cell r="E1265">
            <v>0</v>
          </cell>
          <cell r="F1265">
            <v>-86.3</v>
          </cell>
          <cell r="G1265">
            <v>56.4</v>
          </cell>
          <cell r="H1265">
            <v>56.4</v>
          </cell>
          <cell r="I1265">
            <v>13</v>
          </cell>
          <cell r="J1265">
            <v>0</v>
          </cell>
          <cell r="K1265">
            <v>-4.9000000000000004</v>
          </cell>
          <cell r="L1265">
            <v>189.4</v>
          </cell>
          <cell r="M1265">
            <v>305.8</v>
          </cell>
          <cell r="N1265">
            <v>0</v>
          </cell>
          <cell r="O1265">
            <v>0</v>
          </cell>
          <cell r="P1265">
            <v>0</v>
          </cell>
          <cell r="Q1265">
            <v>0</v>
          </cell>
        </row>
        <row r="1266">
          <cell r="A1266">
            <v>2035</v>
          </cell>
          <cell r="B1266" t="str">
            <v>Jul</v>
          </cell>
          <cell r="C1266" t="str">
            <v>Brady</v>
          </cell>
          <cell r="D1266">
            <v>0</v>
          </cell>
          <cell r="E1266">
            <v>0</v>
          </cell>
          <cell r="F1266">
            <v>0</v>
          </cell>
          <cell r="G1266">
            <v>0</v>
          </cell>
          <cell r="H1266">
            <v>0</v>
          </cell>
          <cell r="I1266" t="str">
            <v>Div0</v>
          </cell>
          <cell r="J1266">
            <v>0</v>
          </cell>
          <cell r="K1266">
            <v>0</v>
          </cell>
          <cell r="L1266">
            <v>0</v>
          </cell>
          <cell r="M1266">
            <v>0</v>
          </cell>
          <cell r="N1266">
            <v>0</v>
          </cell>
          <cell r="O1266">
            <v>0</v>
          </cell>
          <cell r="P1266">
            <v>0</v>
          </cell>
          <cell r="Q1266">
            <v>0</v>
          </cell>
        </row>
        <row r="1267">
          <cell r="A1267">
            <v>2035</v>
          </cell>
          <cell r="B1267" t="str">
            <v>Jul</v>
          </cell>
          <cell r="C1267" t="str">
            <v>Bridger West</v>
          </cell>
          <cell r="D1267">
            <v>0</v>
          </cell>
          <cell r="E1267">
            <v>0</v>
          </cell>
          <cell r="F1267">
            <v>0</v>
          </cell>
          <cell r="G1267">
            <v>0</v>
          </cell>
          <cell r="H1267">
            <v>0</v>
          </cell>
          <cell r="I1267" t="str">
            <v>Div0</v>
          </cell>
          <cell r="J1267">
            <v>0</v>
          </cell>
          <cell r="K1267">
            <v>0</v>
          </cell>
          <cell r="L1267">
            <v>0</v>
          </cell>
          <cell r="M1267">
            <v>407.7</v>
          </cell>
          <cell r="N1267">
            <v>407.7</v>
          </cell>
          <cell r="O1267">
            <v>0</v>
          </cell>
          <cell r="P1267">
            <v>0</v>
          </cell>
          <cell r="Q1267">
            <v>0</v>
          </cell>
        </row>
        <row r="1268">
          <cell r="A1268">
            <v>2035</v>
          </cell>
          <cell r="B1268" t="str">
            <v>Jul</v>
          </cell>
          <cell r="C1268" t="str">
            <v>Borah</v>
          </cell>
          <cell r="D1268">
            <v>0</v>
          </cell>
          <cell r="E1268">
            <v>0</v>
          </cell>
          <cell r="F1268">
            <v>0</v>
          </cell>
          <cell r="G1268">
            <v>0</v>
          </cell>
          <cell r="H1268">
            <v>0</v>
          </cell>
          <cell r="I1268" t="str">
            <v>Div0</v>
          </cell>
          <cell r="J1268">
            <v>0</v>
          </cell>
          <cell r="K1268">
            <v>0</v>
          </cell>
          <cell r="L1268">
            <v>0</v>
          </cell>
          <cell r="M1268">
            <v>407.7</v>
          </cell>
          <cell r="N1268">
            <v>407.7</v>
          </cell>
          <cell r="O1268">
            <v>0</v>
          </cell>
          <cell r="P1268">
            <v>0</v>
          </cell>
          <cell r="Q1268">
            <v>0</v>
          </cell>
        </row>
        <row r="1269">
          <cell r="A1269">
            <v>2035</v>
          </cell>
          <cell r="B1269" t="str">
            <v>Jul</v>
          </cell>
          <cell r="C1269" t="str">
            <v>Mid Columbia</v>
          </cell>
          <cell r="D1269">
            <v>0</v>
          </cell>
          <cell r="E1269">
            <v>0</v>
          </cell>
          <cell r="F1269">
            <v>0</v>
          </cell>
          <cell r="G1269">
            <v>0</v>
          </cell>
          <cell r="H1269">
            <v>0</v>
          </cell>
          <cell r="I1269" t="str">
            <v>Div0</v>
          </cell>
          <cell r="J1269">
            <v>864.4</v>
          </cell>
          <cell r="K1269">
            <v>0</v>
          </cell>
          <cell r="L1269">
            <v>0</v>
          </cell>
          <cell r="M1269">
            <v>0</v>
          </cell>
          <cell r="N1269">
            <v>864.4</v>
          </cell>
          <cell r="O1269">
            <v>0</v>
          </cell>
          <cell r="P1269">
            <v>0</v>
          </cell>
          <cell r="Q1269">
            <v>0</v>
          </cell>
        </row>
        <row r="1270">
          <cell r="A1270">
            <v>2035</v>
          </cell>
          <cell r="B1270" t="str">
            <v>Jul</v>
          </cell>
          <cell r="C1270" t="str">
            <v>Mona</v>
          </cell>
          <cell r="D1270">
            <v>0</v>
          </cell>
          <cell r="E1270">
            <v>0</v>
          </cell>
          <cell r="F1270">
            <v>0</v>
          </cell>
          <cell r="G1270">
            <v>0</v>
          </cell>
          <cell r="H1270">
            <v>0</v>
          </cell>
          <cell r="I1270" t="str">
            <v>Div0</v>
          </cell>
          <cell r="J1270">
            <v>318</v>
          </cell>
          <cell r="K1270">
            <v>0</v>
          </cell>
          <cell r="L1270">
            <v>0</v>
          </cell>
          <cell r="M1270">
            <v>0</v>
          </cell>
          <cell r="N1270">
            <v>318</v>
          </cell>
          <cell r="O1270">
            <v>0</v>
          </cell>
          <cell r="P1270">
            <v>0</v>
          </cell>
          <cell r="Q1270">
            <v>0</v>
          </cell>
        </row>
        <row r="1271">
          <cell r="A1271">
            <v>2035</v>
          </cell>
          <cell r="B1271" t="str">
            <v>Jul</v>
          </cell>
          <cell r="C1271" t="str">
            <v>Palo Verde</v>
          </cell>
          <cell r="D1271">
            <v>0</v>
          </cell>
          <cell r="E1271">
            <v>0</v>
          </cell>
          <cell r="F1271">
            <v>0</v>
          </cell>
          <cell r="G1271">
            <v>0</v>
          </cell>
          <cell r="H1271">
            <v>0</v>
          </cell>
          <cell r="I1271" t="str">
            <v>Div0</v>
          </cell>
          <cell r="J1271">
            <v>0</v>
          </cell>
          <cell r="K1271">
            <v>0</v>
          </cell>
          <cell r="L1271">
            <v>0</v>
          </cell>
          <cell r="M1271">
            <v>0</v>
          </cell>
          <cell r="N1271">
            <v>0</v>
          </cell>
          <cell r="O1271">
            <v>0</v>
          </cell>
          <cell r="P1271">
            <v>0</v>
          </cell>
          <cell r="Q1271">
            <v>0</v>
          </cell>
        </row>
        <row r="1272">
          <cell r="A1272">
            <v>2035</v>
          </cell>
          <cell r="B1272" t="str">
            <v>Jul</v>
          </cell>
          <cell r="C1272" t="str">
            <v>Utah North</v>
          </cell>
          <cell r="D1272">
            <v>5633.7</v>
          </cell>
          <cell r="E1272">
            <v>0</v>
          </cell>
          <cell r="F1272">
            <v>-815.6</v>
          </cell>
          <cell r="G1272">
            <v>626.4</v>
          </cell>
          <cell r="H1272">
            <v>626.4</v>
          </cell>
          <cell r="I1272">
            <v>13</v>
          </cell>
          <cell r="J1272">
            <v>1741.8</v>
          </cell>
          <cell r="K1272">
            <v>0</v>
          </cell>
          <cell r="L1272">
            <v>304.3</v>
          </cell>
          <cell r="M1272">
            <v>3398.3</v>
          </cell>
          <cell r="N1272">
            <v>0</v>
          </cell>
          <cell r="O1272">
            <v>0</v>
          </cell>
          <cell r="P1272">
            <v>0</v>
          </cell>
          <cell r="Q1272">
            <v>0</v>
          </cell>
        </row>
        <row r="1273">
          <cell r="A1273">
            <v>2035</v>
          </cell>
          <cell r="B1273" t="str">
            <v>Jul</v>
          </cell>
          <cell r="C1273" t="str">
            <v>_4-Corners</v>
          </cell>
          <cell r="D1273">
            <v>0</v>
          </cell>
          <cell r="E1273">
            <v>0</v>
          </cell>
          <cell r="F1273">
            <v>0</v>
          </cell>
          <cell r="G1273">
            <v>0</v>
          </cell>
          <cell r="H1273">
            <v>0</v>
          </cell>
          <cell r="I1273" t="str">
            <v>Div0</v>
          </cell>
          <cell r="J1273">
            <v>0</v>
          </cell>
          <cell r="K1273">
            <v>0</v>
          </cell>
          <cell r="L1273">
            <v>0</v>
          </cell>
          <cell r="M1273">
            <v>0</v>
          </cell>
          <cell r="N1273">
            <v>0</v>
          </cell>
          <cell r="O1273">
            <v>0</v>
          </cell>
          <cell r="P1273">
            <v>0</v>
          </cell>
          <cell r="Q1273">
            <v>0</v>
          </cell>
        </row>
        <row r="1274">
          <cell r="A1274">
            <v>2035</v>
          </cell>
          <cell r="B1274" t="str">
            <v>Jul</v>
          </cell>
          <cell r="C1274" t="str">
            <v>Utah South</v>
          </cell>
          <cell r="D1274">
            <v>886.4</v>
          </cell>
          <cell r="E1274">
            <v>0</v>
          </cell>
          <cell r="F1274">
            <v>0</v>
          </cell>
          <cell r="G1274">
            <v>115.2</v>
          </cell>
          <cell r="H1274">
            <v>115.2</v>
          </cell>
          <cell r="I1274">
            <v>13</v>
          </cell>
          <cell r="J1274">
            <v>3567.3</v>
          </cell>
          <cell r="K1274">
            <v>-31.9</v>
          </cell>
          <cell r="L1274">
            <v>0</v>
          </cell>
          <cell r="M1274">
            <v>318</v>
          </cell>
          <cell r="N1274">
            <v>2851.7</v>
          </cell>
          <cell r="O1274">
            <v>0</v>
          </cell>
          <cell r="P1274">
            <v>0</v>
          </cell>
          <cell r="Q1274">
            <v>0</v>
          </cell>
        </row>
        <row r="1275">
          <cell r="A1275">
            <v>2035</v>
          </cell>
          <cell r="B1275" t="str">
            <v>Jul</v>
          </cell>
          <cell r="C1275" t="str">
            <v>Cholla</v>
          </cell>
          <cell r="D1275">
            <v>0</v>
          </cell>
          <cell r="E1275">
            <v>0</v>
          </cell>
          <cell r="F1275">
            <v>0</v>
          </cell>
          <cell r="G1275">
            <v>0</v>
          </cell>
          <cell r="H1275">
            <v>0</v>
          </cell>
          <cell r="I1275" t="str">
            <v>Div0</v>
          </cell>
          <cell r="J1275">
            <v>0</v>
          </cell>
          <cell r="K1275">
            <v>0</v>
          </cell>
          <cell r="L1275">
            <v>0</v>
          </cell>
          <cell r="M1275">
            <v>0</v>
          </cell>
          <cell r="N1275">
            <v>0</v>
          </cell>
          <cell r="O1275">
            <v>0</v>
          </cell>
          <cell r="P1275">
            <v>0</v>
          </cell>
          <cell r="Q1275">
            <v>0</v>
          </cell>
        </row>
        <row r="1276">
          <cell r="A1276">
            <v>2035</v>
          </cell>
          <cell r="B1276" t="str">
            <v>Jul</v>
          </cell>
          <cell r="C1276" t="str">
            <v>Colorado</v>
          </cell>
          <cell r="D1276">
            <v>0</v>
          </cell>
          <cell r="E1276">
            <v>0</v>
          </cell>
          <cell r="F1276">
            <v>0</v>
          </cell>
          <cell r="G1276">
            <v>0</v>
          </cell>
          <cell r="H1276">
            <v>0</v>
          </cell>
          <cell r="I1276" t="str">
            <v>Div0</v>
          </cell>
          <cell r="J1276">
            <v>0</v>
          </cell>
          <cell r="K1276">
            <v>0</v>
          </cell>
          <cell r="L1276">
            <v>0</v>
          </cell>
          <cell r="M1276">
            <v>0</v>
          </cell>
          <cell r="N1276">
            <v>0</v>
          </cell>
          <cell r="O1276">
            <v>0</v>
          </cell>
          <cell r="P1276">
            <v>0</v>
          </cell>
          <cell r="Q1276">
            <v>0</v>
          </cell>
        </row>
        <row r="1277">
          <cell r="A1277">
            <v>2035</v>
          </cell>
          <cell r="B1277" t="str">
            <v>Jul</v>
          </cell>
          <cell r="C1277" t="str">
            <v>Mead</v>
          </cell>
          <cell r="D1277">
            <v>0</v>
          </cell>
          <cell r="E1277">
            <v>0</v>
          </cell>
          <cell r="F1277">
            <v>0</v>
          </cell>
          <cell r="G1277">
            <v>0</v>
          </cell>
          <cell r="H1277">
            <v>0</v>
          </cell>
          <cell r="I1277" t="str">
            <v>Div0</v>
          </cell>
          <cell r="J1277">
            <v>0</v>
          </cell>
          <cell r="K1277">
            <v>0</v>
          </cell>
          <cell r="L1277">
            <v>0</v>
          </cell>
          <cell r="M1277">
            <v>0</v>
          </cell>
          <cell r="N1277">
            <v>0</v>
          </cell>
          <cell r="O1277">
            <v>0</v>
          </cell>
          <cell r="P1277">
            <v>0</v>
          </cell>
          <cell r="Q1277">
            <v>0</v>
          </cell>
        </row>
        <row r="1278">
          <cell r="A1278">
            <v>2035</v>
          </cell>
          <cell r="B1278" t="str">
            <v>Jul</v>
          </cell>
          <cell r="C1278" t="str">
            <v>Montana</v>
          </cell>
          <cell r="D1278">
            <v>0</v>
          </cell>
          <cell r="E1278">
            <v>0</v>
          </cell>
          <cell r="F1278">
            <v>0</v>
          </cell>
          <cell r="G1278">
            <v>0</v>
          </cell>
          <cell r="H1278">
            <v>0</v>
          </cell>
          <cell r="I1278" t="str">
            <v>Div0</v>
          </cell>
          <cell r="J1278">
            <v>151.69999999999999</v>
          </cell>
          <cell r="K1278">
            <v>0</v>
          </cell>
          <cell r="L1278">
            <v>0</v>
          </cell>
          <cell r="M1278">
            <v>0</v>
          </cell>
          <cell r="N1278">
            <v>151.69999999999999</v>
          </cell>
          <cell r="O1278">
            <v>0</v>
          </cell>
          <cell r="P1278">
            <v>0</v>
          </cell>
          <cell r="Q1278">
            <v>0</v>
          </cell>
        </row>
        <row r="1279">
          <cell r="A1279">
            <v>2035</v>
          </cell>
          <cell r="B1279" t="str">
            <v>Jul</v>
          </cell>
          <cell r="C1279" t="str">
            <v>Hermiston</v>
          </cell>
          <cell r="D1279">
            <v>0</v>
          </cell>
          <cell r="E1279">
            <v>0</v>
          </cell>
          <cell r="F1279">
            <v>0</v>
          </cell>
          <cell r="G1279">
            <v>0</v>
          </cell>
          <cell r="H1279">
            <v>0</v>
          </cell>
          <cell r="I1279" t="str">
            <v>Div0</v>
          </cell>
          <cell r="J1279">
            <v>227</v>
          </cell>
          <cell r="K1279">
            <v>0</v>
          </cell>
          <cell r="L1279">
            <v>0</v>
          </cell>
          <cell r="M1279">
            <v>0</v>
          </cell>
          <cell r="N1279">
            <v>227</v>
          </cell>
          <cell r="O1279">
            <v>0</v>
          </cell>
          <cell r="P1279">
            <v>0</v>
          </cell>
          <cell r="Q1279">
            <v>0</v>
          </cell>
        </row>
        <row r="1280">
          <cell r="A1280">
            <v>2035</v>
          </cell>
          <cell r="B1280" t="str">
            <v>Jul</v>
          </cell>
          <cell r="C1280" t="str">
            <v>Yakima</v>
          </cell>
          <cell r="D1280">
            <v>574.4</v>
          </cell>
          <cell r="E1280">
            <v>0</v>
          </cell>
          <cell r="F1280">
            <v>-62.9</v>
          </cell>
          <cell r="G1280">
            <v>66.5</v>
          </cell>
          <cell r="H1280">
            <v>66.5</v>
          </cell>
          <cell r="I1280">
            <v>13</v>
          </cell>
          <cell r="J1280">
            <v>129.5</v>
          </cell>
          <cell r="K1280">
            <v>0</v>
          </cell>
          <cell r="L1280">
            <v>28.5</v>
          </cell>
          <cell r="M1280">
            <v>420</v>
          </cell>
          <cell r="N1280">
            <v>0</v>
          </cell>
          <cell r="O1280">
            <v>0</v>
          </cell>
          <cell r="P1280">
            <v>0</v>
          </cell>
          <cell r="Q1280">
            <v>0</v>
          </cell>
        </row>
        <row r="1281">
          <cell r="A1281">
            <v>2035</v>
          </cell>
          <cell r="B1281" t="str">
            <v>Jul</v>
          </cell>
          <cell r="C1281" t="str">
            <v>WallaWalla</v>
          </cell>
          <cell r="D1281">
            <v>283.3</v>
          </cell>
          <cell r="E1281">
            <v>0</v>
          </cell>
          <cell r="F1281">
            <v>-24.6</v>
          </cell>
          <cell r="G1281">
            <v>33.6</v>
          </cell>
          <cell r="H1281">
            <v>33.6</v>
          </cell>
          <cell r="I1281">
            <v>13</v>
          </cell>
          <cell r="J1281">
            <v>33.5</v>
          </cell>
          <cell r="K1281">
            <v>-1.8</v>
          </cell>
          <cell r="L1281">
            <v>0</v>
          </cell>
          <cell r="M1281">
            <v>260.5</v>
          </cell>
          <cell r="N1281">
            <v>0</v>
          </cell>
          <cell r="O1281">
            <v>0</v>
          </cell>
          <cell r="P1281">
            <v>0</v>
          </cell>
          <cell r="Q1281">
            <v>0</v>
          </cell>
        </row>
        <row r="1282">
          <cell r="A1282">
            <v>2035</v>
          </cell>
          <cell r="B1282" t="str">
            <v>Jul</v>
          </cell>
          <cell r="C1282" t="str">
            <v>APS Transmission</v>
          </cell>
          <cell r="D1282">
            <v>0</v>
          </cell>
          <cell r="E1282">
            <v>0</v>
          </cell>
          <cell r="F1282">
            <v>0</v>
          </cell>
          <cell r="G1282">
            <v>0</v>
          </cell>
          <cell r="H1282">
            <v>0</v>
          </cell>
          <cell r="I1282" t="str">
            <v>Div0</v>
          </cell>
          <cell r="J1282">
            <v>0</v>
          </cell>
          <cell r="K1282">
            <v>0</v>
          </cell>
          <cell r="L1282">
            <v>0</v>
          </cell>
          <cell r="M1282">
            <v>0</v>
          </cell>
          <cell r="N1282">
            <v>0</v>
          </cell>
          <cell r="O1282">
            <v>0</v>
          </cell>
          <cell r="P1282">
            <v>0</v>
          </cell>
          <cell r="Q1282">
            <v>0</v>
          </cell>
        </row>
        <row r="1283">
          <cell r="A1283">
            <v>2035</v>
          </cell>
          <cell r="B1283" t="str">
            <v>Jul</v>
          </cell>
          <cell r="C1283" t="str">
            <v>Bridger East</v>
          </cell>
          <cell r="D1283">
            <v>0</v>
          </cell>
          <cell r="E1283">
            <v>0</v>
          </cell>
          <cell r="F1283">
            <v>0</v>
          </cell>
          <cell r="G1283">
            <v>0</v>
          </cell>
          <cell r="H1283">
            <v>0</v>
          </cell>
          <cell r="I1283" t="str">
            <v>Div0</v>
          </cell>
          <cell r="J1283">
            <v>0</v>
          </cell>
          <cell r="K1283">
            <v>0</v>
          </cell>
          <cell r="L1283">
            <v>0</v>
          </cell>
          <cell r="M1283">
            <v>0</v>
          </cell>
          <cell r="N1283">
            <v>0</v>
          </cell>
          <cell r="O1283">
            <v>0</v>
          </cell>
          <cell r="P1283">
            <v>0</v>
          </cell>
          <cell r="Q1283">
            <v>0</v>
          </cell>
        </row>
        <row r="1284">
          <cell r="A1284">
            <v>2035</v>
          </cell>
          <cell r="B1284" t="str">
            <v>Jul</v>
          </cell>
          <cell r="C1284" t="str">
            <v>WyomingNE</v>
          </cell>
          <cell r="D1284">
            <v>669.4</v>
          </cell>
          <cell r="E1284">
            <v>0</v>
          </cell>
          <cell r="F1284">
            <v>-3.3</v>
          </cell>
          <cell r="G1284">
            <v>86.6</v>
          </cell>
          <cell r="H1284">
            <v>86.6</v>
          </cell>
          <cell r="I1284">
            <v>13</v>
          </cell>
          <cell r="J1284">
            <v>1043.5999999999999</v>
          </cell>
          <cell r="K1284">
            <v>0</v>
          </cell>
          <cell r="L1284">
            <v>50.2</v>
          </cell>
          <cell r="M1284">
            <v>0</v>
          </cell>
          <cell r="N1284">
            <v>341.1</v>
          </cell>
          <cell r="O1284">
            <v>0</v>
          </cell>
          <cell r="P1284">
            <v>0</v>
          </cell>
          <cell r="Q1284">
            <v>0</v>
          </cell>
        </row>
        <row r="1285">
          <cell r="A1285">
            <v>2035</v>
          </cell>
          <cell r="B1285" t="str">
            <v>Jul</v>
          </cell>
          <cell r="C1285" t="str">
            <v>WyomingSW</v>
          </cell>
          <cell r="D1285">
            <v>551.4</v>
          </cell>
          <cell r="E1285">
            <v>0</v>
          </cell>
          <cell r="F1285">
            <v>-157.80000000000001</v>
          </cell>
          <cell r="G1285">
            <v>51.2</v>
          </cell>
          <cell r="H1285">
            <v>51.2</v>
          </cell>
          <cell r="I1285">
            <v>13</v>
          </cell>
          <cell r="J1285">
            <v>42.7</v>
          </cell>
          <cell r="K1285">
            <v>0</v>
          </cell>
          <cell r="L1285">
            <v>0</v>
          </cell>
          <cell r="M1285">
            <v>802.1</v>
          </cell>
          <cell r="N1285">
            <v>400</v>
          </cell>
          <cell r="O1285">
            <v>0</v>
          </cell>
          <cell r="P1285">
            <v>0</v>
          </cell>
          <cell r="Q1285">
            <v>0</v>
          </cell>
        </row>
        <row r="1286">
          <cell r="A1286">
            <v>2035</v>
          </cell>
          <cell r="B1286" t="str">
            <v>Jul</v>
          </cell>
          <cell r="C1286" t="str">
            <v>Aeolis_Wyoming</v>
          </cell>
          <cell r="D1286">
            <v>0</v>
          </cell>
          <cell r="E1286">
            <v>0</v>
          </cell>
          <cell r="F1286">
            <v>0</v>
          </cell>
          <cell r="G1286">
            <v>0</v>
          </cell>
          <cell r="H1286">
            <v>0</v>
          </cell>
          <cell r="I1286" t="str">
            <v>Div0</v>
          </cell>
          <cell r="J1286">
            <v>173.8</v>
          </cell>
          <cell r="K1286">
            <v>0</v>
          </cell>
          <cell r="L1286">
            <v>0</v>
          </cell>
          <cell r="M1286">
            <v>341.1</v>
          </cell>
          <cell r="N1286">
            <v>514.9</v>
          </cell>
          <cell r="O1286">
            <v>0</v>
          </cell>
          <cell r="P1286">
            <v>0</v>
          </cell>
          <cell r="Q1286">
            <v>0</v>
          </cell>
        </row>
        <row r="1287">
          <cell r="A1287">
            <v>2035</v>
          </cell>
          <cell r="B1287" t="str">
            <v>Jul</v>
          </cell>
          <cell r="C1287" t="str">
            <v>Chehalis</v>
          </cell>
          <cell r="D1287">
            <v>0</v>
          </cell>
          <cell r="E1287">
            <v>0</v>
          </cell>
          <cell r="F1287">
            <v>0</v>
          </cell>
          <cell r="G1287">
            <v>0</v>
          </cell>
          <cell r="H1287">
            <v>0</v>
          </cell>
          <cell r="I1287" t="str">
            <v>Div0</v>
          </cell>
          <cell r="J1287">
            <v>464</v>
          </cell>
          <cell r="K1287">
            <v>0</v>
          </cell>
          <cell r="L1287">
            <v>0</v>
          </cell>
          <cell r="M1287">
            <v>0</v>
          </cell>
          <cell r="N1287">
            <v>464</v>
          </cell>
          <cell r="O1287">
            <v>0</v>
          </cell>
          <cell r="P1287">
            <v>0</v>
          </cell>
          <cell r="Q1287">
            <v>0</v>
          </cell>
        </row>
        <row r="1288">
          <cell r="A1288">
            <v>2035</v>
          </cell>
          <cell r="B1288" t="str">
            <v>Jul</v>
          </cell>
          <cell r="C1288" t="str">
            <v>SOregonCal</v>
          </cell>
          <cell r="D1288">
            <v>1568.2</v>
          </cell>
          <cell r="E1288">
            <v>0</v>
          </cell>
          <cell r="F1288">
            <v>-281.89999999999998</v>
          </cell>
          <cell r="G1288">
            <v>167.2</v>
          </cell>
          <cell r="H1288">
            <v>167.2</v>
          </cell>
          <cell r="I1288">
            <v>13</v>
          </cell>
          <cell r="J1288">
            <v>246.8</v>
          </cell>
          <cell r="K1288">
            <v>1.1000000000000001</v>
          </cell>
          <cell r="L1288">
            <v>7.7</v>
          </cell>
          <cell r="M1288">
            <v>1197.8</v>
          </cell>
          <cell r="N1288">
            <v>0</v>
          </cell>
          <cell r="O1288">
            <v>0</v>
          </cell>
          <cell r="P1288">
            <v>0</v>
          </cell>
          <cell r="Q1288">
            <v>0</v>
          </cell>
        </row>
        <row r="1289">
          <cell r="A1289">
            <v>2035</v>
          </cell>
          <cell r="B1289" t="str">
            <v>Jul</v>
          </cell>
          <cell r="C1289" t="str">
            <v>PortlandNC</v>
          </cell>
          <cell r="D1289">
            <v>494.4</v>
          </cell>
          <cell r="E1289">
            <v>0</v>
          </cell>
          <cell r="F1289">
            <v>0</v>
          </cell>
          <cell r="G1289">
            <v>64.3</v>
          </cell>
          <cell r="H1289">
            <v>64.3</v>
          </cell>
          <cell r="I1289">
            <v>13</v>
          </cell>
          <cell r="J1289">
            <v>496.8</v>
          </cell>
          <cell r="K1289">
            <v>-78</v>
          </cell>
          <cell r="L1289">
            <v>0</v>
          </cell>
          <cell r="M1289">
            <v>139.9</v>
          </cell>
          <cell r="N1289">
            <v>0</v>
          </cell>
          <cell r="O1289">
            <v>0</v>
          </cell>
          <cell r="P1289">
            <v>0</v>
          </cell>
          <cell r="Q1289">
            <v>0</v>
          </cell>
        </row>
        <row r="1290">
          <cell r="A1290">
            <v>2035</v>
          </cell>
          <cell r="B1290" t="str">
            <v>Jul</v>
          </cell>
          <cell r="C1290" t="str">
            <v>WillamValcc</v>
          </cell>
          <cell r="D1290">
            <v>355.7</v>
          </cell>
          <cell r="E1290">
            <v>0</v>
          </cell>
          <cell r="F1290">
            <v>-19.600000000000001</v>
          </cell>
          <cell r="G1290">
            <v>43.7</v>
          </cell>
          <cell r="H1290">
            <v>43.7</v>
          </cell>
          <cell r="I1290">
            <v>13</v>
          </cell>
          <cell r="J1290">
            <v>422.6</v>
          </cell>
          <cell r="K1290">
            <v>0</v>
          </cell>
          <cell r="L1290">
            <v>72.900000000000006</v>
          </cell>
          <cell r="M1290">
            <v>29.7</v>
          </cell>
          <cell r="N1290">
            <v>145.4</v>
          </cell>
          <cell r="O1290">
            <v>0</v>
          </cell>
          <cell r="P1290">
            <v>0</v>
          </cell>
          <cell r="Q1290">
            <v>0</v>
          </cell>
        </row>
        <row r="1291">
          <cell r="A1291">
            <v>2035</v>
          </cell>
          <cell r="B1291" t="str">
            <v>Jul</v>
          </cell>
          <cell r="C1291" t="str">
            <v>Bethel</v>
          </cell>
          <cell r="D1291">
            <v>0</v>
          </cell>
          <cell r="E1291">
            <v>0</v>
          </cell>
          <cell r="F1291">
            <v>0</v>
          </cell>
          <cell r="G1291">
            <v>0</v>
          </cell>
          <cell r="H1291">
            <v>0</v>
          </cell>
          <cell r="I1291" t="str">
            <v>Div0</v>
          </cell>
          <cell r="J1291">
            <v>0</v>
          </cell>
          <cell r="K1291">
            <v>0</v>
          </cell>
          <cell r="L1291">
            <v>0</v>
          </cell>
          <cell r="M1291">
            <v>0</v>
          </cell>
          <cell r="N1291">
            <v>0</v>
          </cell>
          <cell r="O1291">
            <v>0</v>
          </cell>
          <cell r="P1291">
            <v>0</v>
          </cell>
          <cell r="Q1291">
            <v>0</v>
          </cell>
        </row>
        <row r="1292">
          <cell r="A1292">
            <v>2035</v>
          </cell>
          <cell r="B1292" t="str">
            <v>Jul</v>
          </cell>
          <cell r="C1292" t="str">
            <v>Nevada - Oregon Border</v>
          </cell>
          <cell r="D1292">
            <v>0</v>
          </cell>
          <cell r="E1292">
            <v>0</v>
          </cell>
          <cell r="F1292">
            <v>0</v>
          </cell>
          <cell r="G1292">
            <v>0</v>
          </cell>
          <cell r="H1292">
            <v>0</v>
          </cell>
          <cell r="I1292" t="str">
            <v>Div0</v>
          </cell>
          <cell r="J1292">
            <v>106</v>
          </cell>
          <cell r="K1292">
            <v>0</v>
          </cell>
          <cell r="L1292">
            <v>0</v>
          </cell>
          <cell r="M1292">
            <v>0</v>
          </cell>
          <cell r="N1292">
            <v>106</v>
          </cell>
          <cell r="O1292">
            <v>0</v>
          </cell>
          <cell r="P1292">
            <v>0</v>
          </cell>
          <cell r="Q1292">
            <v>0</v>
          </cell>
        </row>
        <row r="1293">
          <cell r="A1293">
            <v>2035</v>
          </cell>
          <cell r="B1293" t="str">
            <v>Jul</v>
          </cell>
          <cell r="C1293" t="str">
            <v>Bridger</v>
          </cell>
          <cell r="D1293">
            <v>0</v>
          </cell>
          <cell r="E1293">
            <v>0</v>
          </cell>
          <cell r="F1293">
            <v>0</v>
          </cell>
          <cell r="G1293">
            <v>0</v>
          </cell>
          <cell r="H1293">
            <v>0</v>
          </cell>
          <cell r="I1293" t="str">
            <v>Div0</v>
          </cell>
          <cell r="J1293">
            <v>695.1</v>
          </cell>
          <cell r="K1293">
            <v>0</v>
          </cell>
          <cell r="L1293">
            <v>0</v>
          </cell>
          <cell r="M1293">
            <v>0</v>
          </cell>
          <cell r="N1293">
            <v>695.1</v>
          </cell>
          <cell r="O1293">
            <v>0</v>
          </cell>
          <cell r="P1293">
            <v>0</v>
          </cell>
          <cell r="Q1293">
            <v>0</v>
          </cell>
        </row>
        <row r="1294">
          <cell r="A1294">
            <v>2035</v>
          </cell>
          <cell r="B1294" t="str">
            <v>Jul</v>
          </cell>
          <cell r="C1294" t="str">
            <v>Hemingway</v>
          </cell>
          <cell r="D1294">
            <v>0</v>
          </cell>
          <cell r="E1294">
            <v>0</v>
          </cell>
          <cell r="F1294">
            <v>0</v>
          </cell>
          <cell r="G1294">
            <v>0</v>
          </cell>
          <cell r="H1294">
            <v>0</v>
          </cell>
          <cell r="I1294" t="str">
            <v>Div0</v>
          </cell>
          <cell r="J1294">
            <v>0</v>
          </cell>
          <cell r="K1294">
            <v>0</v>
          </cell>
          <cell r="L1294">
            <v>0</v>
          </cell>
          <cell r="M1294">
            <v>6.9</v>
          </cell>
          <cell r="N1294">
            <v>6.9</v>
          </cell>
          <cell r="O1294">
            <v>0</v>
          </cell>
          <cell r="P1294">
            <v>0</v>
          </cell>
          <cell r="Q1294">
            <v>0</v>
          </cell>
        </row>
        <row r="1295">
          <cell r="A1295">
            <v>2035</v>
          </cell>
          <cell r="B1295" t="str">
            <v>Jul</v>
          </cell>
          <cell r="C1295" t="str">
            <v>Midpoint Meridian</v>
          </cell>
          <cell r="D1295">
            <v>0</v>
          </cell>
          <cell r="E1295">
            <v>0</v>
          </cell>
          <cell r="F1295">
            <v>0</v>
          </cell>
          <cell r="G1295">
            <v>0</v>
          </cell>
          <cell r="H1295">
            <v>0</v>
          </cell>
          <cell r="I1295" t="str">
            <v>Div0</v>
          </cell>
          <cell r="J1295">
            <v>0</v>
          </cell>
          <cell r="K1295">
            <v>0</v>
          </cell>
          <cell r="L1295">
            <v>0</v>
          </cell>
          <cell r="M1295">
            <v>0</v>
          </cell>
          <cell r="N1295">
            <v>0</v>
          </cell>
          <cell r="O1295">
            <v>0</v>
          </cell>
          <cell r="P1295">
            <v>0</v>
          </cell>
          <cell r="Q1295">
            <v>0</v>
          </cell>
        </row>
        <row r="1296">
          <cell r="A1296">
            <v>2035</v>
          </cell>
          <cell r="B1296" t="str">
            <v>Jul</v>
          </cell>
          <cell r="C1296" t="str">
            <v>Craig Trans</v>
          </cell>
          <cell r="D1296">
            <v>0</v>
          </cell>
          <cell r="E1296">
            <v>0</v>
          </cell>
          <cell r="F1296">
            <v>0</v>
          </cell>
          <cell r="G1296">
            <v>0</v>
          </cell>
          <cell r="H1296">
            <v>0</v>
          </cell>
          <cell r="I1296" t="str">
            <v>Div0</v>
          </cell>
          <cell r="J1296">
            <v>0</v>
          </cell>
          <cell r="K1296">
            <v>0</v>
          </cell>
          <cell r="L1296">
            <v>0</v>
          </cell>
          <cell r="M1296">
            <v>0</v>
          </cell>
          <cell r="N1296">
            <v>0</v>
          </cell>
          <cell r="O1296">
            <v>0</v>
          </cell>
          <cell r="P1296">
            <v>0</v>
          </cell>
          <cell r="Q1296">
            <v>0</v>
          </cell>
        </row>
        <row r="1297">
          <cell r="A1297">
            <v>2035</v>
          </cell>
          <cell r="B1297" t="str">
            <v>Jul</v>
          </cell>
          <cell r="C1297" t="str">
            <v>BPA_NITS</v>
          </cell>
          <cell r="D1297">
            <v>256</v>
          </cell>
          <cell r="E1297">
            <v>0</v>
          </cell>
          <cell r="F1297">
            <v>0</v>
          </cell>
          <cell r="G1297">
            <v>33.299999999999997</v>
          </cell>
          <cell r="H1297">
            <v>33.299999999999997</v>
          </cell>
          <cell r="I1297">
            <v>13</v>
          </cell>
          <cell r="J1297">
            <v>0</v>
          </cell>
          <cell r="K1297">
            <v>0</v>
          </cell>
          <cell r="L1297">
            <v>0</v>
          </cell>
          <cell r="M1297">
            <v>289.3</v>
          </cell>
          <cell r="N1297">
            <v>0</v>
          </cell>
          <cell r="O1297">
            <v>0</v>
          </cell>
          <cell r="P1297">
            <v>0</v>
          </cell>
          <cell r="Q1297">
            <v>0</v>
          </cell>
        </row>
        <row r="1298">
          <cell r="A1298">
            <v>2035</v>
          </cell>
          <cell r="B1298" t="str">
            <v>Dec</v>
          </cell>
          <cell r="C1298" t="str">
            <v>Arizona</v>
          </cell>
          <cell r="D1298">
            <v>0</v>
          </cell>
          <cell r="E1298">
            <v>0</v>
          </cell>
          <cell r="F1298">
            <v>0</v>
          </cell>
          <cell r="G1298">
            <v>0</v>
          </cell>
          <cell r="H1298">
            <v>0</v>
          </cell>
          <cell r="I1298" t="str">
            <v>Div0</v>
          </cell>
          <cell r="J1298">
            <v>0</v>
          </cell>
          <cell r="K1298">
            <v>0</v>
          </cell>
          <cell r="L1298">
            <v>0</v>
          </cell>
          <cell r="M1298">
            <v>0</v>
          </cell>
          <cell r="N1298">
            <v>0</v>
          </cell>
          <cell r="O1298">
            <v>0</v>
          </cell>
          <cell r="P1298">
            <v>0</v>
          </cell>
          <cell r="Q1298">
            <v>0</v>
          </cell>
        </row>
        <row r="1299">
          <cell r="A1299">
            <v>2035</v>
          </cell>
          <cell r="B1299" t="str">
            <v>Dec</v>
          </cell>
          <cell r="C1299" t="str">
            <v>COB</v>
          </cell>
          <cell r="D1299">
            <v>0</v>
          </cell>
          <cell r="E1299">
            <v>0</v>
          </cell>
          <cell r="F1299">
            <v>0</v>
          </cell>
          <cell r="G1299">
            <v>0</v>
          </cell>
          <cell r="H1299">
            <v>0</v>
          </cell>
          <cell r="I1299" t="str">
            <v>Div0</v>
          </cell>
          <cell r="J1299">
            <v>0</v>
          </cell>
          <cell r="K1299">
            <v>0</v>
          </cell>
          <cell r="L1299">
            <v>0</v>
          </cell>
          <cell r="M1299">
            <v>0</v>
          </cell>
          <cell r="N1299">
            <v>0</v>
          </cell>
          <cell r="O1299">
            <v>0</v>
          </cell>
          <cell r="P1299">
            <v>0</v>
          </cell>
          <cell r="Q1299">
            <v>0</v>
          </cell>
        </row>
        <row r="1300">
          <cell r="A1300">
            <v>2035</v>
          </cell>
          <cell r="B1300" t="str">
            <v>Dec</v>
          </cell>
          <cell r="C1300" t="str">
            <v>Goshen</v>
          </cell>
          <cell r="D1300">
            <v>336.3</v>
          </cell>
          <cell r="E1300">
            <v>0</v>
          </cell>
          <cell r="F1300">
            <v>-39.6</v>
          </cell>
          <cell r="G1300">
            <v>38.6</v>
          </cell>
          <cell r="H1300">
            <v>38.6</v>
          </cell>
          <cell r="I1300">
            <v>13</v>
          </cell>
          <cell r="J1300">
            <v>0</v>
          </cell>
          <cell r="K1300">
            <v>-5.3</v>
          </cell>
          <cell r="L1300">
            <v>0</v>
          </cell>
          <cell r="M1300">
            <v>340.6</v>
          </cell>
          <cell r="N1300">
            <v>0</v>
          </cell>
          <cell r="O1300">
            <v>0</v>
          </cell>
          <cell r="P1300">
            <v>0</v>
          </cell>
          <cell r="Q1300">
            <v>0</v>
          </cell>
        </row>
        <row r="1301">
          <cell r="A1301">
            <v>2035</v>
          </cell>
          <cell r="B1301" t="str">
            <v>Dec</v>
          </cell>
          <cell r="C1301" t="str">
            <v>Brady</v>
          </cell>
          <cell r="D1301">
            <v>0</v>
          </cell>
          <cell r="E1301">
            <v>0</v>
          </cell>
          <cell r="F1301">
            <v>0</v>
          </cell>
          <cell r="G1301">
            <v>0</v>
          </cell>
          <cell r="H1301">
            <v>0</v>
          </cell>
          <cell r="I1301" t="str">
            <v>Div0</v>
          </cell>
          <cell r="J1301">
            <v>0</v>
          </cell>
          <cell r="K1301">
            <v>0</v>
          </cell>
          <cell r="L1301">
            <v>0</v>
          </cell>
          <cell r="M1301">
            <v>0</v>
          </cell>
          <cell r="N1301">
            <v>0</v>
          </cell>
          <cell r="O1301">
            <v>0</v>
          </cell>
          <cell r="P1301">
            <v>0</v>
          </cell>
          <cell r="Q1301">
            <v>0</v>
          </cell>
        </row>
        <row r="1302">
          <cell r="A1302">
            <v>2035</v>
          </cell>
          <cell r="B1302" t="str">
            <v>Dec</v>
          </cell>
          <cell r="C1302" t="str">
            <v>Bridger West</v>
          </cell>
          <cell r="D1302">
            <v>0</v>
          </cell>
          <cell r="E1302">
            <v>0</v>
          </cell>
          <cell r="F1302">
            <v>0</v>
          </cell>
          <cell r="G1302">
            <v>0</v>
          </cell>
          <cell r="H1302">
            <v>0</v>
          </cell>
          <cell r="I1302" t="str">
            <v>Div0</v>
          </cell>
          <cell r="J1302">
            <v>0</v>
          </cell>
          <cell r="K1302">
            <v>0</v>
          </cell>
          <cell r="L1302">
            <v>0</v>
          </cell>
          <cell r="M1302">
            <v>695</v>
          </cell>
          <cell r="N1302">
            <v>695</v>
          </cell>
          <cell r="O1302">
            <v>0</v>
          </cell>
          <cell r="P1302">
            <v>0</v>
          </cell>
          <cell r="Q1302">
            <v>0</v>
          </cell>
        </row>
        <row r="1303">
          <cell r="A1303">
            <v>2035</v>
          </cell>
          <cell r="B1303" t="str">
            <v>Dec</v>
          </cell>
          <cell r="C1303" t="str">
            <v>Borah</v>
          </cell>
          <cell r="D1303">
            <v>0</v>
          </cell>
          <cell r="E1303">
            <v>0</v>
          </cell>
          <cell r="F1303">
            <v>0</v>
          </cell>
          <cell r="G1303">
            <v>0</v>
          </cell>
          <cell r="H1303">
            <v>0</v>
          </cell>
          <cell r="I1303" t="str">
            <v>Div0</v>
          </cell>
          <cell r="J1303">
            <v>0</v>
          </cell>
          <cell r="K1303">
            <v>0</v>
          </cell>
          <cell r="L1303">
            <v>0</v>
          </cell>
          <cell r="M1303">
            <v>950.3</v>
          </cell>
          <cell r="N1303">
            <v>950.3</v>
          </cell>
          <cell r="O1303">
            <v>0</v>
          </cell>
          <cell r="P1303">
            <v>0</v>
          </cell>
          <cell r="Q1303">
            <v>0</v>
          </cell>
        </row>
        <row r="1304">
          <cell r="A1304">
            <v>2035</v>
          </cell>
          <cell r="B1304" t="str">
            <v>Dec</v>
          </cell>
          <cell r="C1304" t="str">
            <v>Mid Columbia</v>
          </cell>
          <cell r="D1304">
            <v>0</v>
          </cell>
          <cell r="E1304">
            <v>0</v>
          </cell>
          <cell r="F1304">
            <v>0</v>
          </cell>
          <cell r="G1304">
            <v>0</v>
          </cell>
          <cell r="H1304">
            <v>0</v>
          </cell>
          <cell r="I1304" t="str">
            <v>Div0</v>
          </cell>
          <cell r="J1304">
            <v>445.7</v>
          </cell>
          <cell r="K1304">
            <v>0</v>
          </cell>
          <cell r="L1304">
            <v>0</v>
          </cell>
          <cell r="M1304">
            <v>0</v>
          </cell>
          <cell r="N1304">
            <v>445.7</v>
          </cell>
          <cell r="O1304">
            <v>0</v>
          </cell>
          <cell r="P1304">
            <v>0</v>
          </cell>
          <cell r="Q1304">
            <v>0</v>
          </cell>
        </row>
        <row r="1305">
          <cell r="A1305">
            <v>2035</v>
          </cell>
          <cell r="B1305" t="str">
            <v>Dec</v>
          </cell>
          <cell r="C1305" t="str">
            <v>Mona</v>
          </cell>
          <cell r="D1305">
            <v>0</v>
          </cell>
          <cell r="E1305">
            <v>0</v>
          </cell>
          <cell r="F1305">
            <v>0</v>
          </cell>
          <cell r="G1305">
            <v>0</v>
          </cell>
          <cell r="H1305">
            <v>0</v>
          </cell>
          <cell r="I1305" t="str">
            <v>Div0</v>
          </cell>
          <cell r="J1305">
            <v>0</v>
          </cell>
          <cell r="K1305">
            <v>0</v>
          </cell>
          <cell r="L1305">
            <v>0</v>
          </cell>
          <cell r="M1305">
            <v>0</v>
          </cell>
          <cell r="N1305">
            <v>0</v>
          </cell>
          <cell r="O1305">
            <v>0</v>
          </cell>
          <cell r="P1305">
            <v>0</v>
          </cell>
          <cell r="Q1305">
            <v>0</v>
          </cell>
        </row>
        <row r="1306">
          <cell r="A1306">
            <v>2035</v>
          </cell>
          <cell r="B1306" t="str">
            <v>Dec</v>
          </cell>
          <cell r="C1306" t="str">
            <v>Palo Verde</v>
          </cell>
          <cell r="D1306">
            <v>0</v>
          </cell>
          <cell r="E1306">
            <v>0</v>
          </cell>
          <cell r="F1306">
            <v>0</v>
          </cell>
          <cell r="G1306">
            <v>0</v>
          </cell>
          <cell r="H1306">
            <v>0</v>
          </cell>
          <cell r="I1306" t="str">
            <v>Div0</v>
          </cell>
          <cell r="J1306">
            <v>0</v>
          </cell>
          <cell r="K1306">
            <v>0</v>
          </cell>
          <cell r="L1306">
            <v>0</v>
          </cell>
          <cell r="M1306">
            <v>0</v>
          </cell>
          <cell r="N1306">
            <v>0</v>
          </cell>
          <cell r="O1306">
            <v>0</v>
          </cell>
          <cell r="P1306">
            <v>0</v>
          </cell>
          <cell r="Q1306">
            <v>0</v>
          </cell>
        </row>
        <row r="1307">
          <cell r="A1307">
            <v>2035</v>
          </cell>
          <cell r="B1307" t="str">
            <v>Dec</v>
          </cell>
          <cell r="C1307" t="str">
            <v>Utah North</v>
          </cell>
          <cell r="D1307">
            <v>4277.2</v>
          </cell>
          <cell r="E1307">
            <v>0</v>
          </cell>
          <cell r="F1307">
            <v>-571</v>
          </cell>
          <cell r="G1307">
            <v>481.8</v>
          </cell>
          <cell r="H1307">
            <v>481.8</v>
          </cell>
          <cell r="I1307">
            <v>13</v>
          </cell>
          <cell r="J1307">
            <v>1821.4</v>
          </cell>
          <cell r="K1307">
            <v>0</v>
          </cell>
          <cell r="L1307">
            <v>0</v>
          </cell>
          <cell r="M1307">
            <v>2770.1</v>
          </cell>
          <cell r="N1307">
            <v>403.4</v>
          </cell>
          <cell r="O1307">
            <v>0</v>
          </cell>
          <cell r="P1307">
            <v>0</v>
          </cell>
          <cell r="Q1307">
            <v>0</v>
          </cell>
        </row>
        <row r="1308">
          <cell r="A1308">
            <v>2035</v>
          </cell>
          <cell r="B1308" t="str">
            <v>Dec</v>
          </cell>
          <cell r="C1308" t="str">
            <v>_4-Corners</v>
          </cell>
          <cell r="D1308">
            <v>0</v>
          </cell>
          <cell r="E1308">
            <v>0</v>
          </cell>
          <cell r="F1308">
            <v>0</v>
          </cell>
          <cell r="G1308">
            <v>0</v>
          </cell>
          <cell r="H1308">
            <v>0</v>
          </cell>
          <cell r="I1308" t="str">
            <v>Div0</v>
          </cell>
          <cell r="J1308">
            <v>0</v>
          </cell>
          <cell r="K1308">
            <v>0</v>
          </cell>
          <cell r="L1308">
            <v>0</v>
          </cell>
          <cell r="M1308">
            <v>0</v>
          </cell>
          <cell r="N1308">
            <v>0</v>
          </cell>
          <cell r="O1308">
            <v>0</v>
          </cell>
          <cell r="P1308">
            <v>0</v>
          </cell>
          <cell r="Q1308">
            <v>0</v>
          </cell>
        </row>
        <row r="1309">
          <cell r="A1309">
            <v>2035</v>
          </cell>
          <cell r="B1309" t="str">
            <v>Dec</v>
          </cell>
          <cell r="C1309" t="str">
            <v>Utah South</v>
          </cell>
          <cell r="D1309">
            <v>719.9</v>
          </cell>
          <cell r="E1309">
            <v>0</v>
          </cell>
          <cell r="F1309">
            <v>0</v>
          </cell>
          <cell r="G1309">
            <v>93.6</v>
          </cell>
          <cell r="H1309">
            <v>93.6</v>
          </cell>
          <cell r="I1309">
            <v>13</v>
          </cell>
          <cell r="J1309">
            <v>3577</v>
          </cell>
          <cell r="K1309">
            <v>-31.9</v>
          </cell>
          <cell r="L1309">
            <v>0</v>
          </cell>
          <cell r="M1309">
            <v>0</v>
          </cell>
          <cell r="N1309">
            <v>2731.6</v>
          </cell>
          <cell r="O1309">
            <v>0</v>
          </cell>
          <cell r="P1309">
            <v>0</v>
          </cell>
          <cell r="Q1309">
            <v>0</v>
          </cell>
        </row>
        <row r="1310">
          <cell r="A1310">
            <v>2035</v>
          </cell>
          <cell r="B1310" t="str">
            <v>Dec</v>
          </cell>
          <cell r="C1310" t="str">
            <v>Cholla</v>
          </cell>
          <cell r="D1310">
            <v>0</v>
          </cell>
          <cell r="E1310">
            <v>0</v>
          </cell>
          <cell r="F1310">
            <v>0</v>
          </cell>
          <cell r="G1310">
            <v>0</v>
          </cell>
          <cell r="H1310">
            <v>0</v>
          </cell>
          <cell r="I1310" t="str">
            <v>Div0</v>
          </cell>
          <cell r="J1310">
            <v>0</v>
          </cell>
          <cell r="K1310">
            <v>0</v>
          </cell>
          <cell r="L1310">
            <v>0</v>
          </cell>
          <cell r="M1310">
            <v>0</v>
          </cell>
          <cell r="N1310">
            <v>0</v>
          </cell>
          <cell r="O1310">
            <v>0</v>
          </cell>
          <cell r="P1310">
            <v>0</v>
          </cell>
          <cell r="Q1310">
            <v>0</v>
          </cell>
        </row>
        <row r="1311">
          <cell r="A1311">
            <v>2035</v>
          </cell>
          <cell r="B1311" t="str">
            <v>Dec</v>
          </cell>
          <cell r="C1311" t="str">
            <v>Colorado</v>
          </cell>
          <cell r="D1311">
            <v>0</v>
          </cell>
          <cell r="E1311">
            <v>0</v>
          </cell>
          <cell r="F1311">
            <v>0</v>
          </cell>
          <cell r="G1311">
            <v>0</v>
          </cell>
          <cell r="H1311">
            <v>0</v>
          </cell>
          <cell r="I1311" t="str">
            <v>Div0</v>
          </cell>
          <cell r="J1311">
            <v>0</v>
          </cell>
          <cell r="K1311">
            <v>0</v>
          </cell>
          <cell r="L1311">
            <v>0</v>
          </cell>
          <cell r="M1311">
            <v>0</v>
          </cell>
          <cell r="N1311">
            <v>0</v>
          </cell>
          <cell r="O1311">
            <v>0</v>
          </cell>
          <cell r="P1311">
            <v>0</v>
          </cell>
          <cell r="Q1311">
            <v>0</v>
          </cell>
        </row>
        <row r="1312">
          <cell r="A1312">
            <v>2035</v>
          </cell>
          <cell r="B1312" t="str">
            <v>Dec</v>
          </cell>
          <cell r="C1312" t="str">
            <v>Mead</v>
          </cell>
          <cell r="D1312">
            <v>0</v>
          </cell>
          <cell r="E1312">
            <v>0</v>
          </cell>
          <cell r="F1312">
            <v>0</v>
          </cell>
          <cell r="G1312">
            <v>0</v>
          </cell>
          <cell r="H1312">
            <v>0</v>
          </cell>
          <cell r="I1312" t="str">
            <v>Div0</v>
          </cell>
          <cell r="J1312">
            <v>0</v>
          </cell>
          <cell r="K1312">
            <v>0</v>
          </cell>
          <cell r="L1312">
            <v>0</v>
          </cell>
          <cell r="M1312">
            <v>0</v>
          </cell>
          <cell r="N1312">
            <v>0</v>
          </cell>
          <cell r="O1312">
            <v>0</v>
          </cell>
          <cell r="P1312">
            <v>0</v>
          </cell>
          <cell r="Q1312">
            <v>0</v>
          </cell>
        </row>
        <row r="1313">
          <cell r="A1313">
            <v>2035</v>
          </cell>
          <cell r="B1313" t="str">
            <v>Dec</v>
          </cell>
          <cell r="C1313" t="str">
            <v>Montana</v>
          </cell>
          <cell r="D1313">
            <v>0</v>
          </cell>
          <cell r="E1313">
            <v>0</v>
          </cell>
          <cell r="F1313">
            <v>0</v>
          </cell>
          <cell r="G1313">
            <v>0</v>
          </cell>
          <cell r="H1313">
            <v>0</v>
          </cell>
          <cell r="I1313" t="str">
            <v>Div0</v>
          </cell>
          <cell r="J1313">
            <v>150.69999999999999</v>
          </cell>
          <cell r="K1313">
            <v>0</v>
          </cell>
          <cell r="L1313">
            <v>0</v>
          </cell>
          <cell r="M1313">
            <v>0</v>
          </cell>
          <cell r="N1313">
            <v>150.69999999999999</v>
          </cell>
          <cell r="O1313">
            <v>0</v>
          </cell>
          <cell r="P1313">
            <v>0</v>
          </cell>
          <cell r="Q1313">
            <v>0</v>
          </cell>
        </row>
        <row r="1314">
          <cell r="A1314">
            <v>2035</v>
          </cell>
          <cell r="B1314" t="str">
            <v>Dec</v>
          </cell>
          <cell r="C1314" t="str">
            <v>Hermiston</v>
          </cell>
          <cell r="D1314">
            <v>0</v>
          </cell>
          <cell r="E1314">
            <v>0</v>
          </cell>
          <cell r="F1314">
            <v>0</v>
          </cell>
          <cell r="G1314">
            <v>0</v>
          </cell>
          <cell r="H1314">
            <v>0</v>
          </cell>
          <cell r="I1314" t="str">
            <v>Div0</v>
          </cell>
          <cell r="J1314">
            <v>240</v>
          </cell>
          <cell r="K1314">
            <v>0</v>
          </cell>
          <cell r="L1314">
            <v>0</v>
          </cell>
          <cell r="M1314">
            <v>0</v>
          </cell>
          <cell r="N1314">
            <v>240</v>
          </cell>
          <cell r="O1314">
            <v>0</v>
          </cell>
          <cell r="P1314">
            <v>0</v>
          </cell>
          <cell r="Q1314">
            <v>0</v>
          </cell>
        </row>
        <row r="1315">
          <cell r="A1315">
            <v>2035</v>
          </cell>
          <cell r="B1315" t="str">
            <v>Dec</v>
          </cell>
          <cell r="C1315" t="str">
            <v>Yakima</v>
          </cell>
          <cell r="D1315">
            <v>600.5</v>
          </cell>
          <cell r="E1315">
            <v>0</v>
          </cell>
          <cell r="F1315">
            <v>-58.9</v>
          </cell>
          <cell r="G1315">
            <v>70.400000000000006</v>
          </cell>
          <cell r="H1315">
            <v>70.400000000000006</v>
          </cell>
          <cell r="I1315">
            <v>13</v>
          </cell>
          <cell r="J1315">
            <v>129.5</v>
          </cell>
          <cell r="K1315">
            <v>0</v>
          </cell>
          <cell r="L1315">
            <v>0</v>
          </cell>
          <cell r="M1315">
            <v>482.5</v>
          </cell>
          <cell r="N1315">
            <v>0</v>
          </cell>
          <cell r="O1315">
            <v>0</v>
          </cell>
          <cell r="P1315">
            <v>0</v>
          </cell>
          <cell r="Q1315">
            <v>0</v>
          </cell>
        </row>
        <row r="1316">
          <cell r="A1316">
            <v>2035</v>
          </cell>
          <cell r="B1316" t="str">
            <v>Dec</v>
          </cell>
          <cell r="C1316" t="str">
            <v>WallaWalla</v>
          </cell>
          <cell r="D1316">
            <v>258.60000000000002</v>
          </cell>
          <cell r="E1316">
            <v>0</v>
          </cell>
          <cell r="F1316">
            <v>-22.3</v>
          </cell>
          <cell r="G1316">
            <v>30.7</v>
          </cell>
          <cell r="H1316">
            <v>30.7</v>
          </cell>
          <cell r="I1316">
            <v>13</v>
          </cell>
          <cell r="J1316">
            <v>33.5</v>
          </cell>
          <cell r="K1316">
            <v>-1.8</v>
          </cell>
          <cell r="L1316">
            <v>0</v>
          </cell>
          <cell r="M1316">
            <v>235.3</v>
          </cell>
          <cell r="N1316">
            <v>0</v>
          </cell>
          <cell r="O1316">
            <v>0</v>
          </cell>
          <cell r="P1316">
            <v>0</v>
          </cell>
          <cell r="Q1316">
            <v>0</v>
          </cell>
        </row>
        <row r="1317">
          <cell r="A1317">
            <v>2035</v>
          </cell>
          <cell r="B1317" t="str">
            <v>Dec</v>
          </cell>
          <cell r="C1317" t="str">
            <v>APS Transmission</v>
          </cell>
          <cell r="D1317">
            <v>0</v>
          </cell>
          <cell r="E1317">
            <v>0</v>
          </cell>
          <cell r="F1317">
            <v>0</v>
          </cell>
          <cell r="G1317">
            <v>0</v>
          </cell>
          <cell r="H1317">
            <v>0</v>
          </cell>
          <cell r="I1317" t="str">
            <v>Div0</v>
          </cell>
          <cell r="J1317">
            <v>0</v>
          </cell>
          <cell r="K1317">
            <v>0</v>
          </cell>
          <cell r="L1317">
            <v>0</v>
          </cell>
          <cell r="M1317">
            <v>0</v>
          </cell>
          <cell r="N1317">
            <v>0</v>
          </cell>
          <cell r="O1317">
            <v>0</v>
          </cell>
          <cell r="P1317">
            <v>0</v>
          </cell>
          <cell r="Q1317">
            <v>0</v>
          </cell>
        </row>
        <row r="1318">
          <cell r="A1318">
            <v>2035</v>
          </cell>
          <cell r="B1318" t="str">
            <v>Dec</v>
          </cell>
          <cell r="C1318" t="str">
            <v>Bridger East</v>
          </cell>
          <cell r="D1318">
            <v>0</v>
          </cell>
          <cell r="E1318">
            <v>0</v>
          </cell>
          <cell r="F1318">
            <v>0</v>
          </cell>
          <cell r="G1318">
            <v>0</v>
          </cell>
          <cell r="H1318">
            <v>0</v>
          </cell>
          <cell r="I1318" t="str">
            <v>Div0</v>
          </cell>
          <cell r="J1318">
            <v>0</v>
          </cell>
          <cell r="K1318">
            <v>0</v>
          </cell>
          <cell r="L1318">
            <v>0</v>
          </cell>
          <cell r="M1318">
            <v>0</v>
          </cell>
          <cell r="N1318">
            <v>0</v>
          </cell>
          <cell r="O1318">
            <v>0</v>
          </cell>
          <cell r="P1318">
            <v>0</v>
          </cell>
          <cell r="Q1318">
            <v>0</v>
          </cell>
        </row>
        <row r="1319">
          <cell r="A1319">
            <v>2035</v>
          </cell>
          <cell r="B1319" t="str">
            <v>Dec</v>
          </cell>
          <cell r="C1319" t="str">
            <v>WyomingNE</v>
          </cell>
          <cell r="D1319">
            <v>695.5</v>
          </cell>
          <cell r="E1319">
            <v>0</v>
          </cell>
          <cell r="F1319">
            <v>0</v>
          </cell>
          <cell r="G1319">
            <v>90.4</v>
          </cell>
          <cell r="H1319">
            <v>90.4</v>
          </cell>
          <cell r="I1319">
            <v>13</v>
          </cell>
          <cell r="J1319">
            <v>1088.4000000000001</v>
          </cell>
          <cell r="K1319">
            <v>0</v>
          </cell>
          <cell r="L1319">
            <v>0</v>
          </cell>
          <cell r="M1319">
            <v>0</v>
          </cell>
          <cell r="N1319">
            <v>302.5</v>
          </cell>
          <cell r="O1319">
            <v>0</v>
          </cell>
          <cell r="P1319">
            <v>0</v>
          </cell>
          <cell r="Q1319">
            <v>0</v>
          </cell>
        </row>
        <row r="1320">
          <cell r="A1320">
            <v>2035</v>
          </cell>
          <cell r="B1320" t="str">
            <v>Dec</v>
          </cell>
          <cell r="C1320" t="str">
            <v>WyomingSW</v>
          </cell>
          <cell r="D1320">
            <v>578.20000000000005</v>
          </cell>
          <cell r="E1320">
            <v>0</v>
          </cell>
          <cell r="F1320">
            <v>-153.6</v>
          </cell>
          <cell r="G1320">
            <v>55.2</v>
          </cell>
          <cell r="H1320">
            <v>55.2</v>
          </cell>
          <cell r="I1320">
            <v>13</v>
          </cell>
          <cell r="J1320">
            <v>42.4</v>
          </cell>
          <cell r="K1320">
            <v>0</v>
          </cell>
          <cell r="L1320">
            <v>0</v>
          </cell>
          <cell r="M1320">
            <v>476.2</v>
          </cell>
          <cell r="N1320">
            <v>38.799999999999997</v>
          </cell>
          <cell r="O1320">
            <v>0</v>
          </cell>
          <cell r="P1320">
            <v>0</v>
          </cell>
          <cell r="Q1320">
            <v>0</v>
          </cell>
        </row>
        <row r="1321">
          <cell r="A1321">
            <v>2035</v>
          </cell>
          <cell r="B1321" t="str">
            <v>Dec</v>
          </cell>
          <cell r="C1321" t="str">
            <v>Aeolis_Wyoming</v>
          </cell>
          <cell r="D1321">
            <v>0</v>
          </cell>
          <cell r="E1321">
            <v>0</v>
          </cell>
          <cell r="F1321">
            <v>0</v>
          </cell>
          <cell r="G1321">
            <v>0</v>
          </cell>
          <cell r="H1321">
            <v>0</v>
          </cell>
          <cell r="I1321" t="str">
            <v>Div0</v>
          </cell>
          <cell r="J1321">
            <v>173.8</v>
          </cell>
          <cell r="K1321">
            <v>0</v>
          </cell>
          <cell r="L1321">
            <v>0</v>
          </cell>
          <cell r="M1321">
            <v>302.39999999999998</v>
          </cell>
          <cell r="N1321">
            <v>476.2</v>
          </cell>
          <cell r="O1321">
            <v>0</v>
          </cell>
          <cell r="P1321">
            <v>0</v>
          </cell>
          <cell r="Q1321">
            <v>0</v>
          </cell>
        </row>
        <row r="1322">
          <cell r="A1322">
            <v>2035</v>
          </cell>
          <cell r="B1322" t="str">
            <v>Dec</v>
          </cell>
          <cell r="C1322" t="str">
            <v>Chehalis</v>
          </cell>
          <cell r="D1322">
            <v>0</v>
          </cell>
          <cell r="E1322">
            <v>0</v>
          </cell>
          <cell r="F1322">
            <v>0</v>
          </cell>
          <cell r="G1322">
            <v>0</v>
          </cell>
          <cell r="H1322">
            <v>0</v>
          </cell>
          <cell r="I1322" t="str">
            <v>Div0</v>
          </cell>
          <cell r="J1322">
            <v>512</v>
          </cell>
          <cell r="K1322">
            <v>0</v>
          </cell>
          <cell r="L1322">
            <v>0</v>
          </cell>
          <cell r="M1322">
            <v>0</v>
          </cell>
          <cell r="N1322">
            <v>512</v>
          </cell>
          <cell r="O1322">
            <v>0</v>
          </cell>
          <cell r="P1322">
            <v>0</v>
          </cell>
          <cell r="Q1322">
            <v>0</v>
          </cell>
        </row>
        <row r="1323">
          <cell r="A1323">
            <v>2035</v>
          </cell>
          <cell r="B1323" t="str">
            <v>Dec</v>
          </cell>
          <cell r="C1323" t="str">
            <v>SOregonCal</v>
          </cell>
          <cell r="D1323">
            <v>1521.8</v>
          </cell>
          <cell r="E1323">
            <v>0</v>
          </cell>
          <cell r="F1323">
            <v>-351.5</v>
          </cell>
          <cell r="G1323">
            <v>152.1</v>
          </cell>
          <cell r="H1323">
            <v>152.1</v>
          </cell>
          <cell r="I1323">
            <v>13</v>
          </cell>
          <cell r="J1323">
            <v>287.8</v>
          </cell>
          <cell r="K1323">
            <v>1</v>
          </cell>
          <cell r="L1323">
            <v>0</v>
          </cell>
          <cell r="M1323">
            <v>1033.5999999999999</v>
          </cell>
          <cell r="N1323">
            <v>0</v>
          </cell>
          <cell r="O1323">
            <v>0</v>
          </cell>
          <cell r="P1323">
            <v>0</v>
          </cell>
          <cell r="Q1323">
            <v>0</v>
          </cell>
        </row>
        <row r="1324">
          <cell r="A1324">
            <v>2035</v>
          </cell>
          <cell r="B1324" t="str">
            <v>Dec</v>
          </cell>
          <cell r="C1324" t="str">
            <v>PortlandNC</v>
          </cell>
          <cell r="D1324">
            <v>535.6</v>
          </cell>
          <cell r="E1324">
            <v>0</v>
          </cell>
          <cell r="F1324">
            <v>0</v>
          </cell>
          <cell r="G1324">
            <v>69.599999999999994</v>
          </cell>
          <cell r="H1324">
            <v>69.599999999999994</v>
          </cell>
          <cell r="I1324">
            <v>13</v>
          </cell>
          <cell r="J1324">
            <v>594.9</v>
          </cell>
          <cell r="K1324">
            <v>-78</v>
          </cell>
          <cell r="L1324">
            <v>0</v>
          </cell>
          <cell r="M1324">
            <v>88.4</v>
          </cell>
          <cell r="N1324">
            <v>0</v>
          </cell>
          <cell r="O1324">
            <v>0</v>
          </cell>
          <cell r="P1324">
            <v>0</v>
          </cell>
          <cell r="Q1324">
            <v>0</v>
          </cell>
        </row>
        <row r="1325">
          <cell r="A1325">
            <v>2035</v>
          </cell>
          <cell r="B1325" t="str">
            <v>Dec</v>
          </cell>
          <cell r="C1325" t="str">
            <v>WillamValcc</v>
          </cell>
          <cell r="D1325">
            <v>398.1</v>
          </cell>
          <cell r="E1325">
            <v>0</v>
          </cell>
          <cell r="F1325">
            <v>0</v>
          </cell>
          <cell r="G1325">
            <v>51.8</v>
          </cell>
          <cell r="H1325">
            <v>51.8</v>
          </cell>
          <cell r="I1325">
            <v>13</v>
          </cell>
          <cell r="J1325">
            <v>451.3</v>
          </cell>
          <cell r="K1325">
            <v>0</v>
          </cell>
          <cell r="L1325">
            <v>0</v>
          </cell>
          <cell r="M1325">
            <v>46.7</v>
          </cell>
          <cell r="N1325">
            <v>48.1</v>
          </cell>
          <cell r="O1325">
            <v>0</v>
          </cell>
          <cell r="P1325">
            <v>0</v>
          </cell>
          <cell r="Q1325">
            <v>0</v>
          </cell>
        </row>
        <row r="1326">
          <cell r="A1326">
            <v>2035</v>
          </cell>
          <cell r="B1326" t="str">
            <v>Dec</v>
          </cell>
          <cell r="C1326" t="str">
            <v>Bethel</v>
          </cell>
          <cell r="D1326">
            <v>0</v>
          </cell>
          <cell r="E1326">
            <v>0</v>
          </cell>
          <cell r="F1326">
            <v>0</v>
          </cell>
          <cell r="G1326">
            <v>0</v>
          </cell>
          <cell r="H1326">
            <v>0</v>
          </cell>
          <cell r="I1326" t="str">
            <v>Div0</v>
          </cell>
          <cell r="J1326">
            <v>0</v>
          </cell>
          <cell r="K1326">
            <v>0</v>
          </cell>
          <cell r="L1326">
            <v>0</v>
          </cell>
          <cell r="M1326">
            <v>0</v>
          </cell>
          <cell r="N1326">
            <v>0</v>
          </cell>
          <cell r="O1326">
            <v>0</v>
          </cell>
          <cell r="P1326">
            <v>0</v>
          </cell>
          <cell r="Q1326">
            <v>0</v>
          </cell>
        </row>
        <row r="1327">
          <cell r="A1327">
            <v>2035</v>
          </cell>
          <cell r="B1327" t="str">
            <v>Dec</v>
          </cell>
          <cell r="C1327" t="str">
            <v>Nevada - Oregon Border</v>
          </cell>
          <cell r="D1327">
            <v>0</v>
          </cell>
          <cell r="E1327">
            <v>0</v>
          </cell>
          <cell r="F1327">
            <v>0</v>
          </cell>
          <cell r="G1327">
            <v>0</v>
          </cell>
          <cell r="H1327">
            <v>0</v>
          </cell>
          <cell r="I1327" t="str">
            <v>Div0</v>
          </cell>
          <cell r="J1327">
            <v>106</v>
          </cell>
          <cell r="K1327">
            <v>0</v>
          </cell>
          <cell r="L1327">
            <v>0</v>
          </cell>
          <cell r="M1327">
            <v>0</v>
          </cell>
          <cell r="N1327">
            <v>106</v>
          </cell>
          <cell r="O1327">
            <v>0</v>
          </cell>
          <cell r="P1327">
            <v>0</v>
          </cell>
          <cell r="Q1327">
            <v>0</v>
          </cell>
        </row>
        <row r="1328">
          <cell r="A1328">
            <v>2035</v>
          </cell>
          <cell r="B1328" t="str">
            <v>Dec</v>
          </cell>
          <cell r="C1328" t="str">
            <v>Bridger</v>
          </cell>
          <cell r="D1328">
            <v>0</v>
          </cell>
          <cell r="E1328">
            <v>0</v>
          </cell>
          <cell r="F1328">
            <v>0</v>
          </cell>
          <cell r="G1328">
            <v>0</v>
          </cell>
          <cell r="H1328">
            <v>0</v>
          </cell>
          <cell r="I1328" t="str">
            <v>Div0</v>
          </cell>
          <cell r="J1328">
            <v>695.1</v>
          </cell>
          <cell r="K1328">
            <v>0</v>
          </cell>
          <cell r="L1328">
            <v>0</v>
          </cell>
          <cell r="M1328">
            <v>0</v>
          </cell>
          <cell r="N1328">
            <v>695.1</v>
          </cell>
          <cell r="O1328">
            <v>0</v>
          </cell>
          <cell r="P1328">
            <v>0</v>
          </cell>
          <cell r="Q1328">
            <v>0</v>
          </cell>
        </row>
        <row r="1329">
          <cell r="A1329">
            <v>2035</v>
          </cell>
          <cell r="B1329" t="str">
            <v>Dec</v>
          </cell>
          <cell r="C1329" t="str">
            <v>Hemingway</v>
          </cell>
          <cell r="D1329">
            <v>0</v>
          </cell>
          <cell r="E1329">
            <v>0</v>
          </cell>
          <cell r="F1329">
            <v>0</v>
          </cell>
          <cell r="G1329">
            <v>0</v>
          </cell>
          <cell r="H1329">
            <v>0</v>
          </cell>
          <cell r="I1329" t="str">
            <v>Div0</v>
          </cell>
          <cell r="J1329">
            <v>0</v>
          </cell>
          <cell r="K1329">
            <v>0</v>
          </cell>
          <cell r="L1329">
            <v>0</v>
          </cell>
          <cell r="M1329">
            <v>791.6</v>
          </cell>
          <cell r="N1329">
            <v>791.6</v>
          </cell>
          <cell r="O1329">
            <v>0</v>
          </cell>
          <cell r="P1329">
            <v>0</v>
          </cell>
          <cell r="Q1329">
            <v>0</v>
          </cell>
        </row>
        <row r="1330">
          <cell r="A1330">
            <v>2035</v>
          </cell>
          <cell r="B1330" t="str">
            <v>Dec</v>
          </cell>
          <cell r="C1330" t="str">
            <v>Midpoint Meridian</v>
          </cell>
          <cell r="D1330">
            <v>0</v>
          </cell>
          <cell r="E1330">
            <v>0</v>
          </cell>
          <cell r="F1330">
            <v>0</v>
          </cell>
          <cell r="G1330">
            <v>0</v>
          </cell>
          <cell r="H1330">
            <v>0</v>
          </cell>
          <cell r="I1330" t="str">
            <v>Div0</v>
          </cell>
          <cell r="J1330">
            <v>0</v>
          </cell>
          <cell r="K1330">
            <v>0</v>
          </cell>
          <cell r="L1330">
            <v>0</v>
          </cell>
          <cell r="M1330">
            <v>0</v>
          </cell>
          <cell r="N1330">
            <v>0</v>
          </cell>
          <cell r="O1330">
            <v>0</v>
          </cell>
          <cell r="P1330">
            <v>0</v>
          </cell>
          <cell r="Q1330">
            <v>0</v>
          </cell>
        </row>
        <row r="1331">
          <cell r="A1331">
            <v>2035</v>
          </cell>
          <cell r="B1331" t="str">
            <v>Dec</v>
          </cell>
          <cell r="C1331" t="str">
            <v>Craig Trans</v>
          </cell>
          <cell r="D1331">
            <v>0</v>
          </cell>
          <cell r="E1331">
            <v>0</v>
          </cell>
          <cell r="F1331">
            <v>0</v>
          </cell>
          <cell r="G1331">
            <v>0</v>
          </cell>
          <cell r="H1331">
            <v>0</v>
          </cell>
          <cell r="I1331" t="str">
            <v>Div0</v>
          </cell>
          <cell r="J1331">
            <v>0</v>
          </cell>
          <cell r="K1331">
            <v>0</v>
          </cell>
          <cell r="L1331">
            <v>0</v>
          </cell>
          <cell r="M1331">
            <v>0</v>
          </cell>
          <cell r="N1331">
            <v>0</v>
          </cell>
          <cell r="O1331">
            <v>0</v>
          </cell>
          <cell r="P1331">
            <v>0</v>
          </cell>
          <cell r="Q1331">
            <v>0</v>
          </cell>
        </row>
        <row r="1332">
          <cell r="A1332">
            <v>2035</v>
          </cell>
          <cell r="B1332" t="str">
            <v>Dec</v>
          </cell>
          <cell r="C1332" t="str">
            <v>BPA_NITS</v>
          </cell>
          <cell r="D1332">
            <v>330.4</v>
          </cell>
          <cell r="E1332">
            <v>0</v>
          </cell>
          <cell r="F1332">
            <v>0</v>
          </cell>
          <cell r="G1332">
            <v>42.9</v>
          </cell>
          <cell r="H1332">
            <v>42.9</v>
          </cell>
          <cell r="I1332">
            <v>13</v>
          </cell>
          <cell r="J1332">
            <v>0</v>
          </cell>
          <cell r="K1332">
            <v>0</v>
          </cell>
          <cell r="L1332">
            <v>0</v>
          </cell>
          <cell r="M1332">
            <v>373.3</v>
          </cell>
          <cell r="N1332">
            <v>0</v>
          </cell>
          <cell r="O1332">
            <v>0</v>
          </cell>
          <cell r="P1332">
            <v>0</v>
          </cell>
          <cell r="Q1332">
            <v>0</v>
          </cell>
        </row>
        <row r="1333">
          <cell r="A1333">
            <v>2036</v>
          </cell>
          <cell r="B1333" t="str">
            <v>Jul</v>
          </cell>
          <cell r="C1333" t="str">
            <v>Arizona</v>
          </cell>
          <cell r="D1333">
            <v>0</v>
          </cell>
          <cell r="E1333">
            <v>0</v>
          </cell>
          <cell r="F1333">
            <v>0</v>
          </cell>
          <cell r="G1333">
            <v>0</v>
          </cell>
          <cell r="H1333">
            <v>0</v>
          </cell>
          <cell r="I1333" t="str">
            <v>Div0</v>
          </cell>
          <cell r="J1333">
            <v>0</v>
          </cell>
          <cell r="K1333">
            <v>0</v>
          </cell>
          <cell r="L1333">
            <v>0</v>
          </cell>
          <cell r="M1333">
            <v>0</v>
          </cell>
          <cell r="N1333">
            <v>0</v>
          </cell>
          <cell r="O1333">
            <v>0</v>
          </cell>
          <cell r="P1333">
            <v>0</v>
          </cell>
          <cell r="Q1333">
            <v>0</v>
          </cell>
        </row>
        <row r="1334">
          <cell r="A1334">
            <v>2036</v>
          </cell>
          <cell r="B1334" t="str">
            <v>Jul</v>
          </cell>
          <cell r="C1334" t="str">
            <v>COB</v>
          </cell>
          <cell r="D1334">
            <v>0</v>
          </cell>
          <cell r="E1334">
            <v>0</v>
          </cell>
          <cell r="F1334">
            <v>0</v>
          </cell>
          <cell r="G1334">
            <v>0</v>
          </cell>
          <cell r="H1334">
            <v>0</v>
          </cell>
          <cell r="I1334" t="str">
            <v>Div0</v>
          </cell>
          <cell r="J1334">
            <v>385.4</v>
          </cell>
          <cell r="K1334">
            <v>0</v>
          </cell>
          <cell r="L1334">
            <v>0</v>
          </cell>
          <cell r="M1334">
            <v>0</v>
          </cell>
          <cell r="N1334">
            <v>385.4</v>
          </cell>
          <cell r="O1334">
            <v>0</v>
          </cell>
          <cell r="P1334">
            <v>0</v>
          </cell>
          <cell r="Q1334">
            <v>0</v>
          </cell>
        </row>
        <row r="1335">
          <cell r="A1335">
            <v>2036</v>
          </cell>
          <cell r="B1335" t="str">
            <v>Jul</v>
          </cell>
          <cell r="C1335" t="str">
            <v>Goshen</v>
          </cell>
          <cell r="D1335">
            <v>539.5</v>
          </cell>
          <cell r="E1335">
            <v>0</v>
          </cell>
          <cell r="F1335">
            <v>-88.1</v>
          </cell>
          <cell r="G1335">
            <v>58.7</v>
          </cell>
          <cell r="H1335">
            <v>58.7</v>
          </cell>
          <cell r="I1335">
            <v>13</v>
          </cell>
          <cell r="J1335">
            <v>122.3</v>
          </cell>
          <cell r="K1335">
            <v>-5.3</v>
          </cell>
          <cell r="L1335">
            <v>190.8</v>
          </cell>
          <cell r="M1335">
            <v>202.2</v>
          </cell>
          <cell r="N1335">
            <v>0</v>
          </cell>
          <cell r="O1335">
            <v>0</v>
          </cell>
          <cell r="P1335">
            <v>0</v>
          </cell>
          <cell r="Q1335">
            <v>0</v>
          </cell>
        </row>
        <row r="1336">
          <cell r="A1336">
            <v>2036</v>
          </cell>
          <cell r="B1336" t="str">
            <v>Jul</v>
          </cell>
          <cell r="C1336" t="str">
            <v>Brady</v>
          </cell>
          <cell r="D1336">
            <v>0</v>
          </cell>
          <cell r="E1336">
            <v>0</v>
          </cell>
          <cell r="F1336">
            <v>0</v>
          </cell>
          <cell r="G1336">
            <v>0</v>
          </cell>
          <cell r="H1336">
            <v>0</v>
          </cell>
          <cell r="I1336" t="str">
            <v>Div0</v>
          </cell>
          <cell r="J1336">
            <v>0</v>
          </cell>
          <cell r="K1336">
            <v>0</v>
          </cell>
          <cell r="L1336">
            <v>0</v>
          </cell>
          <cell r="M1336">
            <v>0</v>
          </cell>
          <cell r="N1336">
            <v>0</v>
          </cell>
          <cell r="O1336">
            <v>0</v>
          </cell>
          <cell r="P1336">
            <v>0</v>
          </cell>
          <cell r="Q1336">
            <v>0</v>
          </cell>
        </row>
        <row r="1337">
          <cell r="A1337">
            <v>2036</v>
          </cell>
          <cell r="B1337" t="str">
            <v>Jul</v>
          </cell>
          <cell r="C1337" t="str">
            <v>Bridger West</v>
          </cell>
          <cell r="D1337">
            <v>0</v>
          </cell>
          <cell r="E1337">
            <v>0</v>
          </cell>
          <cell r="F1337">
            <v>0</v>
          </cell>
          <cell r="G1337">
            <v>0</v>
          </cell>
          <cell r="H1337">
            <v>0</v>
          </cell>
          <cell r="I1337" t="str">
            <v>Div0</v>
          </cell>
          <cell r="J1337">
            <v>0</v>
          </cell>
          <cell r="K1337">
            <v>0</v>
          </cell>
          <cell r="L1337">
            <v>0</v>
          </cell>
          <cell r="M1337">
            <v>404.2</v>
          </cell>
          <cell r="N1337">
            <v>404.2</v>
          </cell>
          <cell r="O1337">
            <v>0</v>
          </cell>
          <cell r="P1337">
            <v>0</v>
          </cell>
          <cell r="Q1337">
            <v>0</v>
          </cell>
        </row>
        <row r="1338">
          <cell r="A1338">
            <v>2036</v>
          </cell>
          <cell r="B1338" t="str">
            <v>Jul</v>
          </cell>
          <cell r="C1338" t="str">
            <v>Borah</v>
          </cell>
          <cell r="D1338">
            <v>0</v>
          </cell>
          <cell r="E1338">
            <v>0</v>
          </cell>
          <cell r="F1338">
            <v>0</v>
          </cell>
          <cell r="G1338">
            <v>0</v>
          </cell>
          <cell r="H1338">
            <v>0</v>
          </cell>
          <cell r="I1338" t="str">
            <v>Div0</v>
          </cell>
          <cell r="J1338">
            <v>0</v>
          </cell>
          <cell r="K1338">
            <v>0</v>
          </cell>
          <cell r="L1338">
            <v>0</v>
          </cell>
          <cell r="M1338">
            <v>404.2</v>
          </cell>
          <cell r="N1338">
            <v>404.2</v>
          </cell>
          <cell r="O1338">
            <v>0</v>
          </cell>
          <cell r="P1338">
            <v>0</v>
          </cell>
          <cell r="Q1338">
            <v>0</v>
          </cell>
        </row>
        <row r="1339">
          <cell r="A1339">
            <v>2036</v>
          </cell>
          <cell r="B1339" t="str">
            <v>Jul</v>
          </cell>
          <cell r="C1339" t="str">
            <v>Mid Columbia</v>
          </cell>
          <cell r="D1339">
            <v>0</v>
          </cell>
          <cell r="E1339">
            <v>0</v>
          </cell>
          <cell r="F1339">
            <v>0</v>
          </cell>
          <cell r="G1339">
            <v>0</v>
          </cell>
          <cell r="H1339">
            <v>0</v>
          </cell>
          <cell r="I1339" t="str">
            <v>Div0</v>
          </cell>
          <cell r="J1339">
            <v>864.4</v>
          </cell>
          <cell r="K1339">
            <v>0</v>
          </cell>
          <cell r="L1339">
            <v>0</v>
          </cell>
          <cell r="M1339">
            <v>0</v>
          </cell>
          <cell r="N1339">
            <v>864.4</v>
          </cell>
          <cell r="O1339">
            <v>0</v>
          </cell>
          <cell r="P1339">
            <v>0</v>
          </cell>
          <cell r="Q1339">
            <v>0</v>
          </cell>
        </row>
        <row r="1340">
          <cell r="A1340">
            <v>2036</v>
          </cell>
          <cell r="B1340" t="str">
            <v>Jul</v>
          </cell>
          <cell r="C1340" t="str">
            <v>Mona</v>
          </cell>
          <cell r="D1340">
            <v>0</v>
          </cell>
          <cell r="E1340">
            <v>0</v>
          </cell>
          <cell r="F1340">
            <v>0</v>
          </cell>
          <cell r="G1340">
            <v>0</v>
          </cell>
          <cell r="H1340">
            <v>0</v>
          </cell>
          <cell r="I1340" t="str">
            <v>Div0</v>
          </cell>
          <cell r="J1340">
            <v>318</v>
          </cell>
          <cell r="K1340">
            <v>0</v>
          </cell>
          <cell r="L1340">
            <v>0</v>
          </cell>
          <cell r="M1340">
            <v>0</v>
          </cell>
          <cell r="N1340">
            <v>318</v>
          </cell>
          <cell r="O1340">
            <v>0</v>
          </cell>
          <cell r="P1340">
            <v>0</v>
          </cell>
          <cell r="Q1340">
            <v>0</v>
          </cell>
        </row>
        <row r="1341">
          <cell r="A1341">
            <v>2036</v>
          </cell>
          <cell r="B1341" t="str">
            <v>Jul</v>
          </cell>
          <cell r="C1341" t="str">
            <v>Palo Verde</v>
          </cell>
          <cell r="D1341">
            <v>0</v>
          </cell>
          <cell r="E1341">
            <v>0</v>
          </cell>
          <cell r="F1341">
            <v>0</v>
          </cell>
          <cell r="G1341">
            <v>0</v>
          </cell>
          <cell r="H1341">
            <v>0</v>
          </cell>
          <cell r="I1341" t="str">
            <v>Div0</v>
          </cell>
          <cell r="J1341">
            <v>0</v>
          </cell>
          <cell r="K1341">
            <v>0</v>
          </cell>
          <cell r="L1341">
            <v>0</v>
          </cell>
          <cell r="M1341">
            <v>0</v>
          </cell>
          <cell r="N1341">
            <v>0</v>
          </cell>
          <cell r="O1341">
            <v>0</v>
          </cell>
          <cell r="P1341">
            <v>0</v>
          </cell>
          <cell r="Q1341">
            <v>0</v>
          </cell>
        </row>
        <row r="1342">
          <cell r="A1342">
            <v>2036</v>
          </cell>
          <cell r="B1342" t="str">
            <v>Jul</v>
          </cell>
          <cell r="C1342" t="str">
            <v>Utah North</v>
          </cell>
          <cell r="D1342">
            <v>5705</v>
          </cell>
          <cell r="E1342">
            <v>0</v>
          </cell>
          <cell r="F1342">
            <v>-842.1</v>
          </cell>
          <cell r="G1342">
            <v>632.20000000000005</v>
          </cell>
          <cell r="H1342">
            <v>632.20000000000005</v>
          </cell>
          <cell r="I1342">
            <v>13</v>
          </cell>
          <cell r="J1342">
            <v>1741.8</v>
          </cell>
          <cell r="K1342">
            <v>0</v>
          </cell>
          <cell r="L1342">
            <v>306.7</v>
          </cell>
          <cell r="M1342">
            <v>3446.6</v>
          </cell>
          <cell r="N1342">
            <v>0</v>
          </cell>
          <cell r="O1342">
            <v>0</v>
          </cell>
          <cell r="P1342">
            <v>0</v>
          </cell>
          <cell r="Q1342">
            <v>0</v>
          </cell>
        </row>
        <row r="1343">
          <cell r="A1343">
            <v>2036</v>
          </cell>
          <cell r="B1343" t="str">
            <v>Jul</v>
          </cell>
          <cell r="C1343" t="str">
            <v>_4-Corners</v>
          </cell>
          <cell r="D1343">
            <v>0</v>
          </cell>
          <cell r="E1343">
            <v>0</v>
          </cell>
          <cell r="F1343">
            <v>0</v>
          </cell>
          <cell r="G1343">
            <v>0</v>
          </cell>
          <cell r="H1343">
            <v>0</v>
          </cell>
          <cell r="I1343" t="str">
            <v>Div0</v>
          </cell>
          <cell r="J1343">
            <v>0</v>
          </cell>
          <cell r="K1343">
            <v>0</v>
          </cell>
          <cell r="L1343">
            <v>0</v>
          </cell>
          <cell r="M1343">
            <v>0</v>
          </cell>
          <cell r="N1343">
            <v>0</v>
          </cell>
          <cell r="O1343">
            <v>0</v>
          </cell>
          <cell r="P1343">
            <v>0</v>
          </cell>
          <cell r="Q1343">
            <v>0</v>
          </cell>
        </row>
        <row r="1344">
          <cell r="A1344">
            <v>2036</v>
          </cell>
          <cell r="B1344" t="str">
            <v>Jul</v>
          </cell>
          <cell r="C1344" t="str">
            <v>Utah South</v>
          </cell>
          <cell r="D1344">
            <v>899.6</v>
          </cell>
          <cell r="E1344">
            <v>0</v>
          </cell>
          <cell r="F1344">
            <v>0</v>
          </cell>
          <cell r="G1344">
            <v>116.9</v>
          </cell>
          <cell r="H1344">
            <v>116.9</v>
          </cell>
          <cell r="I1344">
            <v>13</v>
          </cell>
          <cell r="J1344">
            <v>3523.4</v>
          </cell>
          <cell r="K1344">
            <v>-31.9</v>
          </cell>
          <cell r="L1344">
            <v>0</v>
          </cell>
          <cell r="M1344">
            <v>318</v>
          </cell>
          <cell r="N1344">
            <v>2793</v>
          </cell>
          <cell r="O1344">
            <v>0</v>
          </cell>
          <cell r="P1344">
            <v>0</v>
          </cell>
          <cell r="Q1344">
            <v>0</v>
          </cell>
        </row>
        <row r="1345">
          <cell r="A1345">
            <v>2036</v>
          </cell>
          <cell r="B1345" t="str">
            <v>Jul</v>
          </cell>
          <cell r="C1345" t="str">
            <v>Cholla</v>
          </cell>
          <cell r="D1345">
            <v>0</v>
          </cell>
          <cell r="E1345">
            <v>0</v>
          </cell>
          <cell r="F1345">
            <v>0</v>
          </cell>
          <cell r="G1345">
            <v>0</v>
          </cell>
          <cell r="H1345">
            <v>0</v>
          </cell>
          <cell r="I1345" t="str">
            <v>Div0</v>
          </cell>
          <cell r="J1345">
            <v>0</v>
          </cell>
          <cell r="K1345">
            <v>0</v>
          </cell>
          <cell r="L1345">
            <v>0</v>
          </cell>
          <cell r="M1345">
            <v>0</v>
          </cell>
          <cell r="N1345">
            <v>0</v>
          </cell>
          <cell r="O1345">
            <v>0</v>
          </cell>
          <cell r="P1345">
            <v>0</v>
          </cell>
          <cell r="Q1345">
            <v>0</v>
          </cell>
        </row>
        <row r="1346">
          <cell r="A1346">
            <v>2036</v>
          </cell>
          <cell r="B1346" t="str">
            <v>Jul</v>
          </cell>
          <cell r="C1346" t="str">
            <v>Colorado</v>
          </cell>
          <cell r="D1346">
            <v>0</v>
          </cell>
          <cell r="E1346">
            <v>0</v>
          </cell>
          <cell r="F1346">
            <v>0</v>
          </cell>
          <cell r="G1346">
            <v>0</v>
          </cell>
          <cell r="H1346">
            <v>0</v>
          </cell>
          <cell r="I1346" t="str">
            <v>Div0</v>
          </cell>
          <cell r="J1346">
            <v>0</v>
          </cell>
          <cell r="K1346">
            <v>0</v>
          </cell>
          <cell r="L1346">
            <v>0</v>
          </cell>
          <cell r="M1346">
            <v>0</v>
          </cell>
          <cell r="N1346">
            <v>0</v>
          </cell>
          <cell r="O1346">
            <v>0</v>
          </cell>
          <cell r="P1346">
            <v>0</v>
          </cell>
          <cell r="Q1346">
            <v>0</v>
          </cell>
        </row>
        <row r="1347">
          <cell r="A1347">
            <v>2036</v>
          </cell>
          <cell r="B1347" t="str">
            <v>Jul</v>
          </cell>
          <cell r="C1347" t="str">
            <v>Mead</v>
          </cell>
          <cell r="D1347">
            <v>0</v>
          </cell>
          <cell r="E1347">
            <v>0</v>
          </cell>
          <cell r="F1347">
            <v>0</v>
          </cell>
          <cell r="G1347">
            <v>0</v>
          </cell>
          <cell r="H1347">
            <v>0</v>
          </cell>
          <cell r="I1347" t="str">
            <v>Div0</v>
          </cell>
          <cell r="J1347">
            <v>0</v>
          </cell>
          <cell r="K1347">
            <v>0</v>
          </cell>
          <cell r="L1347">
            <v>0</v>
          </cell>
          <cell r="M1347">
            <v>0</v>
          </cell>
          <cell r="N1347">
            <v>0</v>
          </cell>
          <cell r="O1347">
            <v>0</v>
          </cell>
          <cell r="P1347">
            <v>0</v>
          </cell>
          <cell r="Q1347">
            <v>0</v>
          </cell>
        </row>
        <row r="1348">
          <cell r="A1348">
            <v>2036</v>
          </cell>
          <cell r="B1348" t="str">
            <v>Jul</v>
          </cell>
          <cell r="C1348" t="str">
            <v>Montana</v>
          </cell>
          <cell r="D1348">
            <v>0</v>
          </cell>
          <cell r="E1348">
            <v>0</v>
          </cell>
          <cell r="F1348">
            <v>0</v>
          </cell>
          <cell r="G1348">
            <v>0</v>
          </cell>
          <cell r="H1348">
            <v>0</v>
          </cell>
          <cell r="I1348" t="str">
            <v>Div0</v>
          </cell>
          <cell r="J1348">
            <v>151.69999999999999</v>
          </cell>
          <cell r="K1348">
            <v>0</v>
          </cell>
          <cell r="L1348">
            <v>0</v>
          </cell>
          <cell r="M1348">
            <v>0</v>
          </cell>
          <cell r="N1348">
            <v>151.69999999999999</v>
          </cell>
          <cell r="O1348">
            <v>0</v>
          </cell>
          <cell r="P1348">
            <v>0</v>
          </cell>
          <cell r="Q1348">
            <v>0</v>
          </cell>
        </row>
        <row r="1349">
          <cell r="A1349">
            <v>2036</v>
          </cell>
          <cell r="B1349" t="str">
            <v>Jul</v>
          </cell>
          <cell r="C1349" t="str">
            <v>Hermiston</v>
          </cell>
          <cell r="D1349">
            <v>0</v>
          </cell>
          <cell r="E1349">
            <v>0</v>
          </cell>
          <cell r="F1349">
            <v>0</v>
          </cell>
          <cell r="G1349">
            <v>0</v>
          </cell>
          <cell r="H1349">
            <v>0</v>
          </cell>
          <cell r="I1349" t="str">
            <v>Div0</v>
          </cell>
          <cell r="J1349">
            <v>227</v>
          </cell>
          <cell r="K1349">
            <v>0</v>
          </cell>
          <cell r="L1349">
            <v>0</v>
          </cell>
          <cell r="M1349">
            <v>0</v>
          </cell>
          <cell r="N1349">
            <v>227</v>
          </cell>
          <cell r="O1349">
            <v>0</v>
          </cell>
          <cell r="P1349">
            <v>0</v>
          </cell>
          <cell r="Q1349">
            <v>0</v>
          </cell>
        </row>
        <row r="1350">
          <cell r="A1350">
            <v>2036</v>
          </cell>
          <cell r="B1350" t="str">
            <v>Jul</v>
          </cell>
          <cell r="C1350" t="str">
            <v>Yakima</v>
          </cell>
          <cell r="D1350">
            <v>578.70000000000005</v>
          </cell>
          <cell r="E1350">
            <v>0</v>
          </cell>
          <cell r="F1350">
            <v>-63.8</v>
          </cell>
          <cell r="G1350">
            <v>66.900000000000006</v>
          </cell>
          <cell r="H1350">
            <v>66.900000000000006</v>
          </cell>
          <cell r="I1350">
            <v>13</v>
          </cell>
          <cell r="J1350">
            <v>129.5</v>
          </cell>
          <cell r="K1350">
            <v>0</v>
          </cell>
          <cell r="L1350">
            <v>28.5</v>
          </cell>
          <cell r="M1350">
            <v>423.9</v>
          </cell>
          <cell r="N1350">
            <v>0</v>
          </cell>
          <cell r="O1350">
            <v>0</v>
          </cell>
          <cell r="P1350">
            <v>0</v>
          </cell>
          <cell r="Q1350">
            <v>0</v>
          </cell>
        </row>
        <row r="1351">
          <cell r="A1351">
            <v>2036</v>
          </cell>
          <cell r="B1351" t="str">
            <v>Jul</v>
          </cell>
          <cell r="C1351" t="str">
            <v>WallaWalla</v>
          </cell>
          <cell r="D1351">
            <v>283.10000000000002</v>
          </cell>
          <cell r="E1351">
            <v>0</v>
          </cell>
          <cell r="F1351">
            <v>-25</v>
          </cell>
          <cell r="G1351">
            <v>33.6</v>
          </cell>
          <cell r="H1351">
            <v>33.6</v>
          </cell>
          <cell r="I1351">
            <v>13</v>
          </cell>
          <cell r="J1351">
            <v>32.299999999999997</v>
          </cell>
          <cell r="K1351">
            <v>-1.8</v>
          </cell>
          <cell r="L1351">
            <v>0</v>
          </cell>
          <cell r="M1351">
            <v>261.10000000000002</v>
          </cell>
          <cell r="N1351">
            <v>0</v>
          </cell>
          <cell r="O1351">
            <v>0</v>
          </cell>
          <cell r="P1351">
            <v>0</v>
          </cell>
          <cell r="Q1351">
            <v>0</v>
          </cell>
        </row>
        <row r="1352">
          <cell r="A1352">
            <v>2036</v>
          </cell>
          <cell r="B1352" t="str">
            <v>Jul</v>
          </cell>
          <cell r="C1352" t="str">
            <v>APS Transmission</v>
          </cell>
          <cell r="D1352">
            <v>0</v>
          </cell>
          <cell r="E1352">
            <v>0</v>
          </cell>
          <cell r="F1352">
            <v>0</v>
          </cell>
          <cell r="G1352">
            <v>0</v>
          </cell>
          <cell r="H1352">
            <v>0</v>
          </cell>
          <cell r="I1352" t="str">
            <v>Div0</v>
          </cell>
          <cell r="J1352">
            <v>0</v>
          </cell>
          <cell r="K1352">
            <v>0</v>
          </cell>
          <cell r="L1352">
            <v>0</v>
          </cell>
          <cell r="M1352">
            <v>0</v>
          </cell>
          <cell r="N1352">
            <v>0</v>
          </cell>
          <cell r="O1352">
            <v>0</v>
          </cell>
          <cell r="P1352">
            <v>0</v>
          </cell>
          <cell r="Q1352">
            <v>0</v>
          </cell>
        </row>
        <row r="1353">
          <cell r="A1353">
            <v>2036</v>
          </cell>
          <cell r="B1353" t="str">
            <v>Jul</v>
          </cell>
          <cell r="C1353" t="str">
            <v>Bridger East</v>
          </cell>
          <cell r="D1353">
            <v>0</v>
          </cell>
          <cell r="E1353">
            <v>0</v>
          </cell>
          <cell r="F1353">
            <v>0</v>
          </cell>
          <cell r="G1353">
            <v>0</v>
          </cell>
          <cell r="H1353">
            <v>0</v>
          </cell>
          <cell r="I1353" t="str">
            <v>Div0</v>
          </cell>
          <cell r="J1353">
            <v>0</v>
          </cell>
          <cell r="K1353">
            <v>0</v>
          </cell>
          <cell r="L1353">
            <v>0</v>
          </cell>
          <cell r="M1353">
            <v>0</v>
          </cell>
          <cell r="N1353">
            <v>0</v>
          </cell>
          <cell r="O1353">
            <v>0</v>
          </cell>
          <cell r="P1353">
            <v>0</v>
          </cell>
          <cell r="Q1353">
            <v>0</v>
          </cell>
        </row>
        <row r="1354">
          <cell r="A1354">
            <v>2036</v>
          </cell>
          <cell r="B1354" t="str">
            <v>Jul</v>
          </cell>
          <cell r="C1354" t="str">
            <v>WyomingNE</v>
          </cell>
          <cell r="D1354">
            <v>688.2</v>
          </cell>
          <cell r="E1354">
            <v>0</v>
          </cell>
          <cell r="F1354">
            <v>-5.4</v>
          </cell>
          <cell r="G1354">
            <v>88.8</v>
          </cell>
          <cell r="H1354">
            <v>88.8</v>
          </cell>
          <cell r="I1354">
            <v>13</v>
          </cell>
          <cell r="J1354">
            <v>1043.5999999999999</v>
          </cell>
          <cell r="K1354">
            <v>0</v>
          </cell>
          <cell r="L1354">
            <v>53.3</v>
          </cell>
          <cell r="M1354">
            <v>0</v>
          </cell>
          <cell r="N1354">
            <v>325.2</v>
          </cell>
          <cell r="O1354">
            <v>0</v>
          </cell>
          <cell r="P1354">
            <v>0</v>
          </cell>
          <cell r="Q1354">
            <v>0</v>
          </cell>
        </row>
        <row r="1355">
          <cell r="A1355">
            <v>2036</v>
          </cell>
          <cell r="B1355" t="str">
            <v>Jul</v>
          </cell>
          <cell r="C1355" t="str">
            <v>WyomingSW</v>
          </cell>
          <cell r="D1355">
            <v>545.20000000000005</v>
          </cell>
          <cell r="E1355">
            <v>0</v>
          </cell>
          <cell r="F1355">
            <v>-162.80000000000001</v>
          </cell>
          <cell r="G1355">
            <v>49.7</v>
          </cell>
          <cell r="H1355">
            <v>49.7</v>
          </cell>
          <cell r="I1355">
            <v>13</v>
          </cell>
          <cell r="J1355">
            <v>42.4</v>
          </cell>
          <cell r="K1355">
            <v>0</v>
          </cell>
          <cell r="L1355">
            <v>0</v>
          </cell>
          <cell r="M1355">
            <v>789.7</v>
          </cell>
          <cell r="N1355">
            <v>400</v>
          </cell>
          <cell r="O1355">
            <v>0</v>
          </cell>
          <cell r="P1355">
            <v>0</v>
          </cell>
          <cell r="Q1355">
            <v>0</v>
          </cell>
        </row>
        <row r="1356">
          <cell r="A1356">
            <v>2036</v>
          </cell>
          <cell r="B1356" t="str">
            <v>Jul</v>
          </cell>
          <cell r="C1356" t="str">
            <v>Aeolis_Wyoming</v>
          </cell>
          <cell r="D1356">
            <v>0</v>
          </cell>
          <cell r="E1356">
            <v>0</v>
          </cell>
          <cell r="F1356">
            <v>0</v>
          </cell>
          <cell r="G1356">
            <v>0</v>
          </cell>
          <cell r="H1356">
            <v>0</v>
          </cell>
          <cell r="I1356" t="str">
            <v>Div0</v>
          </cell>
          <cell r="J1356">
            <v>173.8</v>
          </cell>
          <cell r="K1356">
            <v>0</v>
          </cell>
          <cell r="L1356">
            <v>0</v>
          </cell>
          <cell r="M1356">
            <v>325.2</v>
          </cell>
          <cell r="N1356">
            <v>499</v>
          </cell>
          <cell r="O1356">
            <v>0</v>
          </cell>
          <cell r="P1356">
            <v>0</v>
          </cell>
          <cell r="Q1356">
            <v>0</v>
          </cell>
        </row>
        <row r="1357">
          <cell r="A1357">
            <v>2036</v>
          </cell>
          <cell r="B1357" t="str">
            <v>Jul</v>
          </cell>
          <cell r="C1357" t="str">
            <v>Chehalis</v>
          </cell>
          <cell r="D1357">
            <v>0</v>
          </cell>
          <cell r="E1357">
            <v>0</v>
          </cell>
          <cell r="F1357">
            <v>0</v>
          </cell>
          <cell r="G1357">
            <v>0</v>
          </cell>
          <cell r="H1357">
            <v>0</v>
          </cell>
          <cell r="I1357" t="str">
            <v>Div0</v>
          </cell>
          <cell r="J1357">
            <v>464</v>
          </cell>
          <cell r="K1357">
            <v>0</v>
          </cell>
          <cell r="L1357">
            <v>0</v>
          </cell>
          <cell r="M1357">
            <v>0</v>
          </cell>
          <cell r="N1357">
            <v>464</v>
          </cell>
          <cell r="O1357">
            <v>0</v>
          </cell>
          <cell r="P1357">
            <v>0</v>
          </cell>
          <cell r="Q1357">
            <v>0</v>
          </cell>
        </row>
        <row r="1358">
          <cell r="A1358">
            <v>2036</v>
          </cell>
          <cell r="B1358" t="str">
            <v>Jul</v>
          </cell>
          <cell r="C1358" t="str">
            <v>SOregonCal</v>
          </cell>
          <cell r="D1358">
            <v>1581.7</v>
          </cell>
          <cell r="E1358">
            <v>0</v>
          </cell>
          <cell r="F1358">
            <v>-290.3</v>
          </cell>
          <cell r="G1358">
            <v>167.9</v>
          </cell>
          <cell r="H1358">
            <v>167.9</v>
          </cell>
          <cell r="I1358">
            <v>13</v>
          </cell>
          <cell r="J1358">
            <v>245.9</v>
          </cell>
          <cell r="K1358">
            <v>1.1000000000000001</v>
          </cell>
          <cell r="L1358">
            <v>7.7</v>
          </cell>
          <cell r="M1358">
            <v>1204.5999999999999</v>
          </cell>
          <cell r="N1358">
            <v>0</v>
          </cell>
          <cell r="O1358">
            <v>0</v>
          </cell>
          <cell r="P1358">
            <v>0</v>
          </cell>
          <cell r="Q1358">
            <v>0</v>
          </cell>
        </row>
        <row r="1359">
          <cell r="A1359">
            <v>2036</v>
          </cell>
          <cell r="B1359" t="str">
            <v>Jul</v>
          </cell>
          <cell r="C1359" t="str">
            <v>PortlandNC</v>
          </cell>
          <cell r="D1359">
            <v>493.2</v>
          </cell>
          <cell r="E1359">
            <v>0</v>
          </cell>
          <cell r="F1359">
            <v>0</v>
          </cell>
          <cell r="G1359">
            <v>64.099999999999994</v>
          </cell>
          <cell r="H1359">
            <v>64.099999999999994</v>
          </cell>
          <cell r="I1359">
            <v>13</v>
          </cell>
          <cell r="J1359">
            <v>496.7</v>
          </cell>
          <cell r="K1359">
            <v>-23.9</v>
          </cell>
          <cell r="L1359">
            <v>0</v>
          </cell>
          <cell r="M1359">
            <v>84.5</v>
          </cell>
          <cell r="N1359">
            <v>0</v>
          </cell>
          <cell r="O1359">
            <v>0</v>
          </cell>
          <cell r="P1359">
            <v>0</v>
          </cell>
          <cell r="Q1359">
            <v>0</v>
          </cell>
        </row>
        <row r="1360">
          <cell r="A1360">
            <v>2036</v>
          </cell>
          <cell r="B1360" t="str">
            <v>Jul</v>
          </cell>
          <cell r="C1360" t="str">
            <v>WillamValcc</v>
          </cell>
          <cell r="D1360">
            <v>354.8</v>
          </cell>
          <cell r="E1360">
            <v>0</v>
          </cell>
          <cell r="F1360">
            <v>-19.600000000000001</v>
          </cell>
          <cell r="G1360">
            <v>43.6</v>
          </cell>
          <cell r="H1360">
            <v>43.6</v>
          </cell>
          <cell r="I1360">
            <v>13</v>
          </cell>
          <cell r="J1360">
            <v>422.6</v>
          </cell>
          <cell r="K1360">
            <v>0</v>
          </cell>
          <cell r="L1360">
            <v>72.900000000000006</v>
          </cell>
          <cell r="M1360">
            <v>29.7</v>
          </cell>
          <cell r="N1360">
            <v>146.5</v>
          </cell>
          <cell r="O1360">
            <v>0</v>
          </cell>
          <cell r="P1360">
            <v>0</v>
          </cell>
          <cell r="Q1360">
            <v>0</v>
          </cell>
        </row>
        <row r="1361">
          <cell r="A1361">
            <v>2036</v>
          </cell>
          <cell r="B1361" t="str">
            <v>Jul</v>
          </cell>
          <cell r="C1361" t="str">
            <v>Bethel</v>
          </cell>
          <cell r="D1361">
            <v>0</v>
          </cell>
          <cell r="E1361">
            <v>0</v>
          </cell>
          <cell r="F1361">
            <v>0</v>
          </cell>
          <cell r="G1361">
            <v>0</v>
          </cell>
          <cell r="H1361">
            <v>0</v>
          </cell>
          <cell r="I1361" t="str">
            <v>Div0</v>
          </cell>
          <cell r="J1361">
            <v>0</v>
          </cell>
          <cell r="K1361">
            <v>0</v>
          </cell>
          <cell r="L1361">
            <v>0</v>
          </cell>
          <cell r="M1361">
            <v>0</v>
          </cell>
          <cell r="N1361">
            <v>0</v>
          </cell>
          <cell r="O1361">
            <v>0</v>
          </cell>
          <cell r="P1361">
            <v>0</v>
          </cell>
          <cell r="Q1361">
            <v>0</v>
          </cell>
        </row>
        <row r="1362">
          <cell r="A1362">
            <v>2036</v>
          </cell>
          <cell r="B1362" t="str">
            <v>Jul</v>
          </cell>
          <cell r="C1362" t="str">
            <v>Nevada - Oregon Border</v>
          </cell>
          <cell r="D1362">
            <v>0</v>
          </cell>
          <cell r="E1362">
            <v>0</v>
          </cell>
          <cell r="F1362">
            <v>0</v>
          </cell>
          <cell r="G1362">
            <v>0</v>
          </cell>
          <cell r="H1362">
            <v>0</v>
          </cell>
          <cell r="I1362" t="str">
            <v>Div0</v>
          </cell>
          <cell r="J1362">
            <v>106</v>
          </cell>
          <cell r="K1362">
            <v>0</v>
          </cell>
          <cell r="L1362">
            <v>0</v>
          </cell>
          <cell r="M1362">
            <v>0</v>
          </cell>
          <cell r="N1362">
            <v>106</v>
          </cell>
          <cell r="O1362">
            <v>0</v>
          </cell>
          <cell r="P1362">
            <v>0</v>
          </cell>
          <cell r="Q1362">
            <v>0</v>
          </cell>
        </row>
        <row r="1363">
          <cell r="A1363">
            <v>2036</v>
          </cell>
          <cell r="B1363" t="str">
            <v>Jul</v>
          </cell>
          <cell r="C1363" t="str">
            <v>Bridger</v>
          </cell>
          <cell r="D1363">
            <v>0</v>
          </cell>
          <cell r="E1363">
            <v>0</v>
          </cell>
          <cell r="F1363">
            <v>0</v>
          </cell>
          <cell r="G1363">
            <v>0</v>
          </cell>
          <cell r="H1363">
            <v>0</v>
          </cell>
          <cell r="I1363" t="str">
            <v>Div0</v>
          </cell>
          <cell r="J1363">
            <v>695.1</v>
          </cell>
          <cell r="K1363">
            <v>0</v>
          </cell>
          <cell r="L1363">
            <v>0</v>
          </cell>
          <cell r="M1363">
            <v>0</v>
          </cell>
          <cell r="N1363">
            <v>695.1</v>
          </cell>
          <cell r="O1363">
            <v>0</v>
          </cell>
          <cell r="P1363">
            <v>0</v>
          </cell>
          <cell r="Q1363">
            <v>0</v>
          </cell>
        </row>
        <row r="1364">
          <cell r="A1364">
            <v>2036</v>
          </cell>
          <cell r="B1364" t="str">
            <v>Jul</v>
          </cell>
          <cell r="C1364" t="str">
            <v>Hemingway</v>
          </cell>
          <cell r="D1364">
            <v>0</v>
          </cell>
          <cell r="E1364">
            <v>0</v>
          </cell>
          <cell r="F1364">
            <v>0</v>
          </cell>
          <cell r="G1364">
            <v>0</v>
          </cell>
          <cell r="H1364">
            <v>0</v>
          </cell>
          <cell r="I1364" t="str">
            <v>Div0</v>
          </cell>
          <cell r="J1364">
            <v>0</v>
          </cell>
          <cell r="K1364">
            <v>0</v>
          </cell>
          <cell r="L1364">
            <v>0</v>
          </cell>
          <cell r="M1364">
            <v>0</v>
          </cell>
          <cell r="N1364">
            <v>0</v>
          </cell>
          <cell r="O1364">
            <v>0</v>
          </cell>
          <cell r="P1364">
            <v>0</v>
          </cell>
          <cell r="Q1364">
            <v>0</v>
          </cell>
        </row>
        <row r="1365">
          <cell r="A1365">
            <v>2036</v>
          </cell>
          <cell r="B1365" t="str">
            <v>Jul</v>
          </cell>
          <cell r="C1365" t="str">
            <v>Midpoint Meridian</v>
          </cell>
          <cell r="D1365">
            <v>0</v>
          </cell>
          <cell r="E1365">
            <v>0</v>
          </cell>
          <cell r="F1365">
            <v>0</v>
          </cell>
          <cell r="G1365">
            <v>0</v>
          </cell>
          <cell r="H1365">
            <v>0</v>
          </cell>
          <cell r="I1365" t="str">
            <v>Div0</v>
          </cell>
          <cell r="J1365">
            <v>0</v>
          </cell>
          <cell r="K1365">
            <v>0</v>
          </cell>
          <cell r="L1365">
            <v>0</v>
          </cell>
          <cell r="M1365">
            <v>0</v>
          </cell>
          <cell r="N1365">
            <v>0</v>
          </cell>
          <cell r="O1365">
            <v>0</v>
          </cell>
          <cell r="P1365">
            <v>0</v>
          </cell>
          <cell r="Q1365">
            <v>0</v>
          </cell>
        </row>
        <row r="1366">
          <cell r="A1366">
            <v>2036</v>
          </cell>
          <cell r="B1366" t="str">
            <v>Jul</v>
          </cell>
          <cell r="C1366" t="str">
            <v>Craig Trans</v>
          </cell>
          <cell r="D1366">
            <v>0</v>
          </cell>
          <cell r="E1366">
            <v>0</v>
          </cell>
          <cell r="F1366">
            <v>0</v>
          </cell>
          <cell r="G1366">
            <v>0</v>
          </cell>
          <cell r="H1366">
            <v>0</v>
          </cell>
          <cell r="I1366" t="str">
            <v>Div0</v>
          </cell>
          <cell r="J1366">
            <v>0</v>
          </cell>
          <cell r="K1366">
            <v>0</v>
          </cell>
          <cell r="L1366">
            <v>0</v>
          </cell>
          <cell r="M1366">
            <v>0</v>
          </cell>
          <cell r="N1366">
            <v>0</v>
          </cell>
          <cell r="O1366">
            <v>0</v>
          </cell>
          <cell r="P1366">
            <v>0</v>
          </cell>
          <cell r="Q1366">
            <v>0</v>
          </cell>
        </row>
        <row r="1367">
          <cell r="A1367">
            <v>2036</v>
          </cell>
          <cell r="B1367" t="str">
            <v>Jul</v>
          </cell>
          <cell r="C1367" t="str">
            <v>BPA_NITS</v>
          </cell>
          <cell r="D1367">
            <v>255.6</v>
          </cell>
          <cell r="E1367">
            <v>0</v>
          </cell>
          <cell r="F1367">
            <v>0</v>
          </cell>
          <cell r="G1367">
            <v>33.200000000000003</v>
          </cell>
          <cell r="H1367">
            <v>33.200000000000003</v>
          </cell>
          <cell r="I1367">
            <v>13</v>
          </cell>
          <cell r="J1367">
            <v>0</v>
          </cell>
          <cell r="K1367">
            <v>0</v>
          </cell>
          <cell r="L1367">
            <v>0</v>
          </cell>
          <cell r="M1367">
            <v>288.89999999999998</v>
          </cell>
          <cell r="N1367">
            <v>0</v>
          </cell>
          <cell r="O1367">
            <v>0</v>
          </cell>
          <cell r="P1367">
            <v>0</v>
          </cell>
          <cell r="Q1367">
            <v>0</v>
          </cell>
        </row>
        <row r="1368">
          <cell r="A1368">
            <v>2036</v>
          </cell>
          <cell r="B1368" t="str">
            <v>Dec</v>
          </cell>
          <cell r="C1368" t="str">
            <v>Arizona</v>
          </cell>
          <cell r="D1368">
            <v>0</v>
          </cell>
          <cell r="E1368">
            <v>0</v>
          </cell>
          <cell r="F1368">
            <v>0</v>
          </cell>
          <cell r="G1368">
            <v>0</v>
          </cell>
          <cell r="H1368">
            <v>0</v>
          </cell>
          <cell r="I1368" t="str">
            <v>Div0</v>
          </cell>
          <cell r="J1368">
            <v>0</v>
          </cell>
          <cell r="K1368">
            <v>0</v>
          </cell>
          <cell r="L1368">
            <v>0</v>
          </cell>
          <cell r="M1368">
            <v>0</v>
          </cell>
          <cell r="N1368">
            <v>0</v>
          </cell>
          <cell r="O1368">
            <v>0</v>
          </cell>
          <cell r="P1368">
            <v>0</v>
          </cell>
          <cell r="Q1368">
            <v>0</v>
          </cell>
        </row>
        <row r="1369">
          <cell r="A1369">
            <v>2036</v>
          </cell>
          <cell r="B1369" t="str">
            <v>Dec</v>
          </cell>
          <cell r="C1369" t="str">
            <v>COB</v>
          </cell>
          <cell r="D1369">
            <v>0</v>
          </cell>
          <cell r="E1369">
            <v>0</v>
          </cell>
          <cell r="F1369">
            <v>0</v>
          </cell>
          <cell r="G1369">
            <v>0</v>
          </cell>
          <cell r="H1369">
            <v>0</v>
          </cell>
          <cell r="I1369" t="str">
            <v>Div0</v>
          </cell>
          <cell r="J1369">
            <v>0</v>
          </cell>
          <cell r="K1369">
            <v>0</v>
          </cell>
          <cell r="L1369">
            <v>0</v>
          </cell>
          <cell r="M1369">
            <v>0</v>
          </cell>
          <cell r="N1369">
            <v>0</v>
          </cell>
          <cell r="O1369">
            <v>0</v>
          </cell>
          <cell r="P1369">
            <v>0</v>
          </cell>
          <cell r="Q1369">
            <v>0</v>
          </cell>
        </row>
        <row r="1370">
          <cell r="A1370">
            <v>2036</v>
          </cell>
          <cell r="B1370" t="str">
            <v>Dec</v>
          </cell>
          <cell r="C1370" t="str">
            <v>Goshen</v>
          </cell>
          <cell r="D1370">
            <v>333.5</v>
          </cell>
          <cell r="E1370">
            <v>0</v>
          </cell>
          <cell r="F1370">
            <v>-40.700000000000003</v>
          </cell>
          <cell r="G1370">
            <v>38.1</v>
          </cell>
          <cell r="H1370">
            <v>38.1</v>
          </cell>
          <cell r="I1370">
            <v>13</v>
          </cell>
          <cell r="J1370">
            <v>122.3</v>
          </cell>
          <cell r="K1370">
            <v>-5.3</v>
          </cell>
          <cell r="L1370">
            <v>0</v>
          </cell>
          <cell r="M1370">
            <v>213.8</v>
          </cell>
          <cell r="N1370">
            <v>0</v>
          </cell>
          <cell r="O1370">
            <v>0</v>
          </cell>
          <cell r="P1370">
            <v>0</v>
          </cell>
          <cell r="Q1370">
            <v>0</v>
          </cell>
        </row>
        <row r="1371">
          <cell r="A1371">
            <v>2036</v>
          </cell>
          <cell r="B1371" t="str">
            <v>Dec</v>
          </cell>
          <cell r="C1371" t="str">
            <v>Brady</v>
          </cell>
          <cell r="D1371">
            <v>0</v>
          </cell>
          <cell r="E1371">
            <v>0</v>
          </cell>
          <cell r="F1371">
            <v>0</v>
          </cell>
          <cell r="G1371">
            <v>0</v>
          </cell>
          <cell r="H1371">
            <v>0</v>
          </cell>
          <cell r="I1371" t="str">
            <v>Div0</v>
          </cell>
          <cell r="J1371">
            <v>0</v>
          </cell>
          <cell r="K1371">
            <v>0</v>
          </cell>
          <cell r="L1371">
            <v>0</v>
          </cell>
          <cell r="M1371">
            <v>0</v>
          </cell>
          <cell r="N1371">
            <v>0</v>
          </cell>
          <cell r="O1371">
            <v>0</v>
          </cell>
          <cell r="P1371">
            <v>0</v>
          </cell>
          <cell r="Q1371">
            <v>0</v>
          </cell>
        </row>
        <row r="1372">
          <cell r="A1372">
            <v>2036</v>
          </cell>
          <cell r="B1372" t="str">
            <v>Dec</v>
          </cell>
          <cell r="C1372" t="str">
            <v>Bridger West</v>
          </cell>
          <cell r="D1372">
            <v>0</v>
          </cell>
          <cell r="E1372">
            <v>0</v>
          </cell>
          <cell r="F1372">
            <v>0</v>
          </cell>
          <cell r="G1372">
            <v>0</v>
          </cell>
          <cell r="H1372">
            <v>0</v>
          </cell>
          <cell r="I1372" t="str">
            <v>Div0</v>
          </cell>
          <cell r="J1372">
            <v>0</v>
          </cell>
          <cell r="K1372">
            <v>0</v>
          </cell>
          <cell r="L1372">
            <v>0</v>
          </cell>
          <cell r="M1372">
            <v>571.6</v>
          </cell>
          <cell r="N1372">
            <v>571.6</v>
          </cell>
          <cell r="O1372">
            <v>0</v>
          </cell>
          <cell r="P1372">
            <v>0</v>
          </cell>
          <cell r="Q1372">
            <v>0</v>
          </cell>
        </row>
        <row r="1373">
          <cell r="A1373">
            <v>2036</v>
          </cell>
          <cell r="B1373" t="str">
            <v>Dec</v>
          </cell>
          <cell r="C1373" t="str">
            <v>Borah</v>
          </cell>
          <cell r="D1373">
            <v>0</v>
          </cell>
          <cell r="E1373">
            <v>0</v>
          </cell>
          <cell r="F1373">
            <v>0</v>
          </cell>
          <cell r="G1373">
            <v>0</v>
          </cell>
          <cell r="H1373">
            <v>0</v>
          </cell>
          <cell r="I1373" t="str">
            <v>Div0</v>
          </cell>
          <cell r="J1373">
            <v>0</v>
          </cell>
          <cell r="K1373">
            <v>0</v>
          </cell>
          <cell r="L1373">
            <v>0</v>
          </cell>
          <cell r="M1373">
            <v>571.6</v>
          </cell>
          <cell r="N1373">
            <v>571.6</v>
          </cell>
          <cell r="O1373">
            <v>0</v>
          </cell>
          <cell r="P1373">
            <v>0</v>
          </cell>
          <cell r="Q1373">
            <v>0</v>
          </cell>
        </row>
        <row r="1374">
          <cell r="A1374">
            <v>2036</v>
          </cell>
          <cell r="B1374" t="str">
            <v>Dec</v>
          </cell>
          <cell r="C1374" t="str">
            <v>Mid Columbia</v>
          </cell>
          <cell r="D1374">
            <v>0</v>
          </cell>
          <cell r="E1374">
            <v>0</v>
          </cell>
          <cell r="F1374">
            <v>0</v>
          </cell>
          <cell r="G1374">
            <v>0</v>
          </cell>
          <cell r="H1374">
            <v>0</v>
          </cell>
          <cell r="I1374" t="str">
            <v>Div0</v>
          </cell>
          <cell r="J1374">
            <v>749.9</v>
          </cell>
          <cell r="K1374">
            <v>0</v>
          </cell>
          <cell r="L1374">
            <v>0</v>
          </cell>
          <cell r="M1374">
            <v>0</v>
          </cell>
          <cell r="N1374">
            <v>749.9</v>
          </cell>
          <cell r="O1374">
            <v>0</v>
          </cell>
          <cell r="P1374">
            <v>0</v>
          </cell>
          <cell r="Q1374">
            <v>0</v>
          </cell>
        </row>
        <row r="1375">
          <cell r="A1375">
            <v>2036</v>
          </cell>
          <cell r="B1375" t="str">
            <v>Dec</v>
          </cell>
          <cell r="C1375" t="str">
            <v>Mona</v>
          </cell>
          <cell r="D1375">
            <v>0</v>
          </cell>
          <cell r="E1375">
            <v>0</v>
          </cell>
          <cell r="F1375">
            <v>0</v>
          </cell>
          <cell r="G1375">
            <v>0</v>
          </cell>
          <cell r="H1375">
            <v>0</v>
          </cell>
          <cell r="I1375" t="str">
            <v>Div0</v>
          </cell>
          <cell r="J1375">
            <v>0</v>
          </cell>
          <cell r="K1375">
            <v>0</v>
          </cell>
          <cell r="L1375">
            <v>0</v>
          </cell>
          <cell r="M1375">
            <v>0</v>
          </cell>
          <cell r="N1375">
            <v>0</v>
          </cell>
          <cell r="O1375">
            <v>0</v>
          </cell>
          <cell r="P1375">
            <v>0</v>
          </cell>
          <cell r="Q1375">
            <v>0</v>
          </cell>
        </row>
        <row r="1376">
          <cell r="A1376">
            <v>2036</v>
          </cell>
          <cell r="B1376" t="str">
            <v>Dec</v>
          </cell>
          <cell r="C1376" t="str">
            <v>Palo Verde</v>
          </cell>
          <cell r="D1376">
            <v>0</v>
          </cell>
          <cell r="E1376">
            <v>0</v>
          </cell>
          <cell r="F1376">
            <v>0</v>
          </cell>
          <cell r="G1376">
            <v>0</v>
          </cell>
          <cell r="H1376">
            <v>0</v>
          </cell>
          <cell r="I1376" t="str">
            <v>Div0</v>
          </cell>
          <cell r="J1376">
            <v>0</v>
          </cell>
          <cell r="K1376">
            <v>0</v>
          </cell>
          <cell r="L1376">
            <v>0</v>
          </cell>
          <cell r="M1376">
            <v>0</v>
          </cell>
          <cell r="N1376">
            <v>0</v>
          </cell>
          <cell r="O1376">
            <v>0</v>
          </cell>
          <cell r="P1376">
            <v>0</v>
          </cell>
          <cell r="Q1376">
            <v>0</v>
          </cell>
        </row>
        <row r="1377">
          <cell r="A1377">
            <v>2036</v>
          </cell>
          <cell r="B1377" t="str">
            <v>Dec</v>
          </cell>
          <cell r="C1377" t="str">
            <v>Utah North</v>
          </cell>
          <cell r="D1377">
            <v>4286.1000000000004</v>
          </cell>
          <cell r="E1377">
            <v>0</v>
          </cell>
          <cell r="F1377">
            <v>-587.1</v>
          </cell>
          <cell r="G1377">
            <v>480.9</v>
          </cell>
          <cell r="H1377">
            <v>480.9</v>
          </cell>
          <cell r="I1377">
            <v>13</v>
          </cell>
          <cell r="J1377">
            <v>1821.4</v>
          </cell>
          <cell r="K1377">
            <v>0</v>
          </cell>
          <cell r="L1377">
            <v>0</v>
          </cell>
          <cell r="M1377">
            <v>2506.4</v>
          </cell>
          <cell r="N1377">
            <v>148</v>
          </cell>
          <cell r="O1377">
            <v>0</v>
          </cell>
          <cell r="P1377">
            <v>0</v>
          </cell>
          <cell r="Q1377">
            <v>0</v>
          </cell>
        </row>
        <row r="1378">
          <cell r="A1378">
            <v>2036</v>
          </cell>
          <cell r="B1378" t="str">
            <v>Dec</v>
          </cell>
          <cell r="C1378" t="str">
            <v>_4-Corners</v>
          </cell>
          <cell r="D1378">
            <v>0</v>
          </cell>
          <cell r="E1378">
            <v>0</v>
          </cell>
          <cell r="F1378">
            <v>0</v>
          </cell>
          <cell r="G1378">
            <v>0</v>
          </cell>
          <cell r="H1378">
            <v>0</v>
          </cell>
          <cell r="I1378" t="str">
            <v>Div0</v>
          </cell>
          <cell r="J1378">
            <v>0</v>
          </cell>
          <cell r="K1378">
            <v>0</v>
          </cell>
          <cell r="L1378">
            <v>0</v>
          </cell>
          <cell r="M1378">
            <v>0</v>
          </cell>
          <cell r="N1378">
            <v>0</v>
          </cell>
          <cell r="O1378">
            <v>0</v>
          </cell>
          <cell r="P1378">
            <v>0</v>
          </cell>
          <cell r="Q1378">
            <v>0</v>
          </cell>
        </row>
        <row r="1379">
          <cell r="A1379">
            <v>2036</v>
          </cell>
          <cell r="B1379" t="str">
            <v>Dec</v>
          </cell>
          <cell r="C1379" t="str">
            <v>Utah South</v>
          </cell>
          <cell r="D1379">
            <v>721.9</v>
          </cell>
          <cell r="E1379">
            <v>0</v>
          </cell>
          <cell r="F1379">
            <v>0</v>
          </cell>
          <cell r="G1379">
            <v>93.9</v>
          </cell>
          <cell r="H1379">
            <v>93.9</v>
          </cell>
          <cell r="I1379">
            <v>13</v>
          </cell>
          <cell r="J1379">
            <v>3201</v>
          </cell>
          <cell r="K1379">
            <v>-31.9</v>
          </cell>
          <cell r="L1379">
            <v>0</v>
          </cell>
          <cell r="M1379">
            <v>0</v>
          </cell>
          <cell r="N1379">
            <v>2353.3000000000002</v>
          </cell>
          <cell r="O1379">
            <v>0</v>
          </cell>
          <cell r="P1379">
            <v>0</v>
          </cell>
          <cell r="Q1379">
            <v>0</v>
          </cell>
        </row>
        <row r="1380">
          <cell r="A1380">
            <v>2036</v>
          </cell>
          <cell r="B1380" t="str">
            <v>Dec</v>
          </cell>
          <cell r="C1380" t="str">
            <v>Cholla</v>
          </cell>
          <cell r="D1380">
            <v>0</v>
          </cell>
          <cell r="E1380">
            <v>0</v>
          </cell>
          <cell r="F1380">
            <v>0</v>
          </cell>
          <cell r="G1380">
            <v>0</v>
          </cell>
          <cell r="H1380">
            <v>0</v>
          </cell>
          <cell r="I1380" t="str">
            <v>Div0</v>
          </cell>
          <cell r="J1380">
            <v>0</v>
          </cell>
          <cell r="K1380">
            <v>0</v>
          </cell>
          <cell r="L1380">
            <v>0</v>
          </cell>
          <cell r="M1380">
            <v>0</v>
          </cell>
          <cell r="N1380">
            <v>0</v>
          </cell>
          <cell r="O1380">
            <v>0</v>
          </cell>
          <cell r="P1380">
            <v>0</v>
          </cell>
          <cell r="Q1380">
            <v>0</v>
          </cell>
        </row>
        <row r="1381">
          <cell r="A1381">
            <v>2036</v>
          </cell>
          <cell r="B1381" t="str">
            <v>Dec</v>
          </cell>
          <cell r="C1381" t="str">
            <v>Colorado</v>
          </cell>
          <cell r="D1381">
            <v>0</v>
          </cell>
          <cell r="E1381">
            <v>0</v>
          </cell>
          <cell r="F1381">
            <v>0</v>
          </cell>
          <cell r="G1381">
            <v>0</v>
          </cell>
          <cell r="H1381">
            <v>0</v>
          </cell>
          <cell r="I1381" t="str">
            <v>Div0</v>
          </cell>
          <cell r="J1381">
            <v>0</v>
          </cell>
          <cell r="K1381">
            <v>0</v>
          </cell>
          <cell r="L1381">
            <v>0</v>
          </cell>
          <cell r="M1381">
            <v>0</v>
          </cell>
          <cell r="N1381">
            <v>0</v>
          </cell>
          <cell r="O1381">
            <v>0</v>
          </cell>
          <cell r="P1381">
            <v>0</v>
          </cell>
          <cell r="Q1381">
            <v>0</v>
          </cell>
        </row>
        <row r="1382">
          <cell r="A1382">
            <v>2036</v>
          </cell>
          <cell r="B1382" t="str">
            <v>Dec</v>
          </cell>
          <cell r="C1382" t="str">
            <v>Mead</v>
          </cell>
          <cell r="D1382">
            <v>0</v>
          </cell>
          <cell r="E1382">
            <v>0</v>
          </cell>
          <cell r="F1382">
            <v>0</v>
          </cell>
          <cell r="G1382">
            <v>0</v>
          </cell>
          <cell r="H1382">
            <v>0</v>
          </cell>
          <cell r="I1382" t="str">
            <v>Div0</v>
          </cell>
          <cell r="J1382">
            <v>0</v>
          </cell>
          <cell r="K1382">
            <v>0</v>
          </cell>
          <cell r="L1382">
            <v>0</v>
          </cell>
          <cell r="M1382">
            <v>0</v>
          </cell>
          <cell r="N1382">
            <v>0</v>
          </cell>
          <cell r="O1382">
            <v>0</v>
          </cell>
          <cell r="P1382">
            <v>0</v>
          </cell>
          <cell r="Q1382">
            <v>0</v>
          </cell>
        </row>
        <row r="1383">
          <cell r="A1383">
            <v>2036</v>
          </cell>
          <cell r="B1383" t="str">
            <v>Dec</v>
          </cell>
          <cell r="C1383" t="str">
            <v>Montana</v>
          </cell>
          <cell r="D1383">
            <v>0</v>
          </cell>
          <cell r="E1383">
            <v>0</v>
          </cell>
          <cell r="F1383">
            <v>0</v>
          </cell>
          <cell r="G1383">
            <v>0</v>
          </cell>
          <cell r="H1383">
            <v>0</v>
          </cell>
          <cell r="I1383" t="str">
            <v>Div0</v>
          </cell>
          <cell r="J1383">
            <v>150.69999999999999</v>
          </cell>
          <cell r="K1383">
            <v>0</v>
          </cell>
          <cell r="L1383">
            <v>0</v>
          </cell>
          <cell r="M1383">
            <v>0</v>
          </cell>
          <cell r="N1383">
            <v>150.69999999999999</v>
          </cell>
          <cell r="O1383">
            <v>0</v>
          </cell>
          <cell r="P1383">
            <v>0</v>
          </cell>
          <cell r="Q1383">
            <v>0</v>
          </cell>
        </row>
        <row r="1384">
          <cell r="A1384">
            <v>2036</v>
          </cell>
          <cell r="B1384" t="str">
            <v>Dec</v>
          </cell>
          <cell r="C1384" t="str">
            <v>Hermiston</v>
          </cell>
          <cell r="D1384">
            <v>0</v>
          </cell>
          <cell r="E1384">
            <v>0</v>
          </cell>
          <cell r="F1384">
            <v>0</v>
          </cell>
          <cell r="G1384">
            <v>0</v>
          </cell>
          <cell r="H1384">
            <v>0</v>
          </cell>
          <cell r="I1384" t="str">
            <v>Div0</v>
          </cell>
          <cell r="J1384">
            <v>240</v>
          </cell>
          <cell r="K1384">
            <v>0</v>
          </cell>
          <cell r="L1384">
            <v>0</v>
          </cell>
          <cell r="M1384">
            <v>0</v>
          </cell>
          <cell r="N1384">
            <v>240</v>
          </cell>
          <cell r="O1384">
            <v>0</v>
          </cell>
          <cell r="P1384">
            <v>0</v>
          </cell>
          <cell r="Q1384">
            <v>0</v>
          </cell>
        </row>
        <row r="1385">
          <cell r="A1385">
            <v>2036</v>
          </cell>
          <cell r="B1385" t="str">
            <v>Dec</v>
          </cell>
          <cell r="C1385" t="str">
            <v>Yakima</v>
          </cell>
          <cell r="D1385">
            <v>562.6</v>
          </cell>
          <cell r="E1385">
            <v>0</v>
          </cell>
          <cell r="F1385">
            <v>-59.6</v>
          </cell>
          <cell r="G1385">
            <v>65.400000000000006</v>
          </cell>
          <cell r="H1385">
            <v>65.400000000000006</v>
          </cell>
          <cell r="I1385">
            <v>13</v>
          </cell>
          <cell r="J1385">
            <v>129.5</v>
          </cell>
          <cell r="K1385">
            <v>0</v>
          </cell>
          <cell r="L1385">
            <v>0</v>
          </cell>
          <cell r="M1385">
            <v>438.9</v>
          </cell>
          <cell r="N1385">
            <v>0</v>
          </cell>
          <cell r="O1385">
            <v>0</v>
          </cell>
          <cell r="P1385">
            <v>0</v>
          </cell>
          <cell r="Q1385">
            <v>0</v>
          </cell>
        </row>
        <row r="1386">
          <cell r="A1386">
            <v>2036</v>
          </cell>
          <cell r="B1386" t="str">
            <v>Dec</v>
          </cell>
          <cell r="C1386" t="str">
            <v>WallaWalla</v>
          </cell>
          <cell r="D1386">
            <v>245.4</v>
          </cell>
          <cell r="E1386">
            <v>0</v>
          </cell>
          <cell r="F1386">
            <v>-22.5</v>
          </cell>
          <cell r="G1386">
            <v>29</v>
          </cell>
          <cell r="H1386">
            <v>29</v>
          </cell>
          <cell r="I1386">
            <v>13</v>
          </cell>
          <cell r="J1386">
            <v>32.299999999999997</v>
          </cell>
          <cell r="K1386">
            <v>-1.8</v>
          </cell>
          <cell r="L1386">
            <v>0</v>
          </cell>
          <cell r="M1386">
            <v>221.3</v>
          </cell>
          <cell r="N1386">
            <v>0</v>
          </cell>
          <cell r="O1386">
            <v>0</v>
          </cell>
          <cell r="P1386">
            <v>0</v>
          </cell>
          <cell r="Q1386">
            <v>0</v>
          </cell>
        </row>
        <row r="1387">
          <cell r="A1387">
            <v>2036</v>
          </cell>
          <cell r="B1387" t="str">
            <v>Dec</v>
          </cell>
          <cell r="C1387" t="str">
            <v>APS Transmission</v>
          </cell>
          <cell r="D1387">
            <v>0</v>
          </cell>
          <cell r="E1387">
            <v>0</v>
          </cell>
          <cell r="F1387">
            <v>0</v>
          </cell>
          <cell r="G1387">
            <v>0</v>
          </cell>
          <cell r="H1387">
            <v>0</v>
          </cell>
          <cell r="I1387" t="str">
            <v>Div0</v>
          </cell>
          <cell r="J1387">
            <v>0</v>
          </cell>
          <cell r="K1387">
            <v>0</v>
          </cell>
          <cell r="L1387">
            <v>0</v>
          </cell>
          <cell r="M1387">
            <v>0</v>
          </cell>
          <cell r="N1387">
            <v>0</v>
          </cell>
          <cell r="O1387">
            <v>0</v>
          </cell>
          <cell r="P1387">
            <v>0</v>
          </cell>
          <cell r="Q1387">
            <v>0</v>
          </cell>
        </row>
        <row r="1388">
          <cell r="A1388">
            <v>2036</v>
          </cell>
          <cell r="B1388" t="str">
            <v>Dec</v>
          </cell>
          <cell r="C1388" t="str">
            <v>Bridger East</v>
          </cell>
          <cell r="D1388">
            <v>0</v>
          </cell>
          <cell r="E1388">
            <v>0</v>
          </cell>
          <cell r="F1388">
            <v>0</v>
          </cell>
          <cell r="G1388">
            <v>0</v>
          </cell>
          <cell r="H1388">
            <v>0</v>
          </cell>
          <cell r="I1388" t="str">
            <v>Div0</v>
          </cell>
          <cell r="J1388">
            <v>0</v>
          </cell>
          <cell r="K1388">
            <v>0</v>
          </cell>
          <cell r="L1388">
            <v>0</v>
          </cell>
          <cell r="M1388">
            <v>0</v>
          </cell>
          <cell r="N1388">
            <v>0</v>
          </cell>
          <cell r="O1388">
            <v>0</v>
          </cell>
          <cell r="P1388">
            <v>0</v>
          </cell>
          <cell r="Q1388">
            <v>0</v>
          </cell>
        </row>
        <row r="1389">
          <cell r="A1389">
            <v>2036</v>
          </cell>
          <cell r="B1389" t="str">
            <v>Dec</v>
          </cell>
          <cell r="C1389" t="str">
            <v>WyomingNE</v>
          </cell>
          <cell r="D1389">
            <v>702.7</v>
          </cell>
          <cell r="E1389">
            <v>0</v>
          </cell>
          <cell r="F1389">
            <v>0</v>
          </cell>
          <cell r="G1389">
            <v>91.3</v>
          </cell>
          <cell r="H1389">
            <v>91.3</v>
          </cell>
          <cell r="I1389">
            <v>13</v>
          </cell>
          <cell r="J1389">
            <v>1088.4000000000001</v>
          </cell>
          <cell r="K1389">
            <v>0</v>
          </cell>
          <cell r="L1389">
            <v>0</v>
          </cell>
          <cell r="M1389">
            <v>0</v>
          </cell>
          <cell r="N1389">
            <v>294.39999999999998</v>
          </cell>
          <cell r="O1389">
            <v>0</v>
          </cell>
          <cell r="P1389">
            <v>0</v>
          </cell>
          <cell r="Q1389">
            <v>0</v>
          </cell>
        </row>
        <row r="1390">
          <cell r="A1390">
            <v>2036</v>
          </cell>
          <cell r="B1390" t="str">
            <v>Dec</v>
          </cell>
          <cell r="C1390" t="str">
            <v>WyomingSW</v>
          </cell>
          <cell r="D1390">
            <v>583.29999999999995</v>
          </cell>
          <cell r="E1390">
            <v>0</v>
          </cell>
          <cell r="F1390">
            <v>-158.4</v>
          </cell>
          <cell r="G1390">
            <v>55.2</v>
          </cell>
          <cell r="H1390">
            <v>55.2</v>
          </cell>
          <cell r="I1390">
            <v>13</v>
          </cell>
          <cell r="J1390">
            <v>42.1</v>
          </cell>
          <cell r="K1390">
            <v>0</v>
          </cell>
          <cell r="L1390">
            <v>0</v>
          </cell>
          <cell r="M1390">
            <v>591.5</v>
          </cell>
          <cell r="N1390">
            <v>153.30000000000001</v>
          </cell>
          <cell r="O1390">
            <v>0</v>
          </cell>
          <cell r="P1390">
            <v>0</v>
          </cell>
          <cell r="Q1390">
            <v>0</v>
          </cell>
        </row>
        <row r="1391">
          <cell r="A1391">
            <v>2036</v>
          </cell>
          <cell r="B1391" t="str">
            <v>Dec</v>
          </cell>
          <cell r="C1391" t="str">
            <v>Aeolis_Wyoming</v>
          </cell>
          <cell r="D1391">
            <v>0</v>
          </cell>
          <cell r="E1391">
            <v>0</v>
          </cell>
          <cell r="F1391">
            <v>0</v>
          </cell>
          <cell r="G1391">
            <v>0</v>
          </cell>
          <cell r="H1391">
            <v>0</v>
          </cell>
          <cell r="I1391" t="str">
            <v>Div0</v>
          </cell>
          <cell r="J1391">
            <v>173.8</v>
          </cell>
          <cell r="K1391">
            <v>0</v>
          </cell>
          <cell r="L1391">
            <v>0</v>
          </cell>
          <cell r="M1391">
            <v>294.3</v>
          </cell>
          <cell r="N1391">
            <v>468.1</v>
          </cell>
          <cell r="O1391">
            <v>0</v>
          </cell>
          <cell r="P1391">
            <v>0</v>
          </cell>
          <cell r="Q1391">
            <v>0</v>
          </cell>
        </row>
        <row r="1392">
          <cell r="A1392">
            <v>2036</v>
          </cell>
          <cell r="B1392" t="str">
            <v>Dec</v>
          </cell>
          <cell r="C1392" t="str">
            <v>Chehalis</v>
          </cell>
          <cell r="D1392">
            <v>0</v>
          </cell>
          <cell r="E1392">
            <v>0</v>
          </cell>
          <cell r="F1392">
            <v>0</v>
          </cell>
          <cell r="G1392">
            <v>0</v>
          </cell>
          <cell r="H1392">
            <v>0</v>
          </cell>
          <cell r="I1392" t="str">
            <v>Div0</v>
          </cell>
          <cell r="J1392">
            <v>512</v>
          </cell>
          <cell r="K1392">
            <v>0</v>
          </cell>
          <cell r="L1392">
            <v>0</v>
          </cell>
          <cell r="M1392">
            <v>0</v>
          </cell>
          <cell r="N1392">
            <v>512</v>
          </cell>
          <cell r="O1392">
            <v>0</v>
          </cell>
          <cell r="P1392">
            <v>0</v>
          </cell>
          <cell r="Q1392">
            <v>0</v>
          </cell>
        </row>
        <row r="1393">
          <cell r="A1393">
            <v>2036</v>
          </cell>
          <cell r="B1393" t="str">
            <v>Dec</v>
          </cell>
          <cell r="C1393" t="str">
            <v>SOregonCal</v>
          </cell>
          <cell r="D1393">
            <v>1543.7</v>
          </cell>
          <cell r="E1393">
            <v>0</v>
          </cell>
          <cell r="F1393">
            <v>-362.6</v>
          </cell>
          <cell r="G1393">
            <v>153.5</v>
          </cell>
          <cell r="H1393">
            <v>153.5</v>
          </cell>
          <cell r="I1393">
            <v>13</v>
          </cell>
          <cell r="J1393">
            <v>216.3</v>
          </cell>
          <cell r="K1393">
            <v>1</v>
          </cell>
          <cell r="L1393">
            <v>0</v>
          </cell>
          <cell r="M1393">
            <v>1117.3</v>
          </cell>
          <cell r="N1393">
            <v>0</v>
          </cell>
          <cell r="O1393">
            <v>0</v>
          </cell>
          <cell r="P1393">
            <v>0</v>
          </cell>
          <cell r="Q1393">
            <v>0</v>
          </cell>
        </row>
        <row r="1394">
          <cell r="A1394">
            <v>2036</v>
          </cell>
          <cell r="B1394" t="str">
            <v>Dec</v>
          </cell>
          <cell r="C1394" t="str">
            <v>PortlandNC</v>
          </cell>
          <cell r="D1394">
            <v>542.79999999999995</v>
          </cell>
          <cell r="E1394">
            <v>0</v>
          </cell>
          <cell r="F1394">
            <v>0</v>
          </cell>
          <cell r="G1394">
            <v>70.599999999999994</v>
          </cell>
          <cell r="H1394">
            <v>70.599999999999994</v>
          </cell>
          <cell r="I1394">
            <v>13</v>
          </cell>
          <cell r="J1394">
            <v>583.29999999999995</v>
          </cell>
          <cell r="K1394">
            <v>-78</v>
          </cell>
          <cell r="L1394">
            <v>0</v>
          </cell>
          <cell r="M1394">
            <v>108.1</v>
          </cell>
          <cell r="N1394">
            <v>0</v>
          </cell>
          <cell r="O1394">
            <v>0</v>
          </cell>
          <cell r="P1394">
            <v>0</v>
          </cell>
          <cell r="Q1394">
            <v>0</v>
          </cell>
        </row>
        <row r="1395">
          <cell r="A1395">
            <v>2036</v>
          </cell>
          <cell r="B1395" t="str">
            <v>Dec</v>
          </cell>
          <cell r="C1395" t="str">
            <v>WillamValcc</v>
          </cell>
          <cell r="D1395">
            <v>403.8</v>
          </cell>
          <cell r="E1395">
            <v>0</v>
          </cell>
          <cell r="F1395">
            <v>0</v>
          </cell>
          <cell r="G1395">
            <v>52.5</v>
          </cell>
          <cell r="H1395">
            <v>52.5</v>
          </cell>
          <cell r="I1395">
            <v>13</v>
          </cell>
          <cell r="J1395">
            <v>451.3</v>
          </cell>
          <cell r="K1395">
            <v>0</v>
          </cell>
          <cell r="L1395">
            <v>0</v>
          </cell>
          <cell r="M1395">
            <v>46.7</v>
          </cell>
          <cell r="N1395">
            <v>41.6</v>
          </cell>
          <cell r="O1395">
            <v>0</v>
          </cell>
          <cell r="P1395">
            <v>0</v>
          </cell>
          <cell r="Q1395">
            <v>0</v>
          </cell>
        </row>
        <row r="1396">
          <cell r="A1396">
            <v>2036</v>
          </cell>
          <cell r="B1396" t="str">
            <v>Dec</v>
          </cell>
          <cell r="C1396" t="str">
            <v>Bethel</v>
          </cell>
          <cell r="D1396">
            <v>0</v>
          </cell>
          <cell r="E1396">
            <v>0</v>
          </cell>
          <cell r="F1396">
            <v>0</v>
          </cell>
          <cell r="G1396">
            <v>0</v>
          </cell>
          <cell r="H1396">
            <v>0</v>
          </cell>
          <cell r="I1396" t="str">
            <v>Div0</v>
          </cell>
          <cell r="J1396">
            <v>0</v>
          </cell>
          <cell r="K1396">
            <v>0</v>
          </cell>
          <cell r="L1396">
            <v>0</v>
          </cell>
          <cell r="M1396">
            <v>0</v>
          </cell>
          <cell r="N1396">
            <v>0</v>
          </cell>
          <cell r="O1396">
            <v>0</v>
          </cell>
          <cell r="P1396">
            <v>0</v>
          </cell>
          <cell r="Q1396">
            <v>0</v>
          </cell>
        </row>
        <row r="1397">
          <cell r="A1397">
            <v>2036</v>
          </cell>
          <cell r="B1397" t="str">
            <v>Dec</v>
          </cell>
          <cell r="C1397" t="str">
            <v>Nevada - Oregon Border</v>
          </cell>
          <cell r="D1397">
            <v>0</v>
          </cell>
          <cell r="E1397">
            <v>0</v>
          </cell>
          <cell r="F1397">
            <v>0</v>
          </cell>
          <cell r="G1397">
            <v>0</v>
          </cell>
          <cell r="H1397">
            <v>0</v>
          </cell>
          <cell r="I1397" t="str">
            <v>Div0</v>
          </cell>
          <cell r="J1397">
            <v>106</v>
          </cell>
          <cell r="K1397">
            <v>0</v>
          </cell>
          <cell r="L1397">
            <v>0</v>
          </cell>
          <cell r="M1397">
            <v>0</v>
          </cell>
          <cell r="N1397">
            <v>106</v>
          </cell>
          <cell r="O1397">
            <v>0</v>
          </cell>
          <cell r="P1397">
            <v>0</v>
          </cell>
          <cell r="Q1397">
            <v>0</v>
          </cell>
        </row>
        <row r="1398">
          <cell r="A1398">
            <v>2036</v>
          </cell>
          <cell r="B1398" t="str">
            <v>Dec</v>
          </cell>
          <cell r="C1398" t="str">
            <v>Bridger</v>
          </cell>
          <cell r="D1398">
            <v>0</v>
          </cell>
          <cell r="E1398">
            <v>0</v>
          </cell>
          <cell r="F1398">
            <v>0</v>
          </cell>
          <cell r="G1398">
            <v>0</v>
          </cell>
          <cell r="H1398">
            <v>0</v>
          </cell>
          <cell r="I1398" t="str">
            <v>Div0</v>
          </cell>
          <cell r="J1398">
            <v>695.1</v>
          </cell>
          <cell r="K1398">
            <v>0</v>
          </cell>
          <cell r="L1398">
            <v>0</v>
          </cell>
          <cell r="M1398">
            <v>0</v>
          </cell>
          <cell r="N1398">
            <v>695.1</v>
          </cell>
          <cell r="O1398">
            <v>0</v>
          </cell>
          <cell r="P1398">
            <v>0</v>
          </cell>
          <cell r="Q1398">
            <v>0</v>
          </cell>
        </row>
        <row r="1399">
          <cell r="A1399">
            <v>2036</v>
          </cell>
          <cell r="B1399" t="str">
            <v>Dec</v>
          </cell>
          <cell r="C1399" t="str">
            <v>Hemingway</v>
          </cell>
          <cell r="D1399">
            <v>0</v>
          </cell>
          <cell r="E1399">
            <v>0</v>
          </cell>
          <cell r="F1399">
            <v>0</v>
          </cell>
          <cell r="G1399">
            <v>0</v>
          </cell>
          <cell r="H1399">
            <v>0</v>
          </cell>
          <cell r="I1399" t="str">
            <v>Div0</v>
          </cell>
          <cell r="J1399">
            <v>0</v>
          </cell>
          <cell r="K1399">
            <v>0</v>
          </cell>
          <cell r="L1399">
            <v>0</v>
          </cell>
          <cell r="M1399">
            <v>263.7</v>
          </cell>
          <cell r="N1399">
            <v>263.7</v>
          </cell>
          <cell r="O1399">
            <v>0</v>
          </cell>
          <cell r="P1399">
            <v>0</v>
          </cell>
          <cell r="Q1399">
            <v>0</v>
          </cell>
        </row>
        <row r="1400">
          <cell r="A1400">
            <v>2036</v>
          </cell>
          <cell r="B1400" t="str">
            <v>Dec</v>
          </cell>
          <cell r="C1400" t="str">
            <v>Midpoint Meridian</v>
          </cell>
          <cell r="D1400">
            <v>0</v>
          </cell>
          <cell r="E1400">
            <v>0</v>
          </cell>
          <cell r="F1400">
            <v>0</v>
          </cell>
          <cell r="G1400">
            <v>0</v>
          </cell>
          <cell r="H1400">
            <v>0</v>
          </cell>
          <cell r="I1400" t="str">
            <v>Div0</v>
          </cell>
          <cell r="J1400">
            <v>0</v>
          </cell>
          <cell r="K1400">
            <v>0</v>
          </cell>
          <cell r="L1400">
            <v>0</v>
          </cell>
          <cell r="M1400">
            <v>276</v>
          </cell>
          <cell r="N1400">
            <v>276</v>
          </cell>
          <cell r="O1400">
            <v>0</v>
          </cell>
          <cell r="P1400">
            <v>0</v>
          </cell>
          <cell r="Q1400">
            <v>0</v>
          </cell>
        </row>
        <row r="1401">
          <cell r="A1401">
            <v>2036</v>
          </cell>
          <cell r="B1401" t="str">
            <v>Dec</v>
          </cell>
          <cell r="C1401" t="str">
            <v>Craig Trans</v>
          </cell>
          <cell r="D1401">
            <v>0</v>
          </cell>
          <cell r="E1401">
            <v>0</v>
          </cell>
          <cell r="F1401">
            <v>0</v>
          </cell>
          <cell r="G1401">
            <v>0</v>
          </cell>
          <cell r="H1401">
            <v>0</v>
          </cell>
          <cell r="I1401" t="str">
            <v>Div0</v>
          </cell>
          <cell r="J1401">
            <v>0</v>
          </cell>
          <cell r="K1401">
            <v>0</v>
          </cell>
          <cell r="L1401">
            <v>0</v>
          </cell>
          <cell r="M1401">
            <v>0</v>
          </cell>
          <cell r="N1401">
            <v>0</v>
          </cell>
          <cell r="O1401">
            <v>0</v>
          </cell>
          <cell r="P1401">
            <v>0</v>
          </cell>
          <cell r="Q1401">
            <v>0</v>
          </cell>
        </row>
        <row r="1402">
          <cell r="A1402">
            <v>2036</v>
          </cell>
          <cell r="B1402" t="str">
            <v>Dec</v>
          </cell>
          <cell r="C1402" t="str">
            <v>BPA_NITS</v>
          </cell>
          <cell r="D1402">
            <v>330.4</v>
          </cell>
          <cell r="E1402">
            <v>0</v>
          </cell>
          <cell r="F1402">
            <v>0</v>
          </cell>
          <cell r="G1402">
            <v>43</v>
          </cell>
          <cell r="H1402">
            <v>43</v>
          </cell>
          <cell r="I1402">
            <v>13</v>
          </cell>
          <cell r="J1402">
            <v>0</v>
          </cell>
          <cell r="K1402">
            <v>0</v>
          </cell>
          <cell r="L1402">
            <v>0</v>
          </cell>
          <cell r="M1402">
            <v>373.4</v>
          </cell>
          <cell r="N1402">
            <v>0</v>
          </cell>
          <cell r="O1402">
            <v>0</v>
          </cell>
          <cell r="P1402">
            <v>0</v>
          </cell>
          <cell r="Q1402">
            <v>0</v>
          </cell>
        </row>
        <row r="1403">
          <cell r="P1403">
            <v>0</v>
          </cell>
          <cell r="Q1403">
            <v>0</v>
          </cell>
        </row>
        <row r="1404">
          <cell r="P1404">
            <v>0</v>
          </cell>
          <cell r="Q1404">
            <v>0</v>
          </cell>
        </row>
        <row r="1405">
          <cell r="P1405">
            <v>0</v>
          </cell>
          <cell r="Q1405">
            <v>0</v>
          </cell>
        </row>
        <row r="1406">
          <cell r="P1406">
            <v>0</v>
          </cell>
          <cell r="Q1406">
            <v>0</v>
          </cell>
        </row>
        <row r="1407">
          <cell r="P1407">
            <v>0</v>
          </cell>
          <cell r="Q1407">
            <v>0</v>
          </cell>
        </row>
        <row r="1408">
          <cell r="P1408">
            <v>0</v>
          </cell>
          <cell r="Q1408">
            <v>0</v>
          </cell>
        </row>
        <row r="1409">
          <cell r="P1409">
            <v>0</v>
          </cell>
          <cell r="Q1409">
            <v>0</v>
          </cell>
        </row>
        <row r="1410">
          <cell r="P1410">
            <v>0</v>
          </cell>
          <cell r="Q1410">
            <v>0</v>
          </cell>
        </row>
        <row r="1411">
          <cell r="P1411">
            <v>0</v>
          </cell>
          <cell r="Q1411">
            <v>0</v>
          </cell>
        </row>
        <row r="1412">
          <cell r="P1412">
            <v>0</v>
          </cell>
          <cell r="Q1412">
            <v>0</v>
          </cell>
        </row>
        <row r="1413">
          <cell r="P1413">
            <v>0</v>
          </cell>
          <cell r="Q1413">
            <v>0</v>
          </cell>
        </row>
        <row r="1414">
          <cell r="P1414">
            <v>0</v>
          </cell>
          <cell r="Q1414">
            <v>0</v>
          </cell>
        </row>
        <row r="1415">
          <cell r="P1415">
            <v>0</v>
          </cell>
          <cell r="Q1415">
            <v>0</v>
          </cell>
        </row>
        <row r="1416">
          <cell r="P1416">
            <v>0</v>
          </cell>
          <cell r="Q1416">
            <v>0</v>
          </cell>
        </row>
        <row r="1417">
          <cell r="P1417">
            <v>0</v>
          </cell>
          <cell r="Q1417">
            <v>0</v>
          </cell>
        </row>
        <row r="1418">
          <cell r="P1418">
            <v>0</v>
          </cell>
          <cell r="Q1418">
            <v>0</v>
          </cell>
        </row>
        <row r="1419">
          <cell r="P1419">
            <v>0</v>
          </cell>
          <cell r="Q1419">
            <v>0</v>
          </cell>
        </row>
        <row r="1420">
          <cell r="P1420">
            <v>0</v>
          </cell>
          <cell r="Q1420">
            <v>0</v>
          </cell>
        </row>
        <row r="1421">
          <cell r="P1421">
            <v>0</v>
          </cell>
          <cell r="Q1421">
            <v>0</v>
          </cell>
        </row>
        <row r="1422">
          <cell r="P1422">
            <v>0</v>
          </cell>
          <cell r="Q1422">
            <v>0</v>
          </cell>
        </row>
        <row r="1423">
          <cell r="P1423">
            <v>0</v>
          </cell>
          <cell r="Q1423">
            <v>0</v>
          </cell>
        </row>
        <row r="1424">
          <cell r="P1424">
            <v>0</v>
          </cell>
          <cell r="Q1424">
            <v>0</v>
          </cell>
        </row>
        <row r="1425">
          <cell r="P1425">
            <v>0</v>
          </cell>
          <cell r="Q1425">
            <v>0</v>
          </cell>
        </row>
        <row r="1426">
          <cell r="P1426">
            <v>0</v>
          </cell>
          <cell r="Q1426">
            <v>0</v>
          </cell>
        </row>
        <row r="1427">
          <cell r="P1427">
            <v>0</v>
          </cell>
          <cell r="Q1427">
            <v>0</v>
          </cell>
        </row>
        <row r="1428">
          <cell r="P1428">
            <v>0</v>
          </cell>
          <cell r="Q1428">
            <v>0</v>
          </cell>
        </row>
        <row r="1429">
          <cell r="P1429">
            <v>0</v>
          </cell>
          <cell r="Q1429">
            <v>0</v>
          </cell>
        </row>
        <row r="1430">
          <cell r="P1430">
            <v>0</v>
          </cell>
          <cell r="Q1430">
            <v>0</v>
          </cell>
        </row>
        <row r="1431">
          <cell r="P1431">
            <v>0</v>
          </cell>
          <cell r="Q1431">
            <v>0</v>
          </cell>
        </row>
        <row r="1432">
          <cell r="P1432">
            <v>0</v>
          </cell>
          <cell r="Q1432">
            <v>0</v>
          </cell>
        </row>
        <row r="1433">
          <cell r="P1433">
            <v>0</v>
          </cell>
          <cell r="Q1433">
            <v>0</v>
          </cell>
        </row>
        <row r="1434">
          <cell r="P1434">
            <v>0</v>
          </cell>
          <cell r="Q1434">
            <v>0</v>
          </cell>
        </row>
        <row r="1435">
          <cell r="P1435">
            <v>0</v>
          </cell>
          <cell r="Q1435">
            <v>0</v>
          </cell>
        </row>
        <row r="1436">
          <cell r="P1436">
            <v>0</v>
          </cell>
          <cell r="Q1436">
            <v>0</v>
          </cell>
        </row>
        <row r="1437">
          <cell r="P1437">
            <v>0</v>
          </cell>
          <cell r="Q1437">
            <v>0</v>
          </cell>
        </row>
        <row r="1438">
          <cell r="P1438">
            <v>0</v>
          </cell>
          <cell r="Q1438">
            <v>0</v>
          </cell>
        </row>
        <row r="1439">
          <cell r="P1439">
            <v>0</v>
          </cell>
          <cell r="Q1439">
            <v>0</v>
          </cell>
        </row>
        <row r="1440">
          <cell r="P1440">
            <v>0</v>
          </cell>
          <cell r="Q1440">
            <v>0</v>
          </cell>
        </row>
        <row r="1441">
          <cell r="P1441">
            <v>0</v>
          </cell>
          <cell r="Q1441">
            <v>0</v>
          </cell>
        </row>
        <row r="1442">
          <cell r="P1442">
            <v>0</v>
          </cell>
          <cell r="Q1442">
            <v>0</v>
          </cell>
        </row>
        <row r="1443">
          <cell r="P1443">
            <v>0</v>
          </cell>
          <cell r="Q1443">
            <v>0</v>
          </cell>
        </row>
        <row r="1444">
          <cell r="P1444">
            <v>0</v>
          </cell>
          <cell r="Q1444">
            <v>0</v>
          </cell>
        </row>
        <row r="1445">
          <cell r="P1445">
            <v>0</v>
          </cell>
          <cell r="Q1445">
            <v>0</v>
          </cell>
        </row>
        <row r="1446">
          <cell r="P1446">
            <v>0</v>
          </cell>
          <cell r="Q1446">
            <v>0</v>
          </cell>
        </row>
        <row r="1447">
          <cell r="P1447">
            <v>0</v>
          </cell>
          <cell r="Q1447">
            <v>0</v>
          </cell>
        </row>
        <row r="1448">
          <cell r="P1448">
            <v>0</v>
          </cell>
          <cell r="Q1448">
            <v>0</v>
          </cell>
        </row>
        <row r="1449">
          <cell r="P1449">
            <v>0</v>
          </cell>
          <cell r="Q1449">
            <v>0</v>
          </cell>
        </row>
        <row r="1450">
          <cell r="P1450">
            <v>0</v>
          </cell>
          <cell r="Q1450">
            <v>0</v>
          </cell>
        </row>
        <row r="1451">
          <cell r="P1451">
            <v>0</v>
          </cell>
          <cell r="Q1451">
            <v>0</v>
          </cell>
        </row>
        <row r="1452">
          <cell r="P1452">
            <v>0</v>
          </cell>
          <cell r="Q1452">
            <v>0</v>
          </cell>
        </row>
        <row r="1453">
          <cell r="P1453">
            <v>0</v>
          </cell>
          <cell r="Q1453">
            <v>0</v>
          </cell>
        </row>
        <row r="1454">
          <cell r="P1454">
            <v>0</v>
          </cell>
          <cell r="Q1454">
            <v>0</v>
          </cell>
        </row>
        <row r="1455">
          <cell r="P1455">
            <v>0</v>
          </cell>
          <cell r="Q1455">
            <v>0</v>
          </cell>
        </row>
        <row r="1456">
          <cell r="P1456">
            <v>0</v>
          </cell>
          <cell r="Q1456">
            <v>0</v>
          </cell>
        </row>
        <row r="1457">
          <cell r="P1457">
            <v>0</v>
          </cell>
          <cell r="Q1457">
            <v>0</v>
          </cell>
        </row>
        <row r="1458">
          <cell r="P1458">
            <v>0</v>
          </cell>
          <cell r="Q1458">
            <v>0</v>
          </cell>
        </row>
        <row r="1459">
          <cell r="P1459">
            <v>0</v>
          </cell>
          <cell r="Q1459">
            <v>0</v>
          </cell>
        </row>
        <row r="1460">
          <cell r="P1460">
            <v>0</v>
          </cell>
          <cell r="Q1460">
            <v>0</v>
          </cell>
        </row>
        <row r="1461">
          <cell r="P1461">
            <v>0</v>
          </cell>
          <cell r="Q1461">
            <v>0</v>
          </cell>
        </row>
        <row r="1462">
          <cell r="P1462">
            <v>0</v>
          </cell>
          <cell r="Q1462">
            <v>0</v>
          </cell>
        </row>
        <row r="1463">
          <cell r="P1463">
            <v>0</v>
          </cell>
          <cell r="Q1463">
            <v>0</v>
          </cell>
        </row>
        <row r="1464">
          <cell r="P1464">
            <v>0</v>
          </cell>
          <cell r="Q1464">
            <v>0</v>
          </cell>
        </row>
        <row r="1465">
          <cell r="P1465">
            <v>0</v>
          </cell>
          <cell r="Q1465">
            <v>0</v>
          </cell>
        </row>
        <row r="1466">
          <cell r="P1466">
            <v>0</v>
          </cell>
          <cell r="Q1466">
            <v>0</v>
          </cell>
        </row>
        <row r="1467">
          <cell r="P1467">
            <v>0</v>
          </cell>
          <cell r="Q1467">
            <v>0</v>
          </cell>
        </row>
        <row r="1468">
          <cell r="P1468">
            <v>0</v>
          </cell>
          <cell r="Q1468">
            <v>0</v>
          </cell>
        </row>
        <row r="1469">
          <cell r="P1469">
            <v>0</v>
          </cell>
          <cell r="Q1469">
            <v>0</v>
          </cell>
        </row>
        <row r="1470">
          <cell r="P1470">
            <v>0</v>
          </cell>
          <cell r="Q1470">
            <v>0</v>
          </cell>
        </row>
        <row r="1471">
          <cell r="P1471">
            <v>0</v>
          </cell>
          <cell r="Q1471">
            <v>0</v>
          </cell>
        </row>
        <row r="1472">
          <cell r="P1472">
            <v>0</v>
          </cell>
          <cell r="Q1472">
            <v>0</v>
          </cell>
        </row>
        <row r="1473">
          <cell r="P1473">
            <v>0</v>
          </cell>
          <cell r="Q1473">
            <v>0</v>
          </cell>
        </row>
        <row r="1474">
          <cell r="P1474">
            <v>0</v>
          </cell>
          <cell r="Q1474">
            <v>0</v>
          </cell>
        </row>
        <row r="1475">
          <cell r="P1475">
            <v>0</v>
          </cell>
          <cell r="Q1475">
            <v>0</v>
          </cell>
        </row>
        <row r="1476">
          <cell r="P1476">
            <v>0</v>
          </cell>
          <cell r="Q1476">
            <v>0</v>
          </cell>
        </row>
        <row r="1477">
          <cell r="P1477">
            <v>0</v>
          </cell>
          <cell r="Q1477">
            <v>0</v>
          </cell>
        </row>
        <row r="1478">
          <cell r="P1478">
            <v>0</v>
          </cell>
          <cell r="Q1478">
            <v>0</v>
          </cell>
        </row>
        <row r="1479">
          <cell r="P1479">
            <v>0</v>
          </cell>
          <cell r="Q1479">
            <v>0</v>
          </cell>
        </row>
        <row r="1480">
          <cell r="P1480">
            <v>0</v>
          </cell>
          <cell r="Q1480">
            <v>0</v>
          </cell>
        </row>
        <row r="1481">
          <cell r="P1481">
            <v>0</v>
          </cell>
          <cell r="Q1481">
            <v>0</v>
          </cell>
        </row>
        <row r="1482">
          <cell r="P1482">
            <v>0</v>
          </cell>
          <cell r="Q1482">
            <v>0</v>
          </cell>
        </row>
        <row r="1483">
          <cell r="P1483">
            <v>0</v>
          </cell>
          <cell r="Q1483">
            <v>0</v>
          </cell>
        </row>
        <row r="1484">
          <cell r="P1484">
            <v>0</v>
          </cell>
          <cell r="Q1484">
            <v>0</v>
          </cell>
        </row>
        <row r="1485">
          <cell r="P1485">
            <v>0</v>
          </cell>
          <cell r="Q1485">
            <v>0</v>
          </cell>
        </row>
        <row r="1486">
          <cell r="P1486">
            <v>0</v>
          </cell>
          <cell r="Q1486">
            <v>0</v>
          </cell>
        </row>
        <row r="1487">
          <cell r="P1487">
            <v>0</v>
          </cell>
          <cell r="Q1487">
            <v>0</v>
          </cell>
        </row>
        <row r="1488">
          <cell r="P1488">
            <v>0</v>
          </cell>
          <cell r="Q1488">
            <v>0</v>
          </cell>
        </row>
        <row r="1489">
          <cell r="P1489">
            <v>0</v>
          </cell>
          <cell r="Q1489">
            <v>0</v>
          </cell>
        </row>
        <row r="1490">
          <cell r="P1490">
            <v>0</v>
          </cell>
          <cell r="Q1490">
            <v>0</v>
          </cell>
        </row>
        <row r="1491">
          <cell r="P1491">
            <v>0</v>
          </cell>
          <cell r="Q1491">
            <v>0</v>
          </cell>
        </row>
        <row r="1492">
          <cell r="P1492">
            <v>0</v>
          </cell>
          <cell r="Q1492">
            <v>0</v>
          </cell>
        </row>
        <row r="1493">
          <cell r="P1493">
            <v>0</v>
          </cell>
          <cell r="Q1493">
            <v>0</v>
          </cell>
        </row>
        <row r="1494">
          <cell r="P1494">
            <v>0</v>
          </cell>
          <cell r="Q1494">
            <v>0</v>
          </cell>
        </row>
        <row r="1495">
          <cell r="P1495">
            <v>0</v>
          </cell>
          <cell r="Q1495">
            <v>0</v>
          </cell>
        </row>
        <row r="1496">
          <cell r="P1496">
            <v>0</v>
          </cell>
          <cell r="Q1496">
            <v>0</v>
          </cell>
        </row>
        <row r="1497">
          <cell r="P1497">
            <v>0</v>
          </cell>
          <cell r="Q1497">
            <v>0</v>
          </cell>
        </row>
        <row r="1498">
          <cell r="P1498">
            <v>0</v>
          </cell>
          <cell r="Q1498">
            <v>0</v>
          </cell>
        </row>
        <row r="1499">
          <cell r="P1499">
            <v>0</v>
          </cell>
          <cell r="Q1499">
            <v>0</v>
          </cell>
        </row>
        <row r="1500">
          <cell r="P1500">
            <v>0</v>
          </cell>
          <cell r="Q1500">
            <v>0</v>
          </cell>
        </row>
        <row r="1501">
          <cell r="P1501">
            <v>0</v>
          </cell>
          <cell r="Q1501">
            <v>0</v>
          </cell>
        </row>
        <row r="1502">
          <cell r="P1502">
            <v>0</v>
          </cell>
          <cell r="Q1502">
            <v>0</v>
          </cell>
        </row>
        <row r="1503">
          <cell r="P1503">
            <v>0</v>
          </cell>
          <cell r="Q1503">
            <v>0</v>
          </cell>
        </row>
        <row r="1504">
          <cell r="P1504">
            <v>0</v>
          </cell>
          <cell r="Q1504">
            <v>0</v>
          </cell>
        </row>
        <row r="1505">
          <cell r="P1505">
            <v>0</v>
          </cell>
          <cell r="Q1505">
            <v>0</v>
          </cell>
        </row>
        <row r="1506">
          <cell r="P1506">
            <v>0</v>
          </cell>
          <cell r="Q1506">
            <v>0</v>
          </cell>
        </row>
        <row r="1507">
          <cell r="P1507">
            <v>0</v>
          </cell>
          <cell r="Q1507">
            <v>0</v>
          </cell>
        </row>
        <row r="1508">
          <cell r="P1508">
            <v>0</v>
          </cell>
          <cell r="Q1508">
            <v>0</v>
          </cell>
        </row>
        <row r="1509">
          <cell r="P1509">
            <v>0</v>
          </cell>
          <cell r="Q1509">
            <v>0</v>
          </cell>
        </row>
        <row r="1510">
          <cell r="P1510">
            <v>0</v>
          </cell>
          <cell r="Q1510">
            <v>0</v>
          </cell>
        </row>
        <row r="1511">
          <cell r="P1511">
            <v>0</v>
          </cell>
          <cell r="Q1511">
            <v>0</v>
          </cell>
        </row>
        <row r="1512">
          <cell r="P1512">
            <v>0</v>
          </cell>
          <cell r="Q1512">
            <v>0</v>
          </cell>
        </row>
        <row r="1513">
          <cell r="P1513">
            <v>0</v>
          </cell>
          <cell r="Q1513">
            <v>0</v>
          </cell>
        </row>
        <row r="1514">
          <cell r="P1514">
            <v>0</v>
          </cell>
          <cell r="Q1514">
            <v>0</v>
          </cell>
        </row>
        <row r="1515">
          <cell r="P1515">
            <v>0</v>
          </cell>
          <cell r="Q1515">
            <v>0</v>
          </cell>
        </row>
        <row r="1516">
          <cell r="P1516">
            <v>0</v>
          </cell>
          <cell r="Q1516">
            <v>0</v>
          </cell>
        </row>
        <row r="1517">
          <cell r="P1517">
            <v>0</v>
          </cell>
          <cell r="Q1517">
            <v>0</v>
          </cell>
        </row>
        <row r="1518">
          <cell r="P1518">
            <v>0</v>
          </cell>
          <cell r="Q1518">
            <v>0</v>
          </cell>
        </row>
        <row r="1519">
          <cell r="P1519">
            <v>0</v>
          </cell>
          <cell r="Q1519">
            <v>0</v>
          </cell>
        </row>
        <row r="1520">
          <cell r="P1520">
            <v>0</v>
          </cell>
          <cell r="Q1520">
            <v>0</v>
          </cell>
        </row>
        <row r="1521">
          <cell r="P1521">
            <v>0</v>
          </cell>
          <cell r="Q1521">
            <v>0</v>
          </cell>
        </row>
        <row r="1522">
          <cell r="P1522">
            <v>0</v>
          </cell>
          <cell r="Q1522">
            <v>0</v>
          </cell>
        </row>
      </sheetData>
      <sheetData sheetId="17"/>
      <sheetData sheetId="18"/>
      <sheetData sheetId="19"/>
      <sheetData sheetId="20"/>
      <sheetData sheetId="21">
        <row r="5">
          <cell r="A5" t="str">
            <v>Index</v>
          </cell>
          <cell r="B5" t="str">
            <v>Region</v>
          </cell>
          <cell r="C5" t="str">
            <v>TA Name</v>
          </cell>
          <cell r="E5" t="str">
            <v>Index</v>
          </cell>
          <cell r="F5" t="str">
            <v>Region</v>
          </cell>
          <cell r="G5" t="str">
            <v>TA Name</v>
          </cell>
        </row>
        <row r="6">
          <cell r="A6">
            <v>1</v>
          </cell>
          <cell r="B6" t="str">
            <v>East</v>
          </cell>
          <cell r="C6" t="str">
            <v>Utah South</v>
          </cell>
          <cell r="E6">
            <v>1</v>
          </cell>
          <cell r="F6" t="str">
            <v>West</v>
          </cell>
          <cell r="G6" t="str">
            <v>PortlandNC</v>
          </cell>
        </row>
        <row r="7">
          <cell r="A7">
            <v>2</v>
          </cell>
          <cell r="B7" t="str">
            <v>East</v>
          </cell>
          <cell r="C7" t="str">
            <v>Utah North</v>
          </cell>
          <cell r="E7">
            <v>2</v>
          </cell>
          <cell r="F7" t="str">
            <v>West</v>
          </cell>
          <cell r="G7" t="str">
            <v>SOregonCal</v>
          </cell>
        </row>
        <row r="8">
          <cell r="A8">
            <v>3</v>
          </cell>
          <cell r="B8" t="str">
            <v>East</v>
          </cell>
          <cell r="C8" t="str">
            <v>Goshen</v>
          </cell>
          <cell r="E8">
            <v>3</v>
          </cell>
          <cell r="F8" t="str">
            <v>West</v>
          </cell>
          <cell r="G8" t="str">
            <v>WallaWalla</v>
          </cell>
        </row>
        <row r="9">
          <cell r="A9">
            <v>4</v>
          </cell>
          <cell r="B9" t="str">
            <v>East</v>
          </cell>
          <cell r="C9" t="str">
            <v>WyomingNE</v>
          </cell>
          <cell r="E9">
            <v>4</v>
          </cell>
          <cell r="F9" t="str">
            <v>West</v>
          </cell>
          <cell r="G9" t="str">
            <v>WillamValcc</v>
          </cell>
        </row>
        <row r="10">
          <cell r="A10">
            <v>5</v>
          </cell>
          <cell r="B10" t="str">
            <v>East</v>
          </cell>
          <cell r="C10" t="str">
            <v>WyomingSW</v>
          </cell>
          <cell r="E10">
            <v>5</v>
          </cell>
          <cell r="F10" t="str">
            <v>West</v>
          </cell>
          <cell r="G10" t="str">
            <v>Yakima</v>
          </cell>
        </row>
        <row r="11">
          <cell r="A11">
            <v>6</v>
          </cell>
          <cell r="B11" t="str">
            <v>East</v>
          </cell>
          <cell r="C11" t="str">
            <v>APS Transmission</v>
          </cell>
          <cell r="E11">
            <v>6</v>
          </cell>
          <cell r="F11" t="str">
            <v>West</v>
          </cell>
          <cell r="G11" t="str">
            <v>COB</v>
          </cell>
        </row>
        <row r="12">
          <cell r="A12">
            <v>7</v>
          </cell>
          <cell r="B12" t="str">
            <v>East</v>
          </cell>
          <cell r="C12" t="str">
            <v>Arizona</v>
          </cell>
          <cell r="E12">
            <v>7</v>
          </cell>
          <cell r="F12" t="str">
            <v>West</v>
          </cell>
          <cell r="G12" t="str">
            <v>Chehalis</v>
          </cell>
        </row>
        <row r="13">
          <cell r="A13">
            <v>8</v>
          </cell>
          <cell r="B13" t="str">
            <v>East</v>
          </cell>
          <cell r="C13" t="str">
            <v>Brady</v>
          </cell>
          <cell r="E13">
            <v>8</v>
          </cell>
          <cell r="F13" t="str">
            <v>West</v>
          </cell>
          <cell r="G13" t="str">
            <v>Hemingway</v>
          </cell>
        </row>
        <row r="14">
          <cell r="A14">
            <v>9</v>
          </cell>
          <cell r="B14" t="str">
            <v>East</v>
          </cell>
          <cell r="C14" t="str">
            <v>Bridger East</v>
          </cell>
          <cell r="E14">
            <v>9</v>
          </cell>
          <cell r="F14" t="str">
            <v>West</v>
          </cell>
          <cell r="G14" t="str">
            <v>Hermiston</v>
          </cell>
        </row>
        <row r="15">
          <cell r="A15">
            <v>10</v>
          </cell>
          <cell r="B15" t="str">
            <v>East</v>
          </cell>
          <cell r="C15" t="str">
            <v>Cholla</v>
          </cell>
          <cell r="E15">
            <v>10</v>
          </cell>
          <cell r="F15" t="str">
            <v>West</v>
          </cell>
          <cell r="G15" t="str">
            <v>Bridger West</v>
          </cell>
        </row>
        <row r="16">
          <cell r="A16">
            <v>11</v>
          </cell>
          <cell r="B16" t="str">
            <v>East</v>
          </cell>
          <cell r="C16" t="str">
            <v>Colorado</v>
          </cell>
          <cell r="E16">
            <v>11</v>
          </cell>
          <cell r="F16" t="str">
            <v>West</v>
          </cell>
          <cell r="G16" t="str">
            <v>Bridger</v>
          </cell>
        </row>
        <row r="17">
          <cell r="A17">
            <v>12</v>
          </cell>
          <cell r="B17" t="str">
            <v>East</v>
          </cell>
          <cell r="C17" t="str">
            <v>_4-Corners</v>
          </cell>
          <cell r="E17">
            <v>12</v>
          </cell>
          <cell r="F17" t="str">
            <v>West</v>
          </cell>
          <cell r="G17" t="str">
            <v>Borah</v>
          </cell>
        </row>
        <row r="18">
          <cell r="A18">
            <v>13</v>
          </cell>
          <cell r="B18" t="str">
            <v>East</v>
          </cell>
          <cell r="C18" t="str">
            <v>Mead</v>
          </cell>
          <cell r="E18">
            <v>13</v>
          </cell>
          <cell r="F18" t="str">
            <v>West</v>
          </cell>
          <cell r="G18" t="str">
            <v>Midpoint Meridian</v>
          </cell>
        </row>
        <row r="19">
          <cell r="A19">
            <v>14</v>
          </cell>
          <cell r="B19" t="str">
            <v>East</v>
          </cell>
          <cell r="C19" t="str">
            <v>Mona</v>
          </cell>
          <cell r="E19">
            <v>14</v>
          </cell>
          <cell r="F19" t="str">
            <v>West</v>
          </cell>
          <cell r="G19" t="str">
            <v>Mid Columbia</v>
          </cell>
        </row>
        <row r="20">
          <cell r="A20">
            <v>15</v>
          </cell>
          <cell r="B20" t="str">
            <v>East</v>
          </cell>
          <cell r="C20" t="str">
            <v>Palo Verde</v>
          </cell>
          <cell r="E20">
            <v>15</v>
          </cell>
          <cell r="F20" t="str">
            <v>West</v>
          </cell>
          <cell r="G20" t="str">
            <v>Montana</v>
          </cell>
        </row>
        <row r="21">
          <cell r="A21">
            <v>16</v>
          </cell>
          <cell r="B21" t="str">
            <v>East</v>
          </cell>
          <cell r="C21" t="str">
            <v>Aeolis_Wyoming</v>
          </cell>
          <cell r="E21">
            <v>16</v>
          </cell>
          <cell r="F21" t="str">
            <v>West</v>
          </cell>
          <cell r="G21" t="str">
            <v>Nevada - Oregon Border</v>
          </cell>
        </row>
        <row r="22">
          <cell r="A22">
            <v>17</v>
          </cell>
          <cell r="B22" t="str">
            <v>East</v>
          </cell>
          <cell r="C22" t="str">
            <v>Craig Trans</v>
          </cell>
          <cell r="E22">
            <v>17</v>
          </cell>
          <cell r="F22" t="str">
            <v>West</v>
          </cell>
          <cell r="G22" t="str">
            <v>BPA_NITS</v>
          </cell>
        </row>
        <row r="23">
          <cell r="A23">
            <v>18</v>
          </cell>
          <cell r="B23" t="str">
            <v>East</v>
          </cell>
          <cell r="C23" t="str">
            <v xml:space="preserve"> </v>
          </cell>
          <cell r="E23">
            <v>18</v>
          </cell>
          <cell r="F23" t="str">
            <v>West</v>
          </cell>
          <cell r="G23" t="str">
            <v xml:space="preserve"> </v>
          </cell>
        </row>
        <row r="24">
          <cell r="A24">
            <v>19</v>
          </cell>
          <cell r="B24" t="str">
            <v>East</v>
          </cell>
          <cell r="C24" t="str">
            <v xml:space="preserve"> </v>
          </cell>
          <cell r="E24">
            <v>19</v>
          </cell>
          <cell r="F24" t="str">
            <v>West</v>
          </cell>
          <cell r="G24" t="str">
            <v xml:space="preserve"> </v>
          </cell>
        </row>
        <row r="25">
          <cell r="A25">
            <v>20</v>
          </cell>
          <cell r="B25" t="str">
            <v>East</v>
          </cell>
          <cell r="C25" t="str">
            <v xml:space="preserve"> </v>
          </cell>
          <cell r="E25">
            <v>20</v>
          </cell>
          <cell r="F25" t="str">
            <v>West</v>
          </cell>
          <cell r="G25" t="str">
            <v xml:space="preserve"> </v>
          </cell>
        </row>
        <row r="26">
          <cell r="A26">
            <v>21</v>
          </cell>
          <cell r="B26" t="str">
            <v>East</v>
          </cell>
          <cell r="C26" t="str">
            <v xml:space="preserve"> </v>
          </cell>
          <cell r="E26">
            <v>21</v>
          </cell>
          <cell r="F26" t="str">
            <v>West</v>
          </cell>
          <cell r="G26" t="str">
            <v xml:space="preserve"> </v>
          </cell>
        </row>
        <row r="27">
          <cell r="A27">
            <v>22</v>
          </cell>
          <cell r="B27" t="str">
            <v>East</v>
          </cell>
          <cell r="C27" t="str">
            <v xml:space="preserve"> </v>
          </cell>
          <cell r="E27">
            <v>22</v>
          </cell>
          <cell r="F27" t="str">
            <v>West</v>
          </cell>
          <cell r="G27" t="str">
            <v xml:space="preserve"> </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_Memo Tables"/>
      <sheetName val="1-Program_Summary"/>
      <sheetName val="2-Measure Summary"/>
      <sheetName val="3-Loads"/>
      <sheetName val="4-Sales_Forecast"/>
      <sheetName val="5-PV_Calcs"/>
      <sheetName val="6-CE Inputs"/>
      <sheetName val="7-Forecast"/>
      <sheetName val="AC_WestWholeHouse"/>
      <sheetName val="AC_WestCooling"/>
      <sheetName val="AC_WestHeating"/>
      <sheetName val="AC_WestWaterHeating"/>
      <sheetName val="AC_WestPlugLoads"/>
      <sheetName val="AC_WestResLighting"/>
    </sheetNames>
    <sheetDataSet>
      <sheetData sheetId="0" refreshError="1"/>
      <sheetData sheetId="1" refreshError="1"/>
      <sheetData sheetId="2" refreshError="1"/>
      <sheetData sheetId="3" refreshError="1"/>
      <sheetData sheetId="4" refreshError="1"/>
      <sheetData sheetId="5" refreshError="1"/>
      <sheetData sheetId="6">
        <row r="6">
          <cell r="F6">
            <v>1.9E-2</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 Red Cross-Old"/>
    </sheetNames>
    <sheetDataSet>
      <sheetData sheetId="0">
        <row r="2">
          <cell r="B2" t="str">
            <v>one month</v>
          </cell>
        </row>
        <row r="9">
          <cell r="B9" t="str">
            <v>Amt.in loc.cur.</v>
          </cell>
        </row>
        <row r="10">
          <cell r="B10">
            <v>3591.22</v>
          </cell>
        </row>
        <row r="11">
          <cell r="B11">
            <v>1157</v>
          </cell>
        </row>
        <row r="12">
          <cell r="B12">
            <v>4748.2199999999993</v>
          </cell>
        </row>
        <row r="13">
          <cell r="B13">
            <v>52</v>
          </cell>
        </row>
        <row r="14">
          <cell r="B14">
            <v>17293</v>
          </cell>
        </row>
        <row r="15">
          <cell r="B15">
            <v>36000</v>
          </cell>
        </row>
        <row r="16">
          <cell r="B16">
            <v>3851.53</v>
          </cell>
        </row>
        <row r="17">
          <cell r="B17">
            <v>637</v>
          </cell>
        </row>
        <row r="18">
          <cell r="B18">
            <v>57833.53</v>
          </cell>
        </row>
        <row r="19">
          <cell r="B19">
            <v>50000</v>
          </cell>
        </row>
        <row r="20">
          <cell r="B20">
            <v>194</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L Attributes"/>
      <sheetName val="TRL Parameters"/>
      <sheetName val="TRL_All Measures"/>
      <sheetName val="Notes"/>
      <sheetName val="MeasureSectors"/>
      <sheetName val="MeasureWhereUsed"/>
      <sheetName val="TRL_MeasureAttribValParams"/>
      <sheetName val="EUL Review"/>
      <sheetName val="AttributeLocation"/>
      <sheetName val="Taxonomy"/>
      <sheetName val="Sectors"/>
      <sheetName val="SubSectors"/>
      <sheetName val="States"/>
      <sheetName val="Utilities"/>
      <sheetName val="Programs"/>
      <sheetName val="Documents"/>
      <sheetName val="Uncertainty Score Lookup"/>
      <sheetName val="Avg Measure Type EULs"/>
      <sheetName val="TRL 2016 lighting updates"/>
      <sheetName val="Measures Prioritized"/>
      <sheetName val="Savings"/>
      <sheetName val="Utah"/>
      <sheetName val="California"/>
      <sheetName val="Idaho"/>
      <sheetName val="Washington"/>
      <sheetName val="Wyoming"/>
      <sheetName val="222 from budget"/>
      <sheetName val="Comparison "/>
      <sheetName val="Sheet1"/>
    </sheetNames>
    <sheetDataSet>
      <sheetData sheetId="0"/>
      <sheetData sheetId="1"/>
      <sheetData sheetId="2"/>
      <sheetData sheetId="3"/>
      <sheetData sheetId="4"/>
      <sheetData sheetId="5"/>
      <sheetData sheetId="6">
        <row r="2">
          <cell r="C2" t="str">
            <v>12162013-211.2_Planned Net to Gross Ratio</v>
          </cell>
          <cell r="D2">
            <v>2</v>
          </cell>
          <cell r="E2" t="str">
            <v>Planned Net to Gross Ratio</v>
          </cell>
          <cell r="F2" t="str">
            <v>Net-to-Gross Value Source</v>
          </cell>
          <cell r="G2" t="str">
            <v/>
          </cell>
          <cell r="H2" t="str">
            <v>Page 2</v>
          </cell>
          <cell r="I2" t="str">
            <v>CA_Energy_FinAnswer_Program_Evaluation_2009-2011.pdf</v>
          </cell>
        </row>
        <row r="3">
          <cell r="C3" t="str">
            <v>12162013-341.2_Planned Realization Rate</v>
          </cell>
          <cell r="D3">
            <v>2</v>
          </cell>
          <cell r="E3" t="str">
            <v>Planned Realization Rate</v>
          </cell>
          <cell r="F3" t="str">
            <v>Realization Rate Value Source</v>
          </cell>
          <cell r="G3" t="str">
            <v/>
          </cell>
          <cell r="H3" t="str">
            <v>Table 1</v>
          </cell>
          <cell r="I3" t="str">
            <v>ID_Energy_FinAnswer_Program_Evaluation_2009-2011.pdf</v>
          </cell>
        </row>
        <row r="4">
          <cell r="C4" t="str">
            <v>12162013-341.2_Measure life (years)</v>
          </cell>
          <cell r="D4">
            <v>2</v>
          </cell>
          <cell r="E4" t="str">
            <v>Measure life (years)</v>
          </cell>
          <cell r="F4" t="str">
            <v>Measure Life Value Source</v>
          </cell>
          <cell r="G4" t="str">
            <v>14.5, rounded to 15</v>
          </cell>
          <cell r="H4" t="str">
            <v>Table 16</v>
          </cell>
          <cell r="I4" t="str">
            <v>Idaho Energy FinAnswer Evaluation Report - 2008.pdf</v>
          </cell>
        </row>
        <row r="5">
          <cell r="C5" t="str">
            <v>12162013-341.2_Planned Net to Gross Ratio</v>
          </cell>
          <cell r="D5">
            <v>2</v>
          </cell>
          <cell r="E5" t="str">
            <v>Planned Net to Gross Ratio</v>
          </cell>
          <cell r="F5" t="str">
            <v>Net-to-Gross Ratio Value Source</v>
          </cell>
          <cell r="G5" t="str">
            <v/>
          </cell>
          <cell r="H5" t="str">
            <v>Page 2</v>
          </cell>
          <cell r="I5" t="str">
            <v>ID_Energy_FinAnswer_Program_Evaluation_2009-2011.pdf</v>
          </cell>
        </row>
        <row r="6">
          <cell r="C6" t="str">
            <v>11222013-107.2_Incentive Customer ($)</v>
          </cell>
          <cell r="D6">
            <v>2</v>
          </cell>
          <cell r="E6" t="str">
            <v>Incentive Customer ($)</v>
          </cell>
          <cell r="F6" t="str">
            <v>Incentive Value Source</v>
          </cell>
          <cell r="G6" t="str">
            <v/>
          </cell>
          <cell r="H6" t="str">
            <v>Incentive Caluclator Tool</v>
          </cell>
          <cell r="I6" t="str">
            <v>WB UT Incentive Calc EXTERNAL 1.1E 0722013.xlsx</v>
          </cell>
        </row>
        <row r="7">
          <cell r="C7" t="str">
            <v>12162013-081.2_Incentive Customer ($)</v>
          </cell>
          <cell r="D7">
            <v>2</v>
          </cell>
          <cell r="E7" t="str">
            <v>Incentive Customer ($)</v>
          </cell>
          <cell r="F7" t="str">
            <v>Incentive Value Source</v>
          </cell>
          <cell r="G7" t="str">
            <v/>
          </cell>
          <cell r="H7" t="str">
            <v>Incentive Caluclator Tool</v>
          </cell>
          <cell r="I7" t="str">
            <v>WA wattSmart Business Incentive DUMMY.xlsx</v>
          </cell>
        </row>
        <row r="8">
          <cell r="C8" t="str">
            <v>12162013-471.2_Planned Realization Rate</v>
          </cell>
          <cell r="D8">
            <v>2</v>
          </cell>
          <cell r="E8" t="str">
            <v>Planned Realization Rate</v>
          </cell>
          <cell r="F8" t="str">
            <v>Realization Rate Value Source</v>
          </cell>
          <cell r="G8" t="str">
            <v/>
          </cell>
          <cell r="H8" t="str">
            <v>Table 1</v>
          </cell>
          <cell r="I8" t="str">
            <v>DSM_WY_EnergyFinAnswer_Report_2011.pdf</v>
          </cell>
        </row>
        <row r="9">
          <cell r="C9" t="str">
            <v>12162013-471.2_Measure life (years)</v>
          </cell>
          <cell r="D9">
            <v>2</v>
          </cell>
          <cell r="E9" t="str">
            <v>Measure life (years)</v>
          </cell>
          <cell r="F9" t="str">
            <v>Measure Life Value Source</v>
          </cell>
          <cell r="G9" t="str">
            <v/>
          </cell>
          <cell r="H9" t="str">
            <v>Table 26</v>
          </cell>
          <cell r="I9" t="str">
            <v>2013-Wyoming-Annual-Report-Appendices-FINAL.pdf</v>
          </cell>
        </row>
        <row r="10">
          <cell r="C10" t="str">
            <v>12162013-471.2_Planned Net to Gross Ratio</v>
          </cell>
          <cell r="D10">
            <v>2</v>
          </cell>
          <cell r="E10" t="str">
            <v>Planned Net to Gross Ratio</v>
          </cell>
          <cell r="F10" t="str">
            <v>Net-to-Gross Valur Source</v>
          </cell>
          <cell r="G10" t="str">
            <v/>
          </cell>
          <cell r="H10" t="str">
            <v>Page 10</v>
          </cell>
          <cell r="I10" t="str">
            <v>DSM_WY_EnergyFinAnswer_Report_2011.pdf</v>
          </cell>
        </row>
        <row r="11">
          <cell r="C11" t="str">
            <v>12162013-212.2_Planned Net to Gross Ratio</v>
          </cell>
          <cell r="D11">
            <v>2</v>
          </cell>
          <cell r="E11" t="str">
            <v>Planned Net to Gross Ratio</v>
          </cell>
          <cell r="F11" t="str">
            <v>Net-to-Gross Value Source</v>
          </cell>
          <cell r="G11" t="str">
            <v/>
          </cell>
          <cell r="H11" t="str">
            <v>Page 2</v>
          </cell>
          <cell r="I11" t="str">
            <v>CA_Energy_FinAnswer_Program_Evaluation_2009-2011.pdf</v>
          </cell>
        </row>
        <row r="12">
          <cell r="C12" t="str">
            <v>12162013-342.2_Planned Net to Gross Ratio</v>
          </cell>
          <cell r="D12">
            <v>2</v>
          </cell>
          <cell r="E12" t="str">
            <v>Planned Net to Gross Ratio</v>
          </cell>
          <cell r="F12" t="str">
            <v>Net-to-Gross Ratio Value Source</v>
          </cell>
          <cell r="G12" t="str">
            <v/>
          </cell>
          <cell r="H12" t="str">
            <v>Page 2</v>
          </cell>
          <cell r="I12" t="str">
            <v>ID_Energy_FinAnswer_Program_Evaluation_2009-2011.pdf</v>
          </cell>
        </row>
        <row r="13">
          <cell r="C13" t="str">
            <v>12162013-342.2_Measure life (years)</v>
          </cell>
          <cell r="D13">
            <v>2</v>
          </cell>
          <cell r="E13" t="str">
            <v>Measure life (years)</v>
          </cell>
          <cell r="F13" t="str">
            <v>Measure Life Value Source</v>
          </cell>
          <cell r="G13" t="str">
            <v>14.5, rounded to 15</v>
          </cell>
          <cell r="H13" t="str">
            <v>Table 16</v>
          </cell>
          <cell r="I13" t="str">
            <v>Idaho Energy FinAnswer Evaluation Report - 2008.pdf</v>
          </cell>
        </row>
        <row r="14">
          <cell r="C14" t="str">
            <v>12162013-342.2_Planned Realization Rate</v>
          </cell>
          <cell r="D14">
            <v>2</v>
          </cell>
          <cell r="E14" t="str">
            <v>Planned Realization Rate</v>
          </cell>
          <cell r="F14" t="str">
            <v>Realization Rate Value Source</v>
          </cell>
          <cell r="G14" t="str">
            <v/>
          </cell>
          <cell r="H14" t="str">
            <v>Table 1</v>
          </cell>
          <cell r="I14" t="str">
            <v>ID_Energy_FinAnswer_Program_Evaluation_2009-2011.pdf</v>
          </cell>
        </row>
        <row r="15">
          <cell r="C15" t="str">
            <v>11222013-108.2_Incentive Customer ($)</v>
          </cell>
          <cell r="D15">
            <v>2</v>
          </cell>
          <cell r="E15" t="str">
            <v>Incentive Customer ($)</v>
          </cell>
          <cell r="F15" t="str">
            <v>Incentive Value Source</v>
          </cell>
          <cell r="G15" t="str">
            <v/>
          </cell>
          <cell r="H15" t="str">
            <v>Incentive Caluclator Tool</v>
          </cell>
          <cell r="I15" t="str">
            <v>WB UT Incentive Calc EXTERNAL 1.1E 0722013.xlsx</v>
          </cell>
        </row>
        <row r="16">
          <cell r="C16" t="str">
            <v>12162013-082.2_Incentive Customer ($)</v>
          </cell>
          <cell r="D16">
            <v>2</v>
          </cell>
          <cell r="E16" t="str">
            <v>Incentive Customer ($)</v>
          </cell>
          <cell r="F16" t="str">
            <v>Incentive Value Source</v>
          </cell>
          <cell r="G16" t="str">
            <v/>
          </cell>
          <cell r="H16" t="str">
            <v>Incentive Caluclator Tool</v>
          </cell>
          <cell r="I16" t="str">
            <v>WA wattSmart Business Incentive DUMMY.xlsx</v>
          </cell>
        </row>
        <row r="17">
          <cell r="C17" t="str">
            <v>12162013-472.2_Measure life (years)</v>
          </cell>
          <cell r="D17">
            <v>2</v>
          </cell>
          <cell r="E17" t="str">
            <v>Measure life (years)</v>
          </cell>
          <cell r="F17" t="str">
            <v>Measure Life Value Source</v>
          </cell>
          <cell r="G17" t="str">
            <v/>
          </cell>
          <cell r="H17" t="str">
            <v>Table 26</v>
          </cell>
          <cell r="I17" t="str">
            <v>2013-Wyoming-Annual-Report-Appendices-FINAL.pdf</v>
          </cell>
        </row>
        <row r="18">
          <cell r="C18" t="str">
            <v>12162013-472.2_Planned Realization Rate</v>
          </cell>
          <cell r="D18">
            <v>2</v>
          </cell>
          <cell r="E18" t="str">
            <v>Planned Realization Rate</v>
          </cell>
          <cell r="F18" t="str">
            <v>Realization Rate Value Source</v>
          </cell>
          <cell r="G18" t="str">
            <v/>
          </cell>
          <cell r="H18" t="str">
            <v>Table 1</v>
          </cell>
          <cell r="I18" t="str">
            <v>DSM_WY_EnergyFinAnswer_Report_2011.pdf</v>
          </cell>
        </row>
        <row r="19">
          <cell r="C19" t="str">
            <v>12162013-472.2_Planned Net to Gross Ratio</v>
          </cell>
          <cell r="D19">
            <v>2</v>
          </cell>
          <cell r="E19" t="str">
            <v>Planned Net to Gross Ratio</v>
          </cell>
          <cell r="F19" t="str">
            <v>Net-to-Gross Valur Source</v>
          </cell>
          <cell r="G19" t="str">
            <v/>
          </cell>
          <cell r="H19" t="str">
            <v>Page 10</v>
          </cell>
          <cell r="I19" t="str">
            <v>DSM_WY_EnergyFinAnswer_Report_2011.pdf</v>
          </cell>
        </row>
        <row r="20">
          <cell r="C20" t="str">
            <v>59.2_Planned Realization Rate</v>
          </cell>
          <cell r="D20">
            <v>2</v>
          </cell>
          <cell r="E20" t="str">
            <v>Planned Realization Rate</v>
          </cell>
          <cell r="F20" t="str">
            <v>Realization Rate Value Source</v>
          </cell>
          <cell r="G20" t="str">
            <v/>
          </cell>
          <cell r="H20" t="str">
            <v>page 2</v>
          </cell>
          <cell r="I20" t="str">
            <v>CA_FinAnswer_Express_Program_Evaluation_2009-2011.pdf</v>
          </cell>
        </row>
        <row r="21">
          <cell r="C21" t="str">
            <v>59.2_Planned Net to Gross Ratio</v>
          </cell>
          <cell r="D21">
            <v>2</v>
          </cell>
          <cell r="E21" t="str">
            <v>Planned Net to Gross Ratio</v>
          </cell>
          <cell r="F21" t="str">
            <v>Net-to-Gross Value Source</v>
          </cell>
          <cell r="G21" t="str">
            <v/>
          </cell>
          <cell r="H21" t="str">
            <v>page 2</v>
          </cell>
          <cell r="I21" t="str">
            <v>CA_FinAnswer_Express_Program_Evaluation_2009-2011.pdf</v>
          </cell>
        </row>
        <row r="22">
          <cell r="C22" t="str">
            <v>502.2_Measure life (years)</v>
          </cell>
          <cell r="D22">
            <v>2</v>
          </cell>
          <cell r="E22" t="str">
            <v>Measure life (years)</v>
          </cell>
          <cell r="F22" t="str">
            <v>Measure Life Value Source</v>
          </cell>
          <cell r="G22" t="str">
            <v/>
          </cell>
          <cell r="H22" t="str">
            <v>Table 2 on page 22 of Appendix 1</v>
          </cell>
          <cell r="I22" t="str">
            <v>UT_2011_Annual_Report.pdf</v>
          </cell>
        </row>
        <row r="23">
          <cell r="C23" t="str">
            <v>502.2_Gross incremental annual electric savings (kWh/yr)</v>
          </cell>
          <cell r="D23">
            <v>2</v>
          </cell>
          <cell r="E23" t="str">
            <v>Gross incremental annual electric savings (kWh/yr)</v>
          </cell>
          <cell r="F23" t="str">
            <v>See Source Document(s) for savings methodology</v>
          </cell>
          <cell r="G23" t="str">
            <v/>
          </cell>
          <cell r="H23" t="str">
            <v/>
          </cell>
          <cell r="I23" t="str">
            <v>eQuest Modeling Summary for 365d T-stat Controls.xls</v>
          </cell>
        </row>
        <row r="24">
          <cell r="C24" t="str">
            <v>502.2_Gross Average Monthly Demand Reduction (kW/unit)</v>
          </cell>
          <cell r="D24">
            <v>2</v>
          </cell>
          <cell r="E24" t="str">
            <v>Gross Average Monthly Demand Reduction (kW/unit)</v>
          </cell>
          <cell r="F24" t="str">
            <v>Demand Reduction Value Source</v>
          </cell>
          <cell r="G24" t="str">
            <v/>
          </cell>
          <cell r="H24" t="str">
            <v>Table 2-10</v>
          </cell>
          <cell r="I24" t="str">
            <v>FinAnswer Express Market Characterization and Program Enhancements - Utah Service Territory 30 Nov 2011.pdf</v>
          </cell>
        </row>
        <row r="25">
          <cell r="C25" t="str">
            <v>502.2_Incremental cost ($)</v>
          </cell>
          <cell r="D25">
            <v>2</v>
          </cell>
          <cell r="E25" t="str">
            <v>Incremental cost ($)</v>
          </cell>
          <cell r="F25" t="str">
            <v>Cost Value Source</v>
          </cell>
          <cell r="G25" t="str">
            <v/>
          </cell>
          <cell r="H25" t="str">
            <v>Table 7-13</v>
          </cell>
          <cell r="I25" t="str">
            <v>FinAnswer Express Market Characterization and Program Enhancements - Utah Service Territory 30 Nov 2011.pdf</v>
          </cell>
        </row>
        <row r="26">
          <cell r="C26" t="str">
            <v>502.2_Incentive Customer ($)</v>
          </cell>
          <cell r="D26">
            <v>2</v>
          </cell>
          <cell r="E26" t="str">
            <v>Incentive Customer ($)</v>
          </cell>
          <cell r="F26" t="str">
            <v>Incentive Value Source</v>
          </cell>
          <cell r="G26" t="str">
            <v/>
          </cell>
          <cell r="H26" t="str">
            <v>Table 7-13</v>
          </cell>
          <cell r="I26" t="str">
            <v>FinAnswer Express Market Characterization and Program Enhancements - Utah Service Territory 30 Nov 2011.pdf</v>
          </cell>
        </row>
        <row r="27">
          <cell r="C27" t="str">
            <v>502.2_Gross incremental annual electric savings (kWh/yr)</v>
          </cell>
          <cell r="D27">
            <v>2</v>
          </cell>
          <cell r="E27" t="str">
            <v>Gross incremental annual electric savings (kWh/yr)</v>
          </cell>
          <cell r="F27" t="str">
            <v xml:space="preserve">Energy Savings Value Source </v>
          </cell>
          <cell r="G27" t="str">
            <v/>
          </cell>
          <cell r="H27" t="str">
            <v>Table 7-13</v>
          </cell>
          <cell r="I27" t="str">
            <v>FinAnswer Express Market Characterization and Program Enhancements - Utah Service Territory 30 Nov 2011.pdf</v>
          </cell>
        </row>
        <row r="28">
          <cell r="C28" t="str">
            <v>502.2_Gross incremental annual electric savings (kWh/yr)</v>
          </cell>
          <cell r="D28">
            <v>2</v>
          </cell>
          <cell r="E28" t="str">
            <v>Gross incremental annual electric savings (kWh/yr)</v>
          </cell>
          <cell r="F28" t="str">
            <v>See Source Document(s) for savings methodology</v>
          </cell>
          <cell r="G28" t="str">
            <v/>
          </cell>
          <cell r="H28" t="str">
            <v/>
          </cell>
          <cell r="I28" t="str">
            <v>Portable Classroom Control.docx</v>
          </cell>
        </row>
        <row r="29">
          <cell r="C29" t="str">
            <v>273.2_Gross Average Monthly Demand Reduction (kW/unit)</v>
          </cell>
          <cell r="D29">
            <v>2</v>
          </cell>
          <cell r="E29" t="str">
            <v>Gross Average Monthly Demand Reduction (kW/unit)</v>
          </cell>
          <cell r="F29" t="str">
            <v>Demand Reduction Value Source</v>
          </cell>
          <cell r="G29" t="str">
            <v/>
          </cell>
          <cell r="H29" t="str">
            <v/>
          </cell>
          <cell r="I29" t="str">
            <v>NonLighting Measure Worksheets ID 111314.pdf</v>
          </cell>
        </row>
        <row r="30">
          <cell r="C30" t="str">
            <v>273.2_Planned Realization Rate</v>
          </cell>
          <cell r="D30">
            <v>2</v>
          </cell>
          <cell r="E30" t="str">
            <v>Planned Realization Rate</v>
          </cell>
          <cell r="F30" t="str">
            <v>Realization Rate Value Source</v>
          </cell>
          <cell r="G30" t="str">
            <v/>
          </cell>
          <cell r="H30" t="str">
            <v>Table 1</v>
          </cell>
          <cell r="I30" t="str">
            <v>ID_FinAnswer_Express_Program_Evaluation_2009-2011.pdf</v>
          </cell>
        </row>
        <row r="31">
          <cell r="C31" t="str">
            <v>273.2_Incremental cost ($)</v>
          </cell>
          <cell r="D31">
            <v>2</v>
          </cell>
          <cell r="E31" t="str">
            <v>Incremental cost ($)</v>
          </cell>
          <cell r="F31" t="str">
            <v>Cost Value Source</v>
          </cell>
          <cell r="G31" t="str">
            <v/>
          </cell>
          <cell r="H31" t="str">
            <v/>
          </cell>
          <cell r="I31" t="str">
            <v>NonLighting Measure Worksheets ID 111314.pdf</v>
          </cell>
        </row>
        <row r="32">
          <cell r="C32" t="str">
            <v>273.2_Measure life (years)</v>
          </cell>
          <cell r="D32">
            <v>2</v>
          </cell>
          <cell r="E32" t="str">
            <v>Measure life (years)</v>
          </cell>
          <cell r="F32" t="str">
            <v>Measure Life Value Source</v>
          </cell>
          <cell r="G32" t="str">
            <v/>
          </cell>
          <cell r="H32" t="str">
            <v/>
          </cell>
          <cell r="I32" t="str">
            <v>NonLighting Measure Worksheets ID 111314.pdf</v>
          </cell>
        </row>
        <row r="33">
          <cell r="C33" t="str">
            <v>273.2_Gross incremental annual electric savings (kWh/yr)</v>
          </cell>
          <cell r="D33">
            <v>2</v>
          </cell>
          <cell r="E33" t="str">
            <v>Gross incremental annual electric savings (kWh/yr)</v>
          </cell>
          <cell r="F33" t="str">
            <v xml:space="preserve">Energy Savings Value Source </v>
          </cell>
          <cell r="G33" t="str">
            <v/>
          </cell>
          <cell r="H33" t="str">
            <v/>
          </cell>
          <cell r="I33" t="str">
            <v>NonLighting Measure Worksheets ID 111314.pdf</v>
          </cell>
        </row>
        <row r="34">
          <cell r="C34" t="str">
            <v>273.2_Planned Net to Gross Ratio</v>
          </cell>
          <cell r="D34">
            <v>2</v>
          </cell>
          <cell r="E34" t="str">
            <v>Planned Net to Gross Ratio</v>
          </cell>
          <cell r="F34" t="str">
            <v>Net-to-Gross Value Source</v>
          </cell>
          <cell r="G34" t="str">
            <v/>
          </cell>
          <cell r="H34" t="str">
            <v>Page 2</v>
          </cell>
          <cell r="I34" t="str">
            <v>ID_FinAnswer_Express_Program_Evaluation_2009-2011.pdf</v>
          </cell>
        </row>
        <row r="35">
          <cell r="C35" t="str">
            <v>07092014-003.1_Gross incremental annual electric savings (kWh/yr)</v>
          </cell>
          <cell r="D35">
            <v>1</v>
          </cell>
          <cell r="E35" t="str">
            <v>Gross incremental annual electric savings (kWh/yr)</v>
          </cell>
          <cell r="F35" t="str">
            <v>Energy savings value source</v>
          </cell>
          <cell r="G35" t="str">
            <v/>
          </cell>
          <cell r="H35" t="str">
            <v/>
          </cell>
          <cell r="I35" t="str">
            <v>ARC ESE v2.1.xlsm</v>
          </cell>
        </row>
        <row r="36">
          <cell r="C36" t="str">
            <v>07092014-003.1_Planned Net to Gross Ratio</v>
          </cell>
          <cell r="D36">
            <v>1</v>
          </cell>
          <cell r="E36" t="str">
            <v>Planned Net to Gross Ratio</v>
          </cell>
          <cell r="F36" t="str">
            <v>Planned Net-to-Gross Ratio Value Source</v>
          </cell>
          <cell r="G36" t="str">
            <v/>
          </cell>
          <cell r="H36" t="str">
            <v>BAU - CE inputs sheet</v>
          </cell>
          <cell r="I36" t="str">
            <v>CE inputs - measure update   small business 031314.xlsx</v>
          </cell>
        </row>
        <row r="37">
          <cell r="C37" t="str">
            <v>07092014-003.1_Incremental cost ($)</v>
          </cell>
          <cell r="D37">
            <v>1</v>
          </cell>
          <cell r="E37" t="str">
            <v>Incremental cost ($)</v>
          </cell>
          <cell r="F37" t="str">
            <v>Cost value source</v>
          </cell>
          <cell r="G37" t="str">
            <v/>
          </cell>
          <cell r="H37" t="str">
            <v/>
          </cell>
          <cell r="I37" t="str">
            <v>ARC ESE v2.1.xlsm</v>
          </cell>
        </row>
        <row r="38">
          <cell r="C38" t="str">
            <v>07092014-003.1_Measure life (years)</v>
          </cell>
          <cell r="D38">
            <v>1</v>
          </cell>
          <cell r="E38" t="str">
            <v>Measure life (years)</v>
          </cell>
          <cell r="F38" t="str">
            <v>Measure Life Value Source</v>
          </cell>
          <cell r="G38" t="str">
            <v/>
          </cell>
          <cell r="H38" t="str">
            <v>Page 70</v>
          </cell>
          <cell r="I38" t="str">
            <v>Utah Industrial  Agricultural Measure Review and Update 1 May 2014.docx</v>
          </cell>
        </row>
        <row r="39">
          <cell r="C39" t="str">
            <v>07092014-003.1_Planned Realization Rate</v>
          </cell>
          <cell r="D39">
            <v>1</v>
          </cell>
          <cell r="E39" t="str">
            <v>Planned Realization Rate</v>
          </cell>
          <cell r="F39" t="str">
            <v>Planned Realization Rate Value Source</v>
          </cell>
          <cell r="G39" t="str">
            <v/>
          </cell>
          <cell r="H39" t="str">
            <v>BAU - CE inputs sheet</v>
          </cell>
          <cell r="I39" t="str">
            <v>CE inputs - measure update   small business 031314.xlsx</v>
          </cell>
        </row>
        <row r="40">
          <cell r="C40" t="str">
            <v>12302013-014.1_Gross incremental annual electric savings (kWh/yr)</v>
          </cell>
          <cell r="D40">
            <v>1</v>
          </cell>
          <cell r="E40" t="str">
            <v>Gross incremental annual electric savings (kWh/yr)</v>
          </cell>
          <cell r="F40" t="str">
            <v xml:space="preserve">Energy Savings Value Source </v>
          </cell>
          <cell r="G40" t="str">
            <v/>
          </cell>
          <cell r="H40" t="str">
            <v>Determined for each individual instance.  See background in Section 7.</v>
          </cell>
          <cell r="I40" t="str">
            <v>Review and Update Industrial Agricultural Incentive Table Measures Washington 3 Nov 2013.pdf</v>
          </cell>
        </row>
        <row r="41">
          <cell r="C41" t="str">
            <v>12302013-014.1_Incremental cost ($)</v>
          </cell>
          <cell r="D41">
            <v>1</v>
          </cell>
          <cell r="E41" t="str">
            <v>Incremental cost ($)</v>
          </cell>
          <cell r="F41" t="str">
            <v>Cost Value Source</v>
          </cell>
          <cell r="G41" t="str">
            <v/>
          </cell>
          <cell r="H41" t="str">
            <v>Determined for each individual instance.  See background in Section 7.</v>
          </cell>
          <cell r="I41" t="str">
            <v>Review and Update Industrial Agricultural Incentive Table Measures Washington 3 Nov 2013.pdf</v>
          </cell>
        </row>
        <row r="42">
          <cell r="C42" t="str">
            <v>12302013-014.1_Measure life (years)</v>
          </cell>
          <cell r="D42">
            <v>1</v>
          </cell>
          <cell r="E42" t="str">
            <v>Measure life (years)</v>
          </cell>
          <cell r="F42" t="str">
            <v>Measure Life Value Source</v>
          </cell>
          <cell r="G42" t="str">
            <v/>
          </cell>
          <cell r="H42" t="str">
            <v>Page 69</v>
          </cell>
          <cell r="I42" t="str">
            <v>Review and Update Industrial Agricultural Incentive Table Measures Washington 3 Nov 2013.pdf</v>
          </cell>
        </row>
        <row r="43">
          <cell r="C43" t="str">
            <v>12302013-014.1_Gross Average Monthly Demand Reduction (kW/unit)</v>
          </cell>
          <cell r="D43">
            <v>1</v>
          </cell>
          <cell r="E43" t="str">
            <v>Gross Average Monthly Demand Reduction (kW/unit)</v>
          </cell>
          <cell r="F43" t="str">
            <v>Demand Reduction Value Source</v>
          </cell>
          <cell r="G43" t="str">
            <v/>
          </cell>
          <cell r="H43" t="str">
            <v>Determined for each individual instance.  See background in Section 7.</v>
          </cell>
          <cell r="I43" t="str">
            <v>Review and Update Industrial Agricultural Incentive Table Measures Washington 3 Nov 2013.pdf</v>
          </cell>
        </row>
        <row r="44">
          <cell r="C44" t="str">
            <v>11192014-001.1_Measure life (years)</v>
          </cell>
          <cell r="D44">
            <v>1</v>
          </cell>
          <cell r="E44" t="str">
            <v>Measure life (years)</v>
          </cell>
          <cell r="F44" t="str">
            <v>Measure Life Value Source</v>
          </cell>
          <cell r="G44" t="str">
            <v/>
          </cell>
          <cell r="H44" t="str">
            <v>Page 43</v>
          </cell>
          <cell r="I44" t="str">
            <v>Idaho Industrial  Agricultural Measure Review and Update 20 Nov 2013 revised 27 June 2014.pdf</v>
          </cell>
        </row>
        <row r="45">
          <cell r="C45" t="str">
            <v>11192014-001.1_Planned Realization Rate</v>
          </cell>
          <cell r="D45">
            <v>1</v>
          </cell>
          <cell r="E45" t="str">
            <v>Planned Realization Rate</v>
          </cell>
          <cell r="F45" t="str">
            <v>Realization Rate Value Source</v>
          </cell>
          <cell r="G45" t="str">
            <v/>
          </cell>
          <cell r="H45" t="str">
            <v>Table 1</v>
          </cell>
          <cell r="I45" t="str">
            <v>ID_Energy_FinAnswer_Program_Evaluation_2009-2011.pdf</v>
          </cell>
        </row>
        <row r="46">
          <cell r="C46" t="str">
            <v>11192014-001.1_Planned Net to Gross Ratio</v>
          </cell>
          <cell r="D46">
            <v>1</v>
          </cell>
          <cell r="E46" t="str">
            <v>Planned Net to Gross Ratio</v>
          </cell>
          <cell r="F46" t="str">
            <v>Net-to-Gross Ratio Value Source</v>
          </cell>
          <cell r="G46" t="str">
            <v/>
          </cell>
          <cell r="H46" t="str">
            <v>Page 2</v>
          </cell>
          <cell r="I46" t="str">
            <v>ID_Energy_FinAnswer_Program_Evaluation_2009-2011.pdf</v>
          </cell>
        </row>
        <row r="47">
          <cell r="C47" t="str">
            <v>12302013-015.1_Gross incremental annual electric savings (kWh/yr)</v>
          </cell>
          <cell r="D47">
            <v>1</v>
          </cell>
          <cell r="E47" t="str">
            <v>Gross incremental annual electric savings (kWh/yr)</v>
          </cell>
          <cell r="F47" t="str">
            <v xml:space="preserve">Energy Savings Value Source </v>
          </cell>
          <cell r="G47" t="str">
            <v/>
          </cell>
          <cell r="H47" t="str">
            <v>Determined for each individual instance.  See background in Section 7.</v>
          </cell>
          <cell r="I47" t="str">
            <v>Review and Update Industrial Agricultural Incentive Table Measures Washington 3 Nov 2013.pdf</v>
          </cell>
        </row>
        <row r="48">
          <cell r="C48" t="str">
            <v>12302013-015.1_Gross Average Monthly Demand Reduction (kW/unit)</v>
          </cell>
          <cell r="D48">
            <v>1</v>
          </cell>
          <cell r="E48" t="str">
            <v>Gross Average Monthly Demand Reduction (kW/unit)</v>
          </cell>
          <cell r="F48" t="str">
            <v>Demand Reduction Value Source</v>
          </cell>
          <cell r="G48" t="str">
            <v/>
          </cell>
          <cell r="H48" t="str">
            <v>Determined for each individual instance.  See background in Section 7.</v>
          </cell>
          <cell r="I48" t="str">
            <v>Review and Update Industrial Agricultural Incentive Table Measures Washington 3 Nov 2013.pdf</v>
          </cell>
        </row>
        <row r="49">
          <cell r="C49" t="str">
            <v>12302013-015.1_Incremental cost ($)</v>
          </cell>
          <cell r="D49">
            <v>1</v>
          </cell>
          <cell r="E49" t="str">
            <v>Incremental cost ($)</v>
          </cell>
          <cell r="F49" t="str">
            <v>Cost Value Source</v>
          </cell>
          <cell r="G49" t="str">
            <v/>
          </cell>
          <cell r="H49" t="str">
            <v>Determined for each individual instance.  See background in Section 7.</v>
          </cell>
          <cell r="I49" t="str">
            <v>Review and Update Industrial Agricultural Incentive Table Measures Washington 3 Nov 2013.pdf</v>
          </cell>
        </row>
        <row r="50">
          <cell r="C50" t="str">
            <v>12302013-015.1_Measure life (years)</v>
          </cell>
          <cell r="D50">
            <v>1</v>
          </cell>
          <cell r="E50" t="str">
            <v>Measure life (years)</v>
          </cell>
          <cell r="F50" t="str">
            <v>Measure Life Value Source</v>
          </cell>
          <cell r="G50" t="str">
            <v/>
          </cell>
          <cell r="H50" t="str">
            <v>Page 69</v>
          </cell>
          <cell r="I50" t="str">
            <v>Review and Update Industrial Agricultural Incentive Table Measures Washington 3 Nov 2013.pdf</v>
          </cell>
        </row>
        <row r="51">
          <cell r="C51" t="str">
            <v>20150501-001.1_Planned Net to Gross Ratio</v>
          </cell>
          <cell r="D51">
            <v>1</v>
          </cell>
          <cell r="E51" t="str">
            <v>Planned Net to Gross Ratio</v>
          </cell>
          <cell r="F51" t="str">
            <v>Net-to-Gross Value Source</v>
          </cell>
          <cell r="G51" t="str">
            <v/>
          </cell>
          <cell r="H51" t="str">
            <v>P. 2 .</v>
          </cell>
          <cell r="I51" t="str">
            <v>CA_FinAnswer_Express_Program_Evaluation_2009-2011.pdf</v>
          </cell>
        </row>
        <row r="52">
          <cell r="C52" t="str">
            <v>20150501-001.1_Measure life (years)</v>
          </cell>
          <cell r="D52">
            <v>1</v>
          </cell>
          <cell r="E52" t="str">
            <v>Measure life (years)</v>
          </cell>
          <cell r="F52" t="str">
            <v>Measure Life Value Source</v>
          </cell>
          <cell r="G52" t="str">
            <v/>
          </cell>
          <cell r="H52" t="str">
            <v/>
          </cell>
          <cell r="I52" t="str">
            <v>California Industrial  Agricultural Measure Review and Update 29 Nov 2013.docx</v>
          </cell>
        </row>
        <row r="53">
          <cell r="C53" t="str">
            <v>20150501-001.1_Planned Realization Rate</v>
          </cell>
          <cell r="D53">
            <v>1</v>
          </cell>
          <cell r="E53" t="str">
            <v>Planned Realization Rate</v>
          </cell>
          <cell r="F53" t="str">
            <v>Realization Rate Value Source</v>
          </cell>
          <cell r="G53" t="str">
            <v/>
          </cell>
          <cell r="H53" t="str">
            <v xml:space="preserve"> Table 1, p. 2.</v>
          </cell>
          <cell r="I53" t="str">
            <v>CA_FinAnswer_Express_Program_Evaluation_2009-2011.pdf</v>
          </cell>
        </row>
        <row r="54">
          <cell r="C54" t="str">
            <v>11252014-010.1_Measure life (years)</v>
          </cell>
          <cell r="D54">
            <v>1</v>
          </cell>
          <cell r="E54" t="str">
            <v>Measure life (years)</v>
          </cell>
          <cell r="F54" t="str">
            <v>Measure Life Value Source</v>
          </cell>
          <cell r="G54" t="str">
            <v/>
          </cell>
          <cell r="H54" t="str">
            <v>Page 68</v>
          </cell>
          <cell r="I54" t="str">
            <v>Wyoming Industrial  Agricultural Measure Review and Update 9 Nov.docx</v>
          </cell>
        </row>
        <row r="55">
          <cell r="C55" t="str">
            <v>11252014-010.1_Planned Net to Gross Ratio</v>
          </cell>
          <cell r="D55">
            <v>1</v>
          </cell>
          <cell r="E55" t="str">
            <v>Planned Net to Gross Ratio</v>
          </cell>
          <cell r="F55" t="str">
            <v>Net-to-Gross Value Source</v>
          </cell>
          <cell r="G55" t="str">
            <v/>
          </cell>
          <cell r="H55" t="str">
            <v>Recommendation on Page 10</v>
          </cell>
          <cell r="I55" t="str">
            <v>DSM_WY_EnergyFinAnswer_Report_2011.pdf</v>
          </cell>
        </row>
        <row r="56">
          <cell r="C56" t="str">
            <v>02122014-069.2_Planned Realization Rate</v>
          </cell>
          <cell r="D56">
            <v>2</v>
          </cell>
          <cell r="E56" t="str">
            <v>Planned Realization Rate</v>
          </cell>
          <cell r="F56" t="str">
            <v>Realization Rate Value Source</v>
          </cell>
          <cell r="G56" t="str">
            <v/>
          </cell>
          <cell r="H56" t="str">
            <v>page 2</v>
          </cell>
          <cell r="I56" t="str">
            <v>CA_FinAnswer_Express_Program_Evaluation_2009-2011.pdf</v>
          </cell>
        </row>
        <row r="57">
          <cell r="C57" t="str">
            <v>02122014-069.2_Planned Net to Gross Ratio</v>
          </cell>
          <cell r="D57">
            <v>2</v>
          </cell>
          <cell r="E57" t="str">
            <v>Planned Net to Gross Ratio</v>
          </cell>
          <cell r="F57" t="str">
            <v>Net-to-Gross Value Source</v>
          </cell>
          <cell r="G57" t="str">
            <v/>
          </cell>
          <cell r="H57" t="str">
            <v>page 2</v>
          </cell>
          <cell r="I57" t="str">
            <v>CA_FinAnswer_Express_Program_Evaluation_2009-2011.pdf</v>
          </cell>
        </row>
        <row r="58">
          <cell r="C58" t="str">
            <v>02122014-001.2_Planned Realization Rate</v>
          </cell>
          <cell r="D58">
            <v>2</v>
          </cell>
          <cell r="E58" t="str">
            <v>Planned Realization Rate</v>
          </cell>
          <cell r="F58" t="str">
            <v>Realization Rate Value Source</v>
          </cell>
          <cell r="G58" t="str">
            <v/>
          </cell>
          <cell r="H58" t="str">
            <v>Table 1</v>
          </cell>
          <cell r="I58" t="str">
            <v>ID_FinAnswer_Express_Program_Evaluation_2009-2011.pdf</v>
          </cell>
        </row>
        <row r="59">
          <cell r="C59" t="str">
            <v>02122014-001.2_Planned Net to Gross Ratio</v>
          </cell>
          <cell r="D59">
            <v>2</v>
          </cell>
          <cell r="E59" t="str">
            <v>Planned Net to Gross Ratio</v>
          </cell>
          <cell r="F59" t="str">
            <v>Net-to-Gross Value Source</v>
          </cell>
          <cell r="G59" t="str">
            <v/>
          </cell>
          <cell r="H59" t="str">
            <v>Page 2</v>
          </cell>
          <cell r="I59" t="str">
            <v>ID_FinAnswer_Express_Program_Evaluation_2009-2011.pdf</v>
          </cell>
        </row>
        <row r="60">
          <cell r="C60" t="str">
            <v>02122014-001.2_Measure life (years)</v>
          </cell>
          <cell r="D60">
            <v>2</v>
          </cell>
          <cell r="E60" t="str">
            <v>Measure life (years)</v>
          </cell>
          <cell r="F60" t="str">
            <v>Measure Life Value Source</v>
          </cell>
          <cell r="G60" t="str">
            <v>Average of 12 years from FinAnswer Express and 15 years from Energy FinAnswer (13.5 rounded to 14)</v>
          </cell>
          <cell r="H60" t="str">
            <v/>
          </cell>
          <cell r="I60" t="str">
            <v>2013-Idaho-Annual-Report-Appendices-FINAL071814.pdf</v>
          </cell>
        </row>
        <row r="61">
          <cell r="C61" t="str">
            <v>01302014-006.1_Gross incremental annual electric savings (kWh/yr)</v>
          </cell>
          <cell r="D61">
            <v>1</v>
          </cell>
          <cell r="E61" t="str">
            <v>Gross incremental annual electric savings (kWh/yr)</v>
          </cell>
          <cell r="F61" t="str">
            <v>Energy Savings Value Source</v>
          </cell>
          <cell r="G61" t="str">
            <v/>
          </cell>
          <cell r="H61" t="str">
            <v/>
          </cell>
          <cell r="I61" t="str">
            <v>RMP UT Ltg Tool 070114.12.xlsm</v>
          </cell>
        </row>
        <row r="62">
          <cell r="C62" t="str">
            <v>01302014-006.1_Gross Average Monthly Demand Reduction (kW/unit)</v>
          </cell>
          <cell r="D62">
            <v>1</v>
          </cell>
          <cell r="E62" t="str">
            <v>Gross Average Monthly Demand Reduction (kW/unit)</v>
          </cell>
          <cell r="F62" t="str">
            <v>Demand Savings Value Source</v>
          </cell>
          <cell r="G62" t="str">
            <v/>
          </cell>
          <cell r="H62" t="str">
            <v/>
          </cell>
          <cell r="I62" t="str">
            <v>RMP UT Ltg Tool 070114.12.xlsm</v>
          </cell>
        </row>
        <row r="63">
          <cell r="C63" t="str">
            <v>01302014-006.2_Gross incremental annual electric savings (kWh/yr)</v>
          </cell>
          <cell r="D63">
            <v>2</v>
          </cell>
          <cell r="E63" t="str">
            <v>Gross incremental annual electric savings (kWh/yr)</v>
          </cell>
          <cell r="F63" t="str">
            <v>Energy Savings Value Source</v>
          </cell>
          <cell r="G63" t="str">
            <v/>
          </cell>
          <cell r="H63" t="str">
            <v/>
          </cell>
          <cell r="I63" t="str">
            <v>Program Update Report UT 050214.docx</v>
          </cell>
        </row>
        <row r="64">
          <cell r="C64" t="str">
            <v>01302014-006.2_Gross incremental annual electric savings (kWh/yr)</v>
          </cell>
          <cell r="D64">
            <v>2</v>
          </cell>
          <cell r="E64" t="str">
            <v>Gross incremental annual electric savings (kWh/yr)</v>
          </cell>
          <cell r="F64" t="str">
            <v>Energy Savings Value Source</v>
          </cell>
          <cell r="G64" t="str">
            <v/>
          </cell>
          <cell r="H64" t="str">
            <v/>
          </cell>
          <cell r="I64" t="str">
            <v/>
          </cell>
        </row>
        <row r="65">
          <cell r="C65" t="str">
            <v>01302014-006.2_Measure life (years)</v>
          </cell>
          <cell r="D65">
            <v>2</v>
          </cell>
          <cell r="E65" t="str">
            <v>Measure life (years)</v>
          </cell>
          <cell r="F65" t="str">
            <v>Measure Life Value Source</v>
          </cell>
          <cell r="G65" t="str">
            <v/>
          </cell>
          <cell r="H65" t="str">
            <v>Used for program change filing. Program-level measure life decreased from previous 14 years to feflect increasing role of energy management</v>
          </cell>
          <cell r="I65" t="str">
            <v>CE inputs - measure update   small business 031314.xlsx</v>
          </cell>
        </row>
        <row r="66">
          <cell r="C66" t="str">
            <v>01302014-006.2_Planned Realization Rate</v>
          </cell>
          <cell r="D66">
            <v>2</v>
          </cell>
          <cell r="E66" t="str">
            <v>Planned Realization Rate</v>
          </cell>
          <cell r="F66" t="str">
            <v>Realization Rate Value Source</v>
          </cell>
          <cell r="G66" t="str">
            <v/>
          </cell>
          <cell r="H66" t="str">
            <v>BAU - CE inputs sheet</v>
          </cell>
          <cell r="I66" t="str">
            <v>CE inputs - measure update   small business 031314.xlsx</v>
          </cell>
        </row>
        <row r="67">
          <cell r="C67" t="str">
            <v>01302014-006.2_Gross Average Monthly Demand Reduction (kW/unit)</v>
          </cell>
          <cell r="D67">
            <v>2</v>
          </cell>
          <cell r="E67" t="str">
            <v>Gross Average Monthly Demand Reduction (kW/unit)</v>
          </cell>
          <cell r="F67" t="str">
            <v>Demand Savings Value Source</v>
          </cell>
          <cell r="G67" t="str">
            <v/>
          </cell>
          <cell r="H67" t="str">
            <v/>
          </cell>
          <cell r="I67" t="str">
            <v/>
          </cell>
        </row>
        <row r="68">
          <cell r="C68" t="str">
            <v>01302014-006.2_Planned Net to Gross Ratio</v>
          </cell>
          <cell r="D68">
            <v>2</v>
          </cell>
          <cell r="E68" t="str">
            <v>Planned Net to Gross Ratio</v>
          </cell>
          <cell r="F68" t="str">
            <v>Net-to-Gross Value Source</v>
          </cell>
          <cell r="G68" t="str">
            <v/>
          </cell>
          <cell r="H68" t="str">
            <v>BAU - CE inputs sheet</v>
          </cell>
          <cell r="I68" t="str">
            <v>CE inputs - measure update   small business 031314.xlsx</v>
          </cell>
        </row>
        <row r="69">
          <cell r="C69" t="str">
            <v>01302014-006.2_Incremental cost ($)</v>
          </cell>
          <cell r="D69">
            <v>2</v>
          </cell>
          <cell r="E69" t="str">
            <v>Incremental cost ($)</v>
          </cell>
          <cell r="F69" t="str">
            <v>Incremental Cost Value Source</v>
          </cell>
          <cell r="G69" t="str">
            <v/>
          </cell>
          <cell r="H69" t="str">
            <v/>
          </cell>
          <cell r="I69" t="str">
            <v>Program Update Report UT 050214.docx</v>
          </cell>
        </row>
        <row r="70">
          <cell r="C70" t="str">
            <v>01302014-006.2_Gross Average Monthly Demand Reduction (kW/unit)</v>
          </cell>
          <cell r="D70">
            <v>2</v>
          </cell>
          <cell r="E70" t="str">
            <v>Gross Average Monthly Demand Reduction (kW/unit)</v>
          </cell>
          <cell r="F70" t="str">
            <v>Demand Savings Value Source</v>
          </cell>
          <cell r="G70" t="str">
            <v/>
          </cell>
          <cell r="H70" t="str">
            <v/>
          </cell>
          <cell r="I70" t="str">
            <v>Program Update Report UT 050214.docx</v>
          </cell>
        </row>
        <row r="71">
          <cell r="C71" t="str">
            <v>01302014-006.2_Incremental cost ($)</v>
          </cell>
          <cell r="D71">
            <v>2</v>
          </cell>
          <cell r="E71" t="str">
            <v>Incremental cost ($)</v>
          </cell>
          <cell r="F71" t="str">
            <v>Incremental Cost Value Source</v>
          </cell>
          <cell r="G71" t="str">
            <v/>
          </cell>
          <cell r="H71" t="str">
            <v/>
          </cell>
          <cell r="I71" t="str">
            <v/>
          </cell>
        </row>
        <row r="72">
          <cell r="C72" t="str">
            <v>01132014-025.1_Gross Average Monthly Demand Reduction (kW/unit)</v>
          </cell>
          <cell r="D72">
            <v>1</v>
          </cell>
          <cell r="E72" t="str">
            <v>Gross Average Monthly Demand Reduction (kW/unit)</v>
          </cell>
          <cell r="F72" t="str">
            <v>Demand Savings Value Source</v>
          </cell>
          <cell r="G72" t="str">
            <v/>
          </cell>
          <cell r="H72" t="str">
            <v/>
          </cell>
          <cell r="I72" t="str">
            <v>PP WA Ltg Tool 070114.12.xlsm</v>
          </cell>
        </row>
        <row r="73">
          <cell r="C73" t="str">
            <v>01132014-025.1_Gross incremental annual electric savings (kWh/yr)</v>
          </cell>
          <cell r="D73">
            <v>1</v>
          </cell>
          <cell r="E73" t="str">
            <v>Gross incremental annual electric savings (kWh/yr)</v>
          </cell>
          <cell r="F73" t="str">
            <v>Energy Savings Value Source</v>
          </cell>
          <cell r="G73" t="str">
            <v/>
          </cell>
          <cell r="H73" t="str">
            <v/>
          </cell>
          <cell r="I73" t="str">
            <v>PP WA Ltg Tool 070114.12.xlsm</v>
          </cell>
        </row>
        <row r="74">
          <cell r="C74" t="str">
            <v>01132014-025.2_</v>
          </cell>
          <cell r="D74">
            <v>2</v>
          </cell>
          <cell r="E74" t="str">
            <v/>
          </cell>
          <cell r="F74" t="str">
            <v/>
          </cell>
          <cell r="G74" t="str">
            <v/>
          </cell>
          <cell r="H74" t="str">
            <v/>
          </cell>
          <cell r="I74" t="str">
            <v/>
          </cell>
        </row>
        <row r="75">
          <cell r="C75" t="str">
            <v>02122014-027.2_Planned Realization Rate</v>
          </cell>
          <cell r="D75">
            <v>2</v>
          </cell>
          <cell r="E75" t="str">
            <v>Planned Realization Rate</v>
          </cell>
          <cell r="F75" t="str">
            <v>Realization Rate Value Source</v>
          </cell>
          <cell r="G75" t="str">
            <v/>
          </cell>
          <cell r="H75" t="str">
            <v>Table 1</v>
          </cell>
          <cell r="I75" t="str">
            <v>DSM_WY_FinAnswerExpress_Report_2011.pdf</v>
          </cell>
        </row>
        <row r="76">
          <cell r="C76" t="str">
            <v>02122014-027.2_Measure life (years)</v>
          </cell>
          <cell r="D76">
            <v>2</v>
          </cell>
          <cell r="E76" t="str">
            <v>Measure life (years)</v>
          </cell>
          <cell r="F76" t="str">
            <v>Measure Life Value Source</v>
          </cell>
          <cell r="G76" t="str">
            <v>Average of 12 years from FinAnswer Express and 15 years from Energy FinAnswer (13.5 rounded to 14)</v>
          </cell>
          <cell r="H76" t="str">
            <v/>
          </cell>
          <cell r="I76" t="str">
            <v/>
          </cell>
        </row>
        <row r="77">
          <cell r="C77" t="str">
            <v>02122014-027.2_Planned Net to Gross Ratio</v>
          </cell>
          <cell r="D77">
            <v>2</v>
          </cell>
          <cell r="E77" t="str">
            <v>Planned Net to Gross Ratio</v>
          </cell>
          <cell r="F77" t="str">
            <v>Net-to-Gross Value Source</v>
          </cell>
          <cell r="G77" t="str">
            <v/>
          </cell>
          <cell r="H77" t="str">
            <v>Page 10</v>
          </cell>
          <cell r="I77" t="str">
            <v>DSM_WY_FinAnswerExpress_Report_2011.pdf</v>
          </cell>
        </row>
        <row r="78">
          <cell r="C78" t="str">
            <v>205.2_Measure life (years)</v>
          </cell>
          <cell r="D78">
            <v>2</v>
          </cell>
          <cell r="E78" t="str">
            <v>Measure life (years)</v>
          </cell>
          <cell r="F78" t="str">
            <v>Measure Life Value Source</v>
          </cell>
          <cell r="G78" t="str">
            <v/>
          </cell>
          <cell r="H78" t="str">
            <v/>
          </cell>
          <cell r="I78" t="str">
            <v>FinAnswer Express Market Characterization and Program Enhancements - California Service Territory 18 August 2011.pdf</v>
          </cell>
        </row>
        <row r="79">
          <cell r="C79" t="str">
            <v>205.2_Incremental cost ($)</v>
          </cell>
          <cell r="D79">
            <v>2</v>
          </cell>
          <cell r="E79" t="str">
            <v>Incremental cost ($)</v>
          </cell>
          <cell r="F79" t="str">
            <v>Incremental Cost Value Source</v>
          </cell>
          <cell r="G79" t="str">
            <v/>
          </cell>
          <cell r="H79" t="str">
            <v/>
          </cell>
          <cell r="I79" t="str">
            <v>California Industrial  Agricultural Measure Review and Update 29 Nov 2013.docx</v>
          </cell>
        </row>
        <row r="80">
          <cell r="C80" t="str">
            <v>205.2_Planned Net to Gross Ratio</v>
          </cell>
          <cell r="D80">
            <v>2</v>
          </cell>
          <cell r="E80" t="str">
            <v>Planned Net to Gross Ratio</v>
          </cell>
          <cell r="F80" t="str">
            <v>Net-to-Gross Value Source</v>
          </cell>
          <cell r="G80" t="str">
            <v/>
          </cell>
          <cell r="H80" t="str">
            <v>P. 2 .</v>
          </cell>
          <cell r="I80" t="str">
            <v>CA_FinAnswer_Express_Program_Evaluation_2009-2011.pdf</v>
          </cell>
        </row>
        <row r="81">
          <cell r="C81" t="str">
            <v>205.2_Gross incremental annual electric savings (kWh/yr)</v>
          </cell>
          <cell r="D81">
            <v>2</v>
          </cell>
          <cell r="E81" t="str">
            <v>Gross incremental annual electric savings (kWh/yr)</v>
          </cell>
          <cell r="F81" t="str">
            <v>Energy Savings Value Source</v>
          </cell>
          <cell r="G81" t="str">
            <v/>
          </cell>
          <cell r="H81" t="str">
            <v/>
          </cell>
          <cell r="I81" t="str">
            <v>California Industrial  Agricultural Measure Review and Update 29 Nov 2013.docx</v>
          </cell>
        </row>
        <row r="82">
          <cell r="C82" t="str">
            <v>205.2_Planned Realization Rate</v>
          </cell>
          <cell r="D82">
            <v>2</v>
          </cell>
          <cell r="E82" t="str">
            <v>Planned Realization Rate</v>
          </cell>
          <cell r="F82" t="str">
            <v>Realization Rate Value Source</v>
          </cell>
          <cell r="G82" t="str">
            <v/>
          </cell>
          <cell r="H82" t="str">
            <v xml:space="preserve"> Table 1, p. 2.</v>
          </cell>
          <cell r="I82" t="str">
            <v>CA_FinAnswer_Express_Program_Evaluation_2009-2011.pdf</v>
          </cell>
        </row>
        <row r="83">
          <cell r="C83" t="str">
            <v>205.2_Gross Average Monthly Demand Reduction (kW/unit)</v>
          </cell>
          <cell r="D83">
            <v>2</v>
          </cell>
          <cell r="E83" t="str">
            <v>Gross Average Monthly Demand Reduction (kW/unit)</v>
          </cell>
          <cell r="F83" t="str">
            <v>Demand Savings Value Source</v>
          </cell>
          <cell r="G83" t="str">
            <v/>
          </cell>
          <cell r="H83" t="str">
            <v/>
          </cell>
          <cell r="I83" t="str">
            <v>California Industrial  Agricultural Measure Review and Update 29 Nov 2013.docx</v>
          </cell>
        </row>
        <row r="84">
          <cell r="C84" t="str">
            <v>413.2_Gross incremental annual electric savings (kWh/yr)</v>
          </cell>
          <cell r="D84">
            <v>2</v>
          </cell>
          <cell r="E84" t="str">
            <v>Gross incremental annual electric savings (kWh/yr)</v>
          </cell>
          <cell r="F84" t="str">
            <v xml:space="preserve">Energy Savings Value Source </v>
          </cell>
          <cell r="G84" t="str">
            <v/>
          </cell>
          <cell r="H84" t="str">
            <v/>
          </cell>
          <cell r="I84" t="str">
            <v>Idaho Industrial  Agricultural Measure Review and Update 20 Nov 2013 revised 27 June 2014.pdf</v>
          </cell>
        </row>
        <row r="85">
          <cell r="C85" t="str">
            <v>413.2_Gross Average Monthly Demand Reduction (kW/unit)</v>
          </cell>
          <cell r="D85">
            <v>2</v>
          </cell>
          <cell r="E85" t="str">
            <v>Gross Average Monthly Demand Reduction (kW/unit)</v>
          </cell>
          <cell r="F85" t="str">
            <v>Demand Reduction Value Source</v>
          </cell>
          <cell r="G85" t="str">
            <v/>
          </cell>
          <cell r="H85" t="str">
            <v/>
          </cell>
          <cell r="I85" t="str">
            <v>Idaho Industrial  Agricultural Measure Review and Update 20 Nov 2013 revised 27 June 2014.pdf</v>
          </cell>
        </row>
        <row r="86">
          <cell r="C86" t="str">
            <v>413.2_Planned Realization Rate</v>
          </cell>
          <cell r="D86">
            <v>2</v>
          </cell>
          <cell r="E86" t="str">
            <v>Planned Realization Rate</v>
          </cell>
          <cell r="F86" t="str">
            <v>Realization Rate Value Source</v>
          </cell>
          <cell r="G86" t="str">
            <v/>
          </cell>
          <cell r="H86" t="str">
            <v>Table 1</v>
          </cell>
          <cell r="I86" t="str">
            <v>ID_Energy_FinAnswer_Program_Evaluation_2009-2011.pdf</v>
          </cell>
        </row>
        <row r="87">
          <cell r="C87" t="str">
            <v>413.2_Incremental cost ($)</v>
          </cell>
          <cell r="D87">
            <v>2</v>
          </cell>
          <cell r="E87" t="str">
            <v>Incremental cost ($)</v>
          </cell>
          <cell r="F87" t="str">
            <v>Cost Value Source</v>
          </cell>
          <cell r="G87" t="str">
            <v/>
          </cell>
          <cell r="H87" t="str">
            <v/>
          </cell>
          <cell r="I87" t="str">
            <v>Idaho Industrial  Agricultural Measure Review and Update 20 Nov 2013 revised 27 June 2014.pdf</v>
          </cell>
        </row>
        <row r="88">
          <cell r="C88" t="str">
            <v>413.2_Planned Net to Gross Ratio</v>
          </cell>
          <cell r="D88">
            <v>2</v>
          </cell>
          <cell r="E88" t="str">
            <v>Planned Net to Gross Ratio</v>
          </cell>
          <cell r="F88" t="str">
            <v>Net-to-Gross Ratio Value Source</v>
          </cell>
          <cell r="G88" t="str">
            <v/>
          </cell>
          <cell r="H88" t="str">
            <v>Page 2</v>
          </cell>
          <cell r="I88" t="str">
            <v>ID_Energy_FinAnswer_Program_Evaluation_2009-2011.pdf</v>
          </cell>
        </row>
        <row r="89">
          <cell r="C89" t="str">
            <v>413.2_Measure life (years)</v>
          </cell>
          <cell r="D89">
            <v>2</v>
          </cell>
          <cell r="E89" t="str">
            <v>Measure life (years)</v>
          </cell>
          <cell r="F89" t="str">
            <v>Measure Life Value Source</v>
          </cell>
          <cell r="G89" t="str">
            <v/>
          </cell>
          <cell r="H89" t="str">
            <v>Table 3 on page 19 of Appendix 1</v>
          </cell>
          <cell r="I89" t="str">
            <v>ID_2011_Annual_Report_Appendix.pdf</v>
          </cell>
        </row>
        <row r="90">
          <cell r="C90" t="str">
            <v>639.2_Gross Average Monthly Demand Reduction (kW/unit)</v>
          </cell>
          <cell r="D90">
            <v>2</v>
          </cell>
          <cell r="E90" t="str">
            <v>Gross Average Monthly Demand Reduction (kW/unit)</v>
          </cell>
          <cell r="F90" t="str">
            <v>Savings Parameters</v>
          </cell>
          <cell r="G90" t="str">
            <v/>
          </cell>
          <cell r="H90" t="str">
            <v/>
          </cell>
          <cell r="I90" t="str">
            <v>Farm Equipment.docx</v>
          </cell>
        </row>
        <row r="91">
          <cell r="C91" t="str">
            <v>639.2_Incentive Customer ($)</v>
          </cell>
          <cell r="D91">
            <v>2</v>
          </cell>
          <cell r="E91" t="str">
            <v>Incentive Customer ($)</v>
          </cell>
          <cell r="F91" t="str">
            <v>Incentive Value Source</v>
          </cell>
          <cell r="G91" t="str">
            <v/>
          </cell>
          <cell r="H91" t="str">
            <v>FE Deemed Savings - Industrial v10.18.12.xlsx table of deemed values used by program administator</v>
          </cell>
          <cell r="I91" t="str">
            <v/>
          </cell>
        </row>
        <row r="92">
          <cell r="C92" t="str">
            <v>639.2_Gross Average Monthly Demand Reduction (kW/unit)</v>
          </cell>
          <cell r="D92">
            <v>2</v>
          </cell>
          <cell r="E92" t="str">
            <v>Gross Average Monthly Demand Reduction (kW/unit)</v>
          </cell>
          <cell r="F92" t="str">
            <v>Demand Reduction Value Source</v>
          </cell>
          <cell r="G92" t="str">
            <v/>
          </cell>
          <cell r="H92" t="str">
            <v/>
          </cell>
          <cell r="I92" t="str">
            <v>FinAnswer Express Market Characterization and Program Enhancements - Utah Service Territory 30 Nov 2011.pdf</v>
          </cell>
        </row>
        <row r="93">
          <cell r="C93" t="str">
            <v>639.2_Gross incremental annual electric savings (kWh/yr)</v>
          </cell>
          <cell r="D93">
            <v>2</v>
          </cell>
          <cell r="E93" t="str">
            <v>Gross incremental annual electric savings (kWh/yr)</v>
          </cell>
          <cell r="F93" t="str">
            <v>Savings Parameters</v>
          </cell>
          <cell r="G93" t="str">
            <v/>
          </cell>
          <cell r="H93" t="str">
            <v/>
          </cell>
          <cell r="I93" t="str">
            <v>Farm Equipment.docx</v>
          </cell>
        </row>
        <row r="94">
          <cell r="C94" t="str">
            <v>639.2_Baseline Value</v>
          </cell>
          <cell r="D94">
            <v>2</v>
          </cell>
          <cell r="E94" t="str">
            <v>Baseline Value</v>
          </cell>
          <cell r="F94" t="str">
            <v>Baseline Value Source</v>
          </cell>
          <cell r="G94" t="str">
            <v/>
          </cell>
          <cell r="H94" t="str">
            <v/>
          </cell>
          <cell r="I94" t="str">
            <v>FinAnswer Express Market Characterization and Program Enhancements - Utah Service Territory 30 Nov 2011.pdf</v>
          </cell>
        </row>
        <row r="95">
          <cell r="C95" t="str">
            <v>639.2_Efficient Case Value</v>
          </cell>
          <cell r="D95">
            <v>2</v>
          </cell>
          <cell r="E95" t="str">
            <v>Efficient Case Value</v>
          </cell>
          <cell r="F95" t="str">
            <v>Efficient Case Value Source</v>
          </cell>
          <cell r="G95" t="str">
            <v/>
          </cell>
          <cell r="H95" t="str">
            <v/>
          </cell>
          <cell r="I95" t="str">
            <v>FinAnswer Express Market Characterization and Program Enhancements - Utah Service Territory 30 Nov 2011.pdf</v>
          </cell>
        </row>
        <row r="96">
          <cell r="C96" t="str">
            <v>639.2_Incremental cost ($)</v>
          </cell>
          <cell r="D96">
            <v>2</v>
          </cell>
          <cell r="E96" t="str">
            <v>Incremental cost ($)</v>
          </cell>
          <cell r="F96" t="str">
            <v>Cost Value Source</v>
          </cell>
          <cell r="G96" t="str">
            <v/>
          </cell>
          <cell r="H96" t="str">
            <v/>
          </cell>
          <cell r="I96" t="str">
            <v>FinAnswer Express Market Characterization and Program Enhancements - Utah Service Territory 30 Nov 2011.pdf</v>
          </cell>
        </row>
        <row r="97">
          <cell r="C97" t="str">
            <v>639.2_Gross incremental annual electric savings (kWh/yr)</v>
          </cell>
          <cell r="D97">
            <v>2</v>
          </cell>
          <cell r="E97" t="str">
            <v>Gross incremental annual electric savings (kWh/yr)</v>
          </cell>
          <cell r="F97" t="str">
            <v xml:space="preserve">Energy Savings Value Source </v>
          </cell>
          <cell r="G97" t="str">
            <v/>
          </cell>
          <cell r="H97" t="str">
            <v/>
          </cell>
          <cell r="I97" t="str">
            <v>FinAnswer Express Market Characterization and Program Enhancements - Utah Service Territory 30 Nov 2011.pdf</v>
          </cell>
        </row>
        <row r="98">
          <cell r="C98" t="str">
            <v>864.2_Gross incremental annual electric savings (kWh/yr)</v>
          </cell>
          <cell r="D98">
            <v>2</v>
          </cell>
          <cell r="E98" t="str">
            <v>Gross incremental annual electric savings (kWh/yr)</v>
          </cell>
          <cell r="F98" t="str">
            <v>Savings Parameters</v>
          </cell>
          <cell r="G98" t="str">
            <v/>
          </cell>
          <cell r="H98" t="str">
            <v/>
          </cell>
          <cell r="I98" t="str">
            <v>WA Farm Equipment.docx</v>
          </cell>
        </row>
        <row r="99">
          <cell r="C99" t="str">
            <v>864.2_Gross incremental annual electric savings (kWh/yr)</v>
          </cell>
          <cell r="D99">
            <v>2</v>
          </cell>
          <cell r="E99" t="str">
            <v>Gross incremental annual electric savings (kWh/yr)</v>
          </cell>
          <cell r="F99" t="str">
            <v>Savings Parameters</v>
          </cell>
          <cell r="G99" t="str">
            <v/>
          </cell>
          <cell r="H99" t="str">
            <v>pg 52, Farm &amp; Dairy Equipment Incentives table</v>
          </cell>
          <cell r="I99" t="str">
            <v>Review and Update Industrial Agricultural Incentive Table Measures Washington 3 Nov 2013.pdf</v>
          </cell>
        </row>
        <row r="100">
          <cell r="C100" t="str">
            <v>864.2_Gross Average Monthly Demand Reduction (kW/unit)</v>
          </cell>
          <cell r="D100">
            <v>2</v>
          </cell>
          <cell r="E100" t="str">
            <v>Gross Average Monthly Demand Reduction (kW/unit)</v>
          </cell>
          <cell r="F100" t="str">
            <v>Demand Reduction Value Source</v>
          </cell>
          <cell r="G100" t="str">
            <v/>
          </cell>
          <cell r="H100" t="str">
            <v>pg 52, Farm &amp; Dairy Equipment Incentives table</v>
          </cell>
          <cell r="I100" t="str">
            <v>Review and Update Industrial Agricultural Incentive Table Measures Washington 3 Nov 2013.pdf</v>
          </cell>
        </row>
        <row r="101">
          <cell r="C101" t="str">
            <v>864.2_Gross Average Monthly Demand Reduction (kW/unit)</v>
          </cell>
          <cell r="D101">
            <v>2</v>
          </cell>
          <cell r="E101" t="str">
            <v>Gross Average Monthly Demand Reduction (kW/unit)</v>
          </cell>
          <cell r="F101" t="str">
            <v>Savings Parameters</v>
          </cell>
          <cell r="G101" t="str">
            <v/>
          </cell>
          <cell r="H101" t="str">
            <v/>
          </cell>
          <cell r="I101" t="str">
            <v>WA Farm Equipment.docx</v>
          </cell>
        </row>
        <row r="102">
          <cell r="C102" t="str">
            <v>864.2_Measure life (years)</v>
          </cell>
          <cell r="D102">
            <v>2</v>
          </cell>
          <cell r="E102" t="str">
            <v>Measure life (years)</v>
          </cell>
          <cell r="F102" t="str">
            <v>Measure Life Value Source</v>
          </cell>
          <cell r="G102" t="str">
            <v/>
          </cell>
          <cell r="H102" t="str">
            <v>Table 2a on page 10 of Appendix 1</v>
          </cell>
          <cell r="I102" t="str">
            <v>WA_2011_Annual_Report_Conservation_Acquisition.pdf</v>
          </cell>
        </row>
        <row r="103">
          <cell r="C103" t="str">
            <v>864.2_Incentive Customer ($)</v>
          </cell>
          <cell r="D103">
            <v>2</v>
          </cell>
          <cell r="E103" t="str">
            <v>Incentive Customer ($)</v>
          </cell>
          <cell r="F103" t="str">
            <v>Incentive Value Source</v>
          </cell>
          <cell r="G103" t="str">
            <v/>
          </cell>
          <cell r="H103" t="str">
            <v>pg 52, Farm &amp; Dairy Equipment Incentives table</v>
          </cell>
          <cell r="I103" t="str">
            <v>Review and Update Industrial Agricultural Incentive Table Measures Washington 3 Nov 2013.pdf</v>
          </cell>
        </row>
        <row r="104">
          <cell r="C104" t="str">
            <v>864.2_Gross incremental annual electric savings (kWh/yr)</v>
          </cell>
          <cell r="D104">
            <v>2</v>
          </cell>
          <cell r="E104" t="str">
            <v>Gross incremental annual electric savings (kWh/yr)</v>
          </cell>
          <cell r="F104" t="str">
            <v xml:space="preserve">Energy Savings Value Source </v>
          </cell>
          <cell r="G104" t="str">
            <v/>
          </cell>
          <cell r="H104" t="str">
            <v>pg 52, Farm &amp; Dairy Equipment Incentives table</v>
          </cell>
          <cell r="I104" t="str">
            <v>Review and Update Industrial Agricultural Incentive Table Measures Washington 3 Nov 2013.pdf</v>
          </cell>
        </row>
        <row r="105">
          <cell r="C105" t="str">
            <v>864.2_Incremental cost ($)</v>
          </cell>
          <cell r="D105">
            <v>2</v>
          </cell>
          <cell r="E105" t="str">
            <v>Incremental cost ($)</v>
          </cell>
          <cell r="F105" t="str">
            <v>Cost Value Source</v>
          </cell>
          <cell r="G105" t="str">
            <v/>
          </cell>
          <cell r="H105" t="str">
            <v>pg 52, Farm &amp; Dairy Equipment Incentives table</v>
          </cell>
          <cell r="I105" t="str">
            <v>Review and Update Industrial Agricultural Incentive Table Measures Washington 3 Nov 2013.pdf</v>
          </cell>
        </row>
        <row r="106">
          <cell r="C106" t="str">
            <v>1088.2_Measure life (years)</v>
          </cell>
          <cell r="D106">
            <v>2</v>
          </cell>
          <cell r="E106" t="str">
            <v>Measure life (years)</v>
          </cell>
          <cell r="F106" t="str">
            <v>Measure Life Value Source</v>
          </cell>
          <cell r="G106" t="str">
            <v/>
          </cell>
          <cell r="H106" t="str">
            <v>Table 26</v>
          </cell>
          <cell r="I106" t="str">
            <v>2013-Wyoming-Annual-Report-Appendices-FINAL.pdf</v>
          </cell>
        </row>
        <row r="107">
          <cell r="C107" t="str">
            <v>1088.2_Gross incremental annual electric savings (kWh/yr)</v>
          </cell>
          <cell r="D107">
            <v>2</v>
          </cell>
          <cell r="E107" t="str">
            <v>Gross incremental annual electric savings (kWh/yr)</v>
          </cell>
          <cell r="F107" t="str">
            <v>Energy Savings Value Source</v>
          </cell>
          <cell r="G107" t="str">
            <v/>
          </cell>
          <cell r="H107" t="str">
            <v>Page 53</v>
          </cell>
          <cell r="I107" t="str">
            <v>Wyoming Industrial  Agricultural Measure Review and Update 9 Nov.docx</v>
          </cell>
        </row>
        <row r="108">
          <cell r="C108" t="str">
            <v>1088.2_Gross Average Monthly Demand Reduction (kW/unit)</v>
          </cell>
          <cell r="D108">
            <v>2</v>
          </cell>
          <cell r="E108" t="str">
            <v>Gross Average Monthly Demand Reduction (kW/unit)</v>
          </cell>
          <cell r="F108" t="str">
            <v>Demand Savings Value Source</v>
          </cell>
          <cell r="G108" t="str">
            <v/>
          </cell>
          <cell r="H108" t="str">
            <v>Page 53</v>
          </cell>
          <cell r="I108" t="str">
            <v>Wyoming Industrial  Agricultural Measure Review and Update 9 Nov.docx</v>
          </cell>
        </row>
        <row r="109">
          <cell r="C109" t="str">
            <v>1088.2_Planned Net to Gross Ratio</v>
          </cell>
          <cell r="D109">
            <v>2</v>
          </cell>
          <cell r="E109" t="str">
            <v>Planned Net to Gross Ratio</v>
          </cell>
          <cell r="F109" t="str">
            <v>Net-to-Gross Value Source</v>
          </cell>
          <cell r="G109" t="str">
            <v/>
          </cell>
          <cell r="H109" t="str">
            <v>Recommendation on Page 10</v>
          </cell>
          <cell r="I109" t="str">
            <v>DSM_WY_EnergyFinAnswer_Report_2011.pdf</v>
          </cell>
        </row>
        <row r="110">
          <cell r="C110" t="str">
            <v>1088.2_Incremental cost ($)</v>
          </cell>
          <cell r="D110">
            <v>2</v>
          </cell>
          <cell r="E110" t="str">
            <v>Incremental cost ($)</v>
          </cell>
          <cell r="F110" t="str">
            <v>Incremental Cost Value Source</v>
          </cell>
          <cell r="G110" t="str">
            <v/>
          </cell>
          <cell r="H110" t="str">
            <v>Page 53</v>
          </cell>
          <cell r="I110" t="str">
            <v>Wyoming Industrial  Agricultural Measure Review and Update 9 Nov.docx</v>
          </cell>
        </row>
        <row r="111">
          <cell r="C111" t="str">
            <v>181.2_Gross Average Monthly Demand Reduction (kW/unit)</v>
          </cell>
          <cell r="D111">
            <v>2</v>
          </cell>
          <cell r="E111" t="str">
            <v>Gross Average Monthly Demand Reduction (kW/unit)</v>
          </cell>
          <cell r="F111" t="str">
            <v>Demand Savings Value Source</v>
          </cell>
          <cell r="G111" t="str">
            <v/>
          </cell>
          <cell r="H111" t="str">
            <v/>
          </cell>
          <cell r="I111" t="str">
            <v>California Industrial  Agricultural Measure Review and Update 29 Nov 2013.docx</v>
          </cell>
        </row>
        <row r="112">
          <cell r="C112" t="str">
            <v>181.2_Planned Net to Gross Ratio</v>
          </cell>
          <cell r="D112">
            <v>2</v>
          </cell>
          <cell r="E112" t="str">
            <v>Planned Net to Gross Ratio</v>
          </cell>
          <cell r="F112" t="str">
            <v>Net-to-Gross Value Source</v>
          </cell>
          <cell r="G112" t="str">
            <v/>
          </cell>
          <cell r="H112" t="str">
            <v>P. 2 .</v>
          </cell>
          <cell r="I112" t="str">
            <v>CA_FinAnswer_Express_Program_Evaluation_2009-2011.pdf</v>
          </cell>
        </row>
        <row r="113">
          <cell r="C113" t="str">
            <v>181.2_Incremental cost ($)</v>
          </cell>
          <cell r="D113">
            <v>2</v>
          </cell>
          <cell r="E113" t="str">
            <v>Incremental cost ($)</v>
          </cell>
          <cell r="F113" t="str">
            <v>Incremental Cost Value Source</v>
          </cell>
          <cell r="G113" t="str">
            <v/>
          </cell>
          <cell r="H113" t="str">
            <v/>
          </cell>
          <cell r="I113" t="str">
            <v>California Industrial  Agricultural Measure Review and Update 29 Nov 2013.docx</v>
          </cell>
        </row>
        <row r="114">
          <cell r="C114" t="str">
            <v>181.2_Planned Realization Rate</v>
          </cell>
          <cell r="D114">
            <v>2</v>
          </cell>
          <cell r="E114" t="str">
            <v>Planned Realization Rate</v>
          </cell>
          <cell r="F114" t="str">
            <v>Realization Rate Value Source</v>
          </cell>
          <cell r="G114" t="str">
            <v/>
          </cell>
          <cell r="H114" t="str">
            <v xml:space="preserve"> Table 1, p. 2.</v>
          </cell>
          <cell r="I114" t="str">
            <v>CA_FinAnswer_Express_Program_Evaluation_2009-2011.pdf</v>
          </cell>
        </row>
        <row r="115">
          <cell r="C115" t="str">
            <v>181.2_Gross incremental annual electric savings (kWh/yr)</v>
          </cell>
          <cell r="D115">
            <v>2</v>
          </cell>
          <cell r="E115" t="str">
            <v>Gross incremental annual electric savings (kWh/yr)</v>
          </cell>
          <cell r="F115" t="str">
            <v>Energy Savings Value Source</v>
          </cell>
          <cell r="G115" t="str">
            <v/>
          </cell>
          <cell r="H115" t="str">
            <v/>
          </cell>
          <cell r="I115" t="str">
            <v>California Industrial  Agricultural Measure Review and Update 29 Nov 2013.docx</v>
          </cell>
        </row>
        <row r="116">
          <cell r="C116" t="str">
            <v>181.2_Measure life (years)</v>
          </cell>
          <cell r="D116">
            <v>2</v>
          </cell>
          <cell r="E116" t="str">
            <v>Measure life (years)</v>
          </cell>
          <cell r="F116" t="str">
            <v>Measure Life Value Source</v>
          </cell>
          <cell r="G116" t="str">
            <v/>
          </cell>
          <cell r="H116" t="str">
            <v/>
          </cell>
          <cell r="I116" t="str">
            <v>FinAnswer Express Market Characterization and Program Enhancements - California Service Territory 18 August 2011.pdf</v>
          </cell>
        </row>
        <row r="117">
          <cell r="C117" t="str">
            <v>399.2_Planned Net to Gross Ratio</v>
          </cell>
          <cell r="D117">
            <v>2</v>
          </cell>
          <cell r="E117" t="str">
            <v>Planned Net to Gross Ratio</v>
          </cell>
          <cell r="F117" t="str">
            <v>Net-to-Gross Ratio Value Source</v>
          </cell>
          <cell r="G117" t="str">
            <v/>
          </cell>
          <cell r="H117" t="str">
            <v>Page 2</v>
          </cell>
          <cell r="I117" t="str">
            <v>ID_Energy_FinAnswer_Program_Evaluation_2009-2011.pdf</v>
          </cell>
        </row>
        <row r="118">
          <cell r="C118" t="str">
            <v>399.2_Incremental cost ($)</v>
          </cell>
          <cell r="D118">
            <v>2</v>
          </cell>
          <cell r="E118" t="str">
            <v>Incremental cost ($)</v>
          </cell>
          <cell r="F118" t="str">
            <v>Cost Value Source</v>
          </cell>
          <cell r="G118" t="str">
            <v/>
          </cell>
          <cell r="H118" t="str">
            <v/>
          </cell>
          <cell r="I118" t="str">
            <v>Idaho Industrial  Agricultural Measure Review and Update 20 Nov 2013 revised 27 June 2014.pdf</v>
          </cell>
        </row>
        <row r="119">
          <cell r="C119" t="str">
            <v>399.2_Gross Average Monthly Demand Reduction (kW/unit)</v>
          </cell>
          <cell r="D119">
            <v>2</v>
          </cell>
          <cell r="E119" t="str">
            <v>Gross Average Monthly Demand Reduction (kW/unit)</v>
          </cell>
          <cell r="F119" t="str">
            <v>Demand Reduction Value Source</v>
          </cell>
          <cell r="G119" t="str">
            <v/>
          </cell>
          <cell r="H119" t="str">
            <v/>
          </cell>
          <cell r="I119" t="str">
            <v>Idaho Industrial  Agricultural Measure Review and Update 20 Nov 2013 revised 27 June 2014.pdf</v>
          </cell>
        </row>
        <row r="120">
          <cell r="C120" t="str">
            <v>399.2_Measure life (years)</v>
          </cell>
          <cell r="D120">
            <v>2</v>
          </cell>
          <cell r="E120" t="str">
            <v>Measure life (years)</v>
          </cell>
          <cell r="F120" t="str">
            <v>Measure Life Value Source</v>
          </cell>
          <cell r="G120" t="str">
            <v/>
          </cell>
          <cell r="H120" t="str">
            <v>Table 3 on page 19 of Appendix 1</v>
          </cell>
          <cell r="I120" t="str">
            <v>ID_2011_Annual_Report_Appendix.pdf</v>
          </cell>
        </row>
        <row r="121">
          <cell r="C121" t="str">
            <v>399.2_Gross incremental annual electric savings (kWh/yr)</v>
          </cell>
          <cell r="D121">
            <v>2</v>
          </cell>
          <cell r="E121" t="str">
            <v>Gross incremental annual electric savings (kWh/yr)</v>
          </cell>
          <cell r="F121" t="str">
            <v xml:space="preserve">Energy Savings Value Source </v>
          </cell>
          <cell r="G121" t="str">
            <v/>
          </cell>
          <cell r="H121" t="str">
            <v/>
          </cell>
          <cell r="I121" t="str">
            <v>Idaho Industrial  Agricultural Measure Review and Update 20 Nov 2013 revised 27 June 2014.pdf</v>
          </cell>
        </row>
        <row r="122">
          <cell r="C122" t="str">
            <v>399.2_Planned Realization Rate</v>
          </cell>
          <cell r="D122">
            <v>2</v>
          </cell>
          <cell r="E122" t="str">
            <v>Planned Realization Rate</v>
          </cell>
          <cell r="F122" t="str">
            <v>Realization Rate Value Source</v>
          </cell>
          <cell r="G122" t="str">
            <v/>
          </cell>
          <cell r="H122" t="str">
            <v>Table 1</v>
          </cell>
          <cell r="I122" t="str">
            <v>ID_Energy_FinAnswer_Program_Evaluation_2009-2011.pdf</v>
          </cell>
        </row>
        <row r="123">
          <cell r="C123" t="str">
            <v>626.2_Incentive Customer ($)</v>
          </cell>
          <cell r="D123">
            <v>2</v>
          </cell>
          <cell r="E123" t="str">
            <v>Incentive Customer ($)</v>
          </cell>
          <cell r="F123" t="str">
            <v>Incentive Value Source</v>
          </cell>
          <cell r="G123" t="str">
            <v/>
          </cell>
          <cell r="H123" t="str">
            <v>FE Deemed Savings - Industrial v10.18.12.xlsx table of deemed values used by program administator</v>
          </cell>
          <cell r="I123" t="str">
            <v/>
          </cell>
        </row>
        <row r="124">
          <cell r="C124" t="str">
            <v>626.2_Gross incremental annual electric savings (kWh/yr)</v>
          </cell>
          <cell r="D124">
            <v>2</v>
          </cell>
          <cell r="E124" t="str">
            <v>Gross incremental annual electric savings (kWh/yr)</v>
          </cell>
          <cell r="F124" t="str">
            <v>Savings Parameters</v>
          </cell>
          <cell r="G124" t="str">
            <v/>
          </cell>
          <cell r="H124" t="str">
            <v/>
          </cell>
          <cell r="I124" t="str">
            <v>Farm Equipment.docx</v>
          </cell>
        </row>
        <row r="125">
          <cell r="C125" t="str">
            <v>626.2_Gross incremental annual electric savings (kWh/yr)</v>
          </cell>
          <cell r="D125">
            <v>2</v>
          </cell>
          <cell r="E125" t="str">
            <v>Gross incremental annual electric savings (kWh/yr)</v>
          </cell>
          <cell r="F125" t="str">
            <v xml:space="preserve">Energy Savings Value Source </v>
          </cell>
          <cell r="G125" t="str">
            <v/>
          </cell>
          <cell r="H125" t="str">
            <v/>
          </cell>
          <cell r="I125" t="str">
            <v>FinAnswer Express Market Characterization and Program Enhancements - Utah Service Territory 30 Nov 2011.pdf</v>
          </cell>
        </row>
        <row r="126">
          <cell r="C126" t="str">
            <v>626.2_Gross Average Monthly Demand Reduction (kW/unit)</v>
          </cell>
          <cell r="D126">
            <v>2</v>
          </cell>
          <cell r="E126" t="str">
            <v>Gross Average Monthly Demand Reduction (kW/unit)</v>
          </cell>
          <cell r="F126" t="str">
            <v>Savings Parameters</v>
          </cell>
          <cell r="G126" t="str">
            <v/>
          </cell>
          <cell r="H126" t="str">
            <v/>
          </cell>
          <cell r="I126" t="str">
            <v>Farm Equipment.docx</v>
          </cell>
        </row>
        <row r="127">
          <cell r="C127" t="str">
            <v>626.2_Gross Average Monthly Demand Reduction (kW/unit)</v>
          </cell>
          <cell r="D127">
            <v>2</v>
          </cell>
          <cell r="E127" t="str">
            <v>Gross Average Monthly Demand Reduction (kW/unit)</v>
          </cell>
          <cell r="F127" t="str">
            <v>Demand Reduction Value Source</v>
          </cell>
          <cell r="G127" t="str">
            <v/>
          </cell>
          <cell r="H127" t="str">
            <v/>
          </cell>
          <cell r="I127" t="str">
            <v>FinAnswer Express Market Characterization and Program Enhancements - Utah Service Territory 30 Nov 2011.pdf</v>
          </cell>
        </row>
        <row r="128">
          <cell r="C128" t="str">
            <v>626.2_Baseline Value</v>
          </cell>
          <cell r="D128">
            <v>2</v>
          </cell>
          <cell r="E128" t="str">
            <v>Baseline Value</v>
          </cell>
          <cell r="F128" t="str">
            <v>Baseline Value Source</v>
          </cell>
          <cell r="G128" t="str">
            <v/>
          </cell>
          <cell r="H128" t="str">
            <v/>
          </cell>
          <cell r="I128" t="str">
            <v>FinAnswer Express Market Characterization and Program Enhancements - Utah Service Territory 30 Nov 2011.pdf</v>
          </cell>
        </row>
        <row r="129">
          <cell r="C129" t="str">
            <v>626.2_Efficient Case Value</v>
          </cell>
          <cell r="D129">
            <v>2</v>
          </cell>
          <cell r="E129" t="str">
            <v>Efficient Case Value</v>
          </cell>
          <cell r="F129" t="str">
            <v>Efficient Case Value Source</v>
          </cell>
          <cell r="G129" t="str">
            <v/>
          </cell>
          <cell r="H129" t="str">
            <v/>
          </cell>
          <cell r="I129" t="str">
            <v>FinAnswer Express Market Characterization and Program Enhancements - Utah Service Territory 30 Nov 2011.pdf</v>
          </cell>
        </row>
        <row r="130">
          <cell r="C130" t="str">
            <v>626.2_Incremental cost ($)</v>
          </cell>
          <cell r="D130">
            <v>2</v>
          </cell>
          <cell r="E130" t="str">
            <v>Incremental cost ($)</v>
          </cell>
          <cell r="F130" t="str">
            <v>Cost Value Source</v>
          </cell>
          <cell r="G130" t="str">
            <v/>
          </cell>
          <cell r="H130" t="str">
            <v/>
          </cell>
          <cell r="I130" t="str">
            <v>FinAnswer Express Market Characterization and Program Enhancements - Utah Service Territory 30 Nov 2011.pdf</v>
          </cell>
        </row>
        <row r="131">
          <cell r="C131" t="str">
            <v>837.2_Incentive Customer ($)</v>
          </cell>
          <cell r="D131">
            <v>2</v>
          </cell>
          <cell r="E131" t="str">
            <v>Incentive Customer ($)</v>
          </cell>
          <cell r="F131" t="str">
            <v>Incentive Value Source</v>
          </cell>
          <cell r="G131" t="str">
            <v/>
          </cell>
          <cell r="H131" t="str">
            <v>pg 52, Farm &amp; Dairy Equipment Incentives table</v>
          </cell>
          <cell r="I131" t="str">
            <v>Review and Update Industrial Agricultural Incentive Table Measures Washington 3 Nov 2013.pdf</v>
          </cell>
        </row>
        <row r="132">
          <cell r="C132" t="str">
            <v>837.2_Measure life (years)</v>
          </cell>
          <cell r="D132">
            <v>2</v>
          </cell>
          <cell r="E132" t="str">
            <v>Measure life (years)</v>
          </cell>
          <cell r="F132" t="str">
            <v>Measure Life Value Source</v>
          </cell>
          <cell r="G132" t="str">
            <v/>
          </cell>
          <cell r="H132" t="str">
            <v>Table 2a on page 10 of Appendix 1</v>
          </cell>
          <cell r="I132" t="str">
            <v>WA_2011_Annual_Report_Conservation_Acquisition.pdf</v>
          </cell>
        </row>
        <row r="133">
          <cell r="C133" t="str">
            <v>837.2_Gross Average Monthly Demand Reduction (kW/unit)</v>
          </cell>
          <cell r="D133">
            <v>2</v>
          </cell>
          <cell r="E133" t="str">
            <v>Gross Average Monthly Demand Reduction (kW/unit)</v>
          </cell>
          <cell r="F133" t="str">
            <v>Demand Reduction Value Source</v>
          </cell>
          <cell r="G133" t="str">
            <v/>
          </cell>
          <cell r="H133" t="str">
            <v>pg 52, Farm &amp; Dairy Equipment Incentives table</v>
          </cell>
          <cell r="I133" t="str">
            <v>Review and Update Industrial Agricultural Incentive Table Measures Washington 3 Nov 2013.pdf</v>
          </cell>
        </row>
        <row r="134">
          <cell r="C134" t="str">
            <v>837.2_Incremental cost ($)</v>
          </cell>
          <cell r="D134">
            <v>2</v>
          </cell>
          <cell r="E134" t="str">
            <v>Incremental cost ($)</v>
          </cell>
          <cell r="F134" t="str">
            <v>Cost Value Source</v>
          </cell>
          <cell r="G134" t="str">
            <v/>
          </cell>
          <cell r="H134" t="str">
            <v>pg 52, Farm &amp; Dairy Equipment Incentives table</v>
          </cell>
          <cell r="I134" t="str">
            <v>Review and Update Industrial Agricultural Incentive Table Measures Washington 3 Nov 2013.pdf</v>
          </cell>
        </row>
        <row r="135">
          <cell r="C135" t="str">
            <v>837.2_Gross Average Monthly Demand Reduction (kW/unit)</v>
          </cell>
          <cell r="D135">
            <v>2</v>
          </cell>
          <cell r="E135" t="str">
            <v>Gross Average Monthly Demand Reduction (kW/unit)</v>
          </cell>
          <cell r="F135" t="str">
            <v>Savings Parameters</v>
          </cell>
          <cell r="G135" t="str">
            <v/>
          </cell>
          <cell r="H135" t="str">
            <v/>
          </cell>
          <cell r="I135" t="str">
            <v>WA Farm Equipment.docx</v>
          </cell>
        </row>
        <row r="136">
          <cell r="C136" t="str">
            <v>837.2_Gross incremental annual electric savings (kWh/yr)</v>
          </cell>
          <cell r="D136">
            <v>2</v>
          </cell>
          <cell r="E136" t="str">
            <v>Gross incremental annual electric savings (kWh/yr)</v>
          </cell>
          <cell r="F136" t="str">
            <v>Savings Parameters</v>
          </cell>
          <cell r="G136" t="str">
            <v/>
          </cell>
          <cell r="H136" t="str">
            <v/>
          </cell>
          <cell r="I136" t="str">
            <v>WA Farm Equipment.docx</v>
          </cell>
        </row>
        <row r="137">
          <cell r="C137" t="str">
            <v>837.2_Gross incremental annual electric savings (kWh/yr)</v>
          </cell>
          <cell r="D137">
            <v>2</v>
          </cell>
          <cell r="E137" t="str">
            <v>Gross incremental annual electric savings (kWh/yr)</v>
          </cell>
          <cell r="F137" t="str">
            <v xml:space="preserve">Energy Savings Value Source </v>
          </cell>
          <cell r="G137" t="str">
            <v/>
          </cell>
          <cell r="H137" t="str">
            <v>pg 52, Farm &amp; Dairy Equipment Incentives table</v>
          </cell>
          <cell r="I137" t="str">
            <v>Review and Update Industrial Agricultural Incentive Table Measures Washington 3 Nov 2013.pdf</v>
          </cell>
        </row>
        <row r="138">
          <cell r="C138" t="str">
            <v>837.2_Gross incremental annual electric savings (kWh/yr)</v>
          </cell>
          <cell r="D138">
            <v>2</v>
          </cell>
          <cell r="E138" t="str">
            <v>Gross incremental annual electric savings (kWh/yr)</v>
          </cell>
          <cell r="F138" t="str">
            <v>Savings Parameters</v>
          </cell>
          <cell r="G138" t="str">
            <v/>
          </cell>
          <cell r="H138" t="str">
            <v>pg 52, Farm &amp; Dairy Equipment Incentives table</v>
          </cell>
          <cell r="I138" t="str">
            <v>Review and Update Industrial Agricultural Incentive Table Measures Washington 3 Nov 2013.pdf</v>
          </cell>
        </row>
        <row r="139">
          <cell r="C139" t="str">
            <v>1051.2_Gross incremental annual electric savings (kWh/yr)</v>
          </cell>
          <cell r="D139">
            <v>2</v>
          </cell>
          <cell r="E139" t="str">
            <v>Gross incremental annual electric savings (kWh/yr)</v>
          </cell>
          <cell r="F139" t="str">
            <v>Energy Savings Value Source</v>
          </cell>
          <cell r="G139" t="str">
            <v/>
          </cell>
          <cell r="H139" t="str">
            <v>Page 53</v>
          </cell>
          <cell r="I139" t="str">
            <v>Wyoming Industrial  Agricultural Measure Review and Update 9 Nov.docx</v>
          </cell>
        </row>
        <row r="140">
          <cell r="C140" t="str">
            <v>1051.2_Measure life (years)</v>
          </cell>
          <cell r="D140">
            <v>2</v>
          </cell>
          <cell r="E140" t="str">
            <v>Measure life (years)</v>
          </cell>
          <cell r="F140" t="str">
            <v>Measure Life Value Source</v>
          </cell>
          <cell r="G140" t="str">
            <v/>
          </cell>
          <cell r="H140" t="str">
            <v>Table 26</v>
          </cell>
          <cell r="I140" t="str">
            <v>2013-Wyoming-Annual-Report-Appendices-FINAL.pdf</v>
          </cell>
        </row>
        <row r="141">
          <cell r="C141" t="str">
            <v>1051.2_Gross Average Monthly Demand Reduction (kW/unit)</v>
          </cell>
          <cell r="D141">
            <v>2</v>
          </cell>
          <cell r="E141" t="str">
            <v>Gross Average Monthly Demand Reduction (kW/unit)</v>
          </cell>
          <cell r="F141" t="str">
            <v>Demand Savings Value Source</v>
          </cell>
          <cell r="G141" t="str">
            <v/>
          </cell>
          <cell r="H141" t="str">
            <v>Page 53</v>
          </cell>
          <cell r="I141" t="str">
            <v>Wyoming Industrial  Agricultural Measure Review and Update 9 Nov.docx</v>
          </cell>
        </row>
        <row r="142">
          <cell r="C142" t="str">
            <v>1051.2_Incremental cost ($)</v>
          </cell>
          <cell r="D142">
            <v>2</v>
          </cell>
          <cell r="E142" t="str">
            <v>Incremental cost ($)</v>
          </cell>
          <cell r="F142" t="str">
            <v>Incremental Cost Value Source</v>
          </cell>
          <cell r="G142" t="str">
            <v/>
          </cell>
          <cell r="H142" t="str">
            <v>Page 53</v>
          </cell>
          <cell r="I142" t="str">
            <v>Wyoming Industrial  Agricultural Measure Review and Update 9 Nov.docx</v>
          </cell>
        </row>
        <row r="143">
          <cell r="C143" t="str">
            <v>1051.2_Planned Net to Gross Ratio</v>
          </cell>
          <cell r="D143">
            <v>2</v>
          </cell>
          <cell r="E143" t="str">
            <v>Planned Net to Gross Ratio</v>
          </cell>
          <cell r="F143" t="str">
            <v>Net-to-Gross Value Source</v>
          </cell>
          <cell r="G143" t="str">
            <v/>
          </cell>
          <cell r="H143" t="str">
            <v>Recommendation on Page 10</v>
          </cell>
          <cell r="I143" t="str">
            <v>DSM_WY_EnergyFinAnswer_Report_2011.pdf</v>
          </cell>
        </row>
        <row r="144">
          <cell r="C144" t="str">
            <v>626.3_Incremental cost ($)</v>
          </cell>
          <cell r="D144">
            <v>3</v>
          </cell>
          <cell r="E144" t="str">
            <v>Incremental cost ($)</v>
          </cell>
          <cell r="F144" t="str">
            <v>Cost value source</v>
          </cell>
          <cell r="G144" t="str">
            <v/>
          </cell>
          <cell r="H144" t="str">
            <v>page 55</v>
          </cell>
          <cell r="I144" t="str">
            <v>Utah Industrial  Agricultural Measure Review and Update 1 May 2014.docx</v>
          </cell>
        </row>
        <row r="145">
          <cell r="C145" t="str">
            <v>626.3_Gross incremental annual electric savings (kWh/yr)</v>
          </cell>
          <cell r="D145">
            <v>3</v>
          </cell>
          <cell r="E145" t="str">
            <v>Gross incremental annual electric savings (kWh/yr)</v>
          </cell>
          <cell r="F145" t="str">
            <v>Energy savings value source</v>
          </cell>
          <cell r="G145" t="str">
            <v/>
          </cell>
          <cell r="H145" t="str">
            <v>page 55</v>
          </cell>
          <cell r="I145" t="str">
            <v>Utah Industrial  Agricultural Measure Review and Update 1 May 2014.docx</v>
          </cell>
        </row>
        <row r="146">
          <cell r="C146" t="str">
            <v>626.3_Measure life (years)</v>
          </cell>
          <cell r="D146">
            <v>3</v>
          </cell>
          <cell r="E146" t="str">
            <v>Measure life (years)</v>
          </cell>
          <cell r="F146" t="str">
            <v>Measure Life Value Source</v>
          </cell>
          <cell r="G146" t="str">
            <v/>
          </cell>
          <cell r="H146" t="str">
            <v>Page 53</v>
          </cell>
          <cell r="I146" t="str">
            <v>Utah Industrial  Agricultural Measure Review and Update 1 May 2014.docx</v>
          </cell>
        </row>
        <row r="147">
          <cell r="C147" t="str">
            <v>626.3_Planned Net to Gross Ratio</v>
          </cell>
          <cell r="D147">
            <v>3</v>
          </cell>
          <cell r="E147" t="str">
            <v>Planned Net to Gross Ratio</v>
          </cell>
          <cell r="F147" t="str">
            <v>Planned Net-to-Gross Ratio Value Source</v>
          </cell>
          <cell r="G147" t="str">
            <v/>
          </cell>
          <cell r="H147" t="str">
            <v>BAU - CE inputs sheet</v>
          </cell>
          <cell r="I147" t="str">
            <v>CE inputs - measure update   small business 031314.xlsx</v>
          </cell>
        </row>
        <row r="148">
          <cell r="C148" t="str">
            <v>626.3_Planned Realization Rate</v>
          </cell>
          <cell r="D148">
            <v>3</v>
          </cell>
          <cell r="E148" t="str">
            <v>Planned Realization Rate</v>
          </cell>
          <cell r="F148" t="str">
            <v>Planned Realization Rate Value Source</v>
          </cell>
          <cell r="G148" t="str">
            <v/>
          </cell>
          <cell r="H148" t="str">
            <v>BAU - CE inputs sheet</v>
          </cell>
          <cell r="I148" t="str">
            <v>CE inputs - measure update   small business 031314.xlsx</v>
          </cell>
        </row>
        <row r="149">
          <cell r="C149" t="str">
            <v>06232015-001.1_Planned Net to Gross Ratio</v>
          </cell>
          <cell r="D149">
            <v>1</v>
          </cell>
          <cell r="E149" t="str">
            <v>Planned Net to Gross Ratio</v>
          </cell>
          <cell r="F149" t="str">
            <v>Net-to-Gross Value Source</v>
          </cell>
          <cell r="G149" t="str">
            <v/>
          </cell>
          <cell r="H149" t="str">
            <v>page 2</v>
          </cell>
          <cell r="I149" t="str">
            <v>CA_FinAnswer_Express_Program_Evaluation_2009-2011.pdf</v>
          </cell>
        </row>
        <row r="150">
          <cell r="C150" t="str">
            <v>06232015-001.1_Planned Realization Rate</v>
          </cell>
          <cell r="D150">
            <v>1</v>
          </cell>
          <cell r="E150" t="str">
            <v>Planned Realization Rate</v>
          </cell>
          <cell r="F150" t="str">
            <v>Realization Rate Value Source</v>
          </cell>
          <cell r="G150" t="str">
            <v/>
          </cell>
          <cell r="H150" t="str">
            <v>page 2</v>
          </cell>
          <cell r="I150" t="str">
            <v>CA_FinAnswer_Express_Program_Evaluation_2009-2011.pdf</v>
          </cell>
        </row>
        <row r="151">
          <cell r="C151" t="str">
            <v>11032014-028.1_Gross incremental annual electric savings (kWh/yr)</v>
          </cell>
          <cell r="D151">
            <v>1</v>
          </cell>
          <cell r="E151" t="str">
            <v>Gross incremental annual electric savings (kWh/yr)</v>
          </cell>
          <cell r="F151" t="str">
            <v xml:space="preserve">Energy Savings Value Source </v>
          </cell>
          <cell r="G151" t="str">
            <v/>
          </cell>
          <cell r="H151" t="str">
            <v/>
          </cell>
          <cell r="I151" t="str">
            <v>NonLighting Measure Worksheets ID 111314.pdf</v>
          </cell>
        </row>
        <row r="152">
          <cell r="C152" t="str">
            <v>11032014-028.1_Measure life (years)</v>
          </cell>
          <cell r="D152">
            <v>1</v>
          </cell>
          <cell r="E152" t="str">
            <v>Measure life (years)</v>
          </cell>
          <cell r="F152" t="str">
            <v>Measure Life Value Source</v>
          </cell>
          <cell r="G152" t="str">
            <v/>
          </cell>
          <cell r="H152" t="str">
            <v/>
          </cell>
          <cell r="I152" t="str">
            <v>NonLighting Measure Worksheets ID 111314.pdf</v>
          </cell>
        </row>
        <row r="153">
          <cell r="C153" t="str">
            <v>11032014-028.1_Planned Realization Rate</v>
          </cell>
          <cell r="D153">
            <v>1</v>
          </cell>
          <cell r="E153" t="str">
            <v>Planned Realization Rate</v>
          </cell>
          <cell r="F153" t="str">
            <v>Realization Rate Value Source</v>
          </cell>
          <cell r="G153" t="str">
            <v/>
          </cell>
          <cell r="H153" t="str">
            <v>Table 1</v>
          </cell>
          <cell r="I153" t="str">
            <v>ID_FinAnswer_Express_Program_Evaluation_2009-2011.pdf</v>
          </cell>
        </row>
        <row r="154">
          <cell r="C154" t="str">
            <v>11032014-028.1_Gross Average Monthly Demand Reduction (kW/unit)</v>
          </cell>
          <cell r="D154">
            <v>1</v>
          </cell>
          <cell r="E154" t="str">
            <v>Gross Average Monthly Demand Reduction (kW/unit)</v>
          </cell>
          <cell r="F154" t="str">
            <v>Demand Reduction Value Source</v>
          </cell>
          <cell r="G154" t="str">
            <v/>
          </cell>
          <cell r="H154" t="str">
            <v/>
          </cell>
          <cell r="I154" t="str">
            <v>NonLighting Measure Worksheets ID 111314.pdf</v>
          </cell>
        </row>
        <row r="155">
          <cell r="C155" t="str">
            <v>11032014-028.1_Incremental cost ($)</v>
          </cell>
          <cell r="D155">
            <v>1</v>
          </cell>
          <cell r="E155" t="str">
            <v>Incremental cost ($)</v>
          </cell>
          <cell r="F155" t="str">
            <v>Cost Value Source</v>
          </cell>
          <cell r="G155" t="str">
            <v/>
          </cell>
          <cell r="H155" t="str">
            <v/>
          </cell>
          <cell r="I155" t="str">
            <v>NonLighting Measure Worksheets ID 111314.pdf</v>
          </cell>
        </row>
        <row r="156">
          <cell r="C156" t="str">
            <v>11032014-028.1_Planned Net to Gross Ratio</v>
          </cell>
          <cell r="D156">
            <v>1</v>
          </cell>
          <cell r="E156" t="str">
            <v>Planned Net to Gross Ratio</v>
          </cell>
          <cell r="F156" t="str">
            <v>Net-to-Gross Value Source</v>
          </cell>
          <cell r="G156" t="str">
            <v/>
          </cell>
          <cell r="H156" t="str">
            <v>Page 2</v>
          </cell>
          <cell r="I156" t="str">
            <v>ID_FinAnswer_Express_Program_Evaluation_2009-2011.pdf</v>
          </cell>
        </row>
        <row r="157">
          <cell r="C157" t="str">
            <v>07182014-007.1_Gross incremental annual electric savings (kWh/yr)</v>
          </cell>
          <cell r="D157">
            <v>1</v>
          </cell>
          <cell r="E157" t="str">
            <v>Gross incremental annual electric savings (kWh/yr)</v>
          </cell>
          <cell r="F157" t="str">
            <v>Energy Savings Value Source</v>
          </cell>
          <cell r="G157" t="str">
            <v/>
          </cell>
          <cell r="H157" t="str">
            <v/>
          </cell>
          <cell r="I157" t="str">
            <v>Program Update Report UT 050214.docx</v>
          </cell>
        </row>
        <row r="158">
          <cell r="C158" t="str">
            <v>07182014-007.1_Measure life (years)</v>
          </cell>
          <cell r="D158">
            <v>1</v>
          </cell>
          <cell r="E158" t="str">
            <v>Measure life (years)</v>
          </cell>
          <cell r="F158" t="str">
            <v>Measure Life Value Source</v>
          </cell>
          <cell r="G158" t="str">
            <v/>
          </cell>
          <cell r="H158" t="str">
            <v/>
          </cell>
          <cell r="I158" t="str">
            <v>Program Update Report UT 050214.docx</v>
          </cell>
        </row>
        <row r="159">
          <cell r="C159" t="str">
            <v>07182014-007.1_Planned Net to Gross Ratio</v>
          </cell>
          <cell r="D159">
            <v>1</v>
          </cell>
          <cell r="E159" t="str">
            <v>Planned Net to Gross Ratio</v>
          </cell>
          <cell r="F159" t="str">
            <v>Net-to-Gross Value Source</v>
          </cell>
          <cell r="G159" t="str">
            <v/>
          </cell>
          <cell r="H159" t="str">
            <v>BAU - CE inputs sheet</v>
          </cell>
          <cell r="I159" t="str">
            <v>CE inputs - measure update   small business 031314.xlsx</v>
          </cell>
        </row>
        <row r="160">
          <cell r="C160" t="str">
            <v>07182014-007.1_Gross incremental annual electric savings (kWh/yr)</v>
          </cell>
          <cell r="D160">
            <v>1</v>
          </cell>
          <cell r="E160" t="str">
            <v>Gross incremental annual electric savings (kWh/yr)</v>
          </cell>
          <cell r="F160" t="str">
            <v>Energy Savings Value Source</v>
          </cell>
          <cell r="G160" t="str">
            <v/>
          </cell>
          <cell r="H160" t="str">
            <v/>
          </cell>
          <cell r="I160" t="str">
            <v/>
          </cell>
        </row>
        <row r="161">
          <cell r="C161" t="str">
            <v>07182014-007.1_Incremental cost ($)</v>
          </cell>
          <cell r="D161">
            <v>1</v>
          </cell>
          <cell r="E161" t="str">
            <v>Incremental cost ($)</v>
          </cell>
          <cell r="F161" t="str">
            <v>Incremental Cost Value Source</v>
          </cell>
          <cell r="G161" t="str">
            <v/>
          </cell>
          <cell r="H161" t="str">
            <v/>
          </cell>
          <cell r="I161" t="str">
            <v/>
          </cell>
        </row>
        <row r="162">
          <cell r="C162" t="str">
            <v>07182014-007.1_Planned Realization Rate</v>
          </cell>
          <cell r="D162">
            <v>1</v>
          </cell>
          <cell r="E162" t="str">
            <v>Planned Realization Rate</v>
          </cell>
          <cell r="F162" t="str">
            <v>Realization Rate Value Source</v>
          </cell>
          <cell r="G162" t="str">
            <v/>
          </cell>
          <cell r="H162" t="str">
            <v>BAU - CE inputs sheet</v>
          </cell>
          <cell r="I162" t="str">
            <v>CE inputs - measure update   small business 031314.xlsx</v>
          </cell>
        </row>
        <row r="163">
          <cell r="C163" t="str">
            <v>07182014-007.1_Gross Average Monthly Demand Reduction (kW/unit)</v>
          </cell>
          <cell r="D163">
            <v>1</v>
          </cell>
          <cell r="E163" t="str">
            <v>Gross Average Monthly Demand Reduction (kW/unit)</v>
          </cell>
          <cell r="F163" t="str">
            <v>Demand Savings Value Source</v>
          </cell>
          <cell r="G163" t="str">
            <v/>
          </cell>
          <cell r="H163" t="str">
            <v/>
          </cell>
          <cell r="I163" t="str">
            <v>Program Update Report UT 050214.docx</v>
          </cell>
        </row>
        <row r="164">
          <cell r="C164" t="str">
            <v>07182014-007.1_Gross Average Monthly Demand Reduction (kW/unit)</v>
          </cell>
          <cell r="D164">
            <v>1</v>
          </cell>
          <cell r="E164" t="str">
            <v>Gross Average Monthly Demand Reduction (kW/unit)</v>
          </cell>
          <cell r="F164" t="str">
            <v>Demand Savings Value Source</v>
          </cell>
          <cell r="G164" t="str">
            <v/>
          </cell>
          <cell r="H164" t="str">
            <v/>
          </cell>
          <cell r="I164" t="str">
            <v/>
          </cell>
        </row>
        <row r="165">
          <cell r="C165" t="str">
            <v>07182014-007.1_Incremental cost ($)</v>
          </cell>
          <cell r="D165">
            <v>1</v>
          </cell>
          <cell r="E165" t="str">
            <v>Incremental cost ($)</v>
          </cell>
          <cell r="F165" t="str">
            <v>Incremental Cost Value Source</v>
          </cell>
          <cell r="G165" t="str">
            <v/>
          </cell>
          <cell r="H165" t="str">
            <v/>
          </cell>
          <cell r="I165" t="str">
            <v>Program Update Report UT 050214.docx</v>
          </cell>
        </row>
        <row r="166">
          <cell r="C166" t="str">
            <v>12302013-005.1_Measure life (years)</v>
          </cell>
          <cell r="D166">
            <v>1</v>
          </cell>
          <cell r="E166" t="str">
            <v>Measure life (years)</v>
          </cell>
          <cell r="F166" t="str">
            <v>Measure Life Value Source</v>
          </cell>
          <cell r="G166" t="str">
            <v/>
          </cell>
          <cell r="H166" t="str">
            <v/>
          </cell>
          <cell r="I166" t="str">
            <v>ComGroceryAntiSweatHeaterControls_v1_1.xlsm</v>
          </cell>
        </row>
        <row r="167">
          <cell r="C167" t="str">
            <v>12302013-005.1_Gross Average Monthly Demand Reduction (kW/unit)</v>
          </cell>
          <cell r="D167">
            <v>1</v>
          </cell>
          <cell r="E167" t="str">
            <v>Gross Average Monthly Demand Reduction (kW/unit)</v>
          </cell>
          <cell r="F167" t="str">
            <v>Demand Reduction Value Source</v>
          </cell>
          <cell r="G167" t="str">
            <v/>
          </cell>
          <cell r="H167" t="str">
            <v/>
          </cell>
          <cell r="I167" t="str">
            <v>ComGroceryAntiSweatHeaterControls_v1_1.xlsm</v>
          </cell>
        </row>
        <row r="168">
          <cell r="C168" t="str">
            <v>12302013-005.1_Incremental cost ($)</v>
          </cell>
          <cell r="D168">
            <v>1</v>
          </cell>
          <cell r="E168" t="str">
            <v>Incremental cost ($)</v>
          </cell>
          <cell r="F168" t="str">
            <v>Cost Value Source</v>
          </cell>
          <cell r="G168" t="str">
            <v/>
          </cell>
          <cell r="H168" t="str">
            <v/>
          </cell>
          <cell r="I168" t="str">
            <v>ComGroceryAntiSweatHeaterControls_v1_1.xlsm</v>
          </cell>
        </row>
        <row r="169">
          <cell r="C169" t="str">
            <v>12302013-005.1_Gross incremental annual electric savings (kWh/yr)</v>
          </cell>
          <cell r="D169">
            <v>1</v>
          </cell>
          <cell r="E169" t="str">
            <v>Gross incremental annual electric savings (kWh/yr)</v>
          </cell>
          <cell r="F169" t="str">
            <v xml:space="preserve">Energy Savings Value Source </v>
          </cell>
          <cell r="G169" t="str">
            <v/>
          </cell>
          <cell r="H169" t="str">
            <v/>
          </cell>
          <cell r="I169" t="str">
            <v>ComGroceryAntiSweatHeaterControls_v1_1.xlsm</v>
          </cell>
        </row>
        <row r="170">
          <cell r="C170" t="str">
            <v>12012014-007.1_Gross Average Monthly Demand Reduction (kW/unit)</v>
          </cell>
          <cell r="D170">
            <v>1</v>
          </cell>
          <cell r="E170" t="str">
            <v>Gross Average Monthly Demand Reduction (kW/unit)</v>
          </cell>
          <cell r="F170" t="str">
            <v>Demand Savings Value Source</v>
          </cell>
          <cell r="G170" t="str">
            <v/>
          </cell>
          <cell r="H170" t="str">
            <v/>
          </cell>
          <cell r="I170" t="str">
            <v>NonLighting Measure Worksheets WY 120814.pdf</v>
          </cell>
        </row>
        <row r="171">
          <cell r="C171" t="str">
            <v>12012014-007.1_Gross incremental annual electric savings (kWh/yr)</v>
          </cell>
          <cell r="D171">
            <v>1</v>
          </cell>
          <cell r="E171" t="str">
            <v>Gross incremental annual electric savings (kWh/yr)</v>
          </cell>
          <cell r="F171" t="str">
            <v>Energy Savings Value Source</v>
          </cell>
          <cell r="G171" t="str">
            <v/>
          </cell>
          <cell r="H171" t="str">
            <v/>
          </cell>
          <cell r="I171" t="str">
            <v>NonLighting Measure Worksheets WY 120814.pdf</v>
          </cell>
        </row>
        <row r="172">
          <cell r="C172" t="str">
            <v>12012014-007.1_Planned Net to Gross Ratio</v>
          </cell>
          <cell r="D172">
            <v>1</v>
          </cell>
          <cell r="E172" t="str">
            <v>Planned Net to Gross Ratio</v>
          </cell>
          <cell r="F172" t="str">
            <v>Net-to-Gross Value Source</v>
          </cell>
          <cell r="G172" t="str">
            <v/>
          </cell>
          <cell r="H172" t="str">
            <v>Page 10</v>
          </cell>
          <cell r="I172" t="str">
            <v>DSM_WY_FinAnswerExpress_Report_2011.pdf</v>
          </cell>
        </row>
        <row r="173">
          <cell r="C173" t="str">
            <v>12012014-007.1_Measure life (years)</v>
          </cell>
          <cell r="D173">
            <v>1</v>
          </cell>
          <cell r="E173" t="str">
            <v>Measure life (years)</v>
          </cell>
          <cell r="F173" t="str">
            <v>Measure Life Value Source</v>
          </cell>
          <cell r="G173" t="str">
            <v/>
          </cell>
          <cell r="H173" t="str">
            <v/>
          </cell>
          <cell r="I173" t="str">
            <v>NonLighting Measure Worksheets WY 120814.pdf</v>
          </cell>
        </row>
        <row r="174">
          <cell r="C174" t="str">
            <v>12012014-007.1_Planned Realization Rate</v>
          </cell>
          <cell r="D174">
            <v>1</v>
          </cell>
          <cell r="E174" t="str">
            <v>Planned Realization Rate</v>
          </cell>
          <cell r="F174" t="str">
            <v>Realization Rate Value Source</v>
          </cell>
          <cell r="G174" t="str">
            <v/>
          </cell>
          <cell r="H174" t="str">
            <v>Table 1</v>
          </cell>
          <cell r="I174" t="str">
            <v>DSM_WY_FinAnswerExpress_Report_2011.pdf</v>
          </cell>
        </row>
        <row r="175">
          <cell r="C175" t="str">
            <v>12012014-007.1_Incremental cost ($)</v>
          </cell>
          <cell r="D175">
            <v>1</v>
          </cell>
          <cell r="E175" t="str">
            <v>Incremental cost ($)</v>
          </cell>
          <cell r="F175" t="str">
            <v>Incremental Cost Value Source</v>
          </cell>
          <cell r="G175" t="str">
            <v/>
          </cell>
          <cell r="H175" t="str">
            <v/>
          </cell>
          <cell r="I175" t="str">
            <v>NonLighting Measure Worksheets WY 120814.pdf</v>
          </cell>
        </row>
        <row r="176">
          <cell r="C176" t="str">
            <v>06232015-002.1_Planned Realization Rate</v>
          </cell>
          <cell r="D176">
            <v>1</v>
          </cell>
          <cell r="E176" t="str">
            <v>Planned Realization Rate</v>
          </cell>
          <cell r="F176" t="str">
            <v>Realization Rate Value Source</v>
          </cell>
          <cell r="G176" t="str">
            <v/>
          </cell>
          <cell r="H176" t="str">
            <v>page 2</v>
          </cell>
          <cell r="I176" t="str">
            <v>CA_FinAnswer_Express_Program_Evaluation_2009-2011.pdf</v>
          </cell>
        </row>
        <row r="177">
          <cell r="C177" t="str">
            <v>06232015-002.1_Planned Net to Gross Ratio</v>
          </cell>
          <cell r="D177">
            <v>1</v>
          </cell>
          <cell r="E177" t="str">
            <v>Planned Net to Gross Ratio</v>
          </cell>
          <cell r="F177" t="str">
            <v>Net-to-Gross Value Source</v>
          </cell>
          <cell r="G177" t="str">
            <v/>
          </cell>
          <cell r="H177" t="str">
            <v>page 2</v>
          </cell>
          <cell r="I177" t="str">
            <v>CA_FinAnswer_Express_Program_Evaluation_2009-2011.pdf</v>
          </cell>
        </row>
        <row r="178">
          <cell r="C178" t="str">
            <v>11032014-029.1_Planned Net to Gross Ratio</v>
          </cell>
          <cell r="D178">
            <v>1</v>
          </cell>
          <cell r="E178" t="str">
            <v>Planned Net to Gross Ratio</v>
          </cell>
          <cell r="F178" t="str">
            <v>Net-to-Gross Value Source</v>
          </cell>
          <cell r="G178" t="str">
            <v/>
          </cell>
          <cell r="H178" t="str">
            <v>Page 2</v>
          </cell>
          <cell r="I178" t="str">
            <v>ID_FinAnswer_Express_Program_Evaluation_2009-2011.pdf</v>
          </cell>
        </row>
        <row r="179">
          <cell r="C179" t="str">
            <v>11032014-029.1_Incremental cost ($)</v>
          </cell>
          <cell r="D179">
            <v>1</v>
          </cell>
          <cell r="E179" t="str">
            <v>Incremental cost ($)</v>
          </cell>
          <cell r="F179" t="str">
            <v>Cost Value Source</v>
          </cell>
          <cell r="G179" t="str">
            <v/>
          </cell>
          <cell r="H179" t="str">
            <v/>
          </cell>
          <cell r="I179" t="str">
            <v>NonLighting Measure Worksheets ID 111314.pdf</v>
          </cell>
        </row>
        <row r="180">
          <cell r="C180" t="str">
            <v>11032014-029.1_Planned Realization Rate</v>
          </cell>
          <cell r="D180">
            <v>1</v>
          </cell>
          <cell r="E180" t="str">
            <v>Planned Realization Rate</v>
          </cell>
          <cell r="F180" t="str">
            <v>Realization Rate Value Source</v>
          </cell>
          <cell r="G180" t="str">
            <v/>
          </cell>
          <cell r="H180" t="str">
            <v>Table 1</v>
          </cell>
          <cell r="I180" t="str">
            <v>ID_FinAnswer_Express_Program_Evaluation_2009-2011.pdf</v>
          </cell>
        </row>
        <row r="181">
          <cell r="C181" t="str">
            <v>11032014-029.1_Measure life (years)</v>
          </cell>
          <cell r="D181">
            <v>1</v>
          </cell>
          <cell r="E181" t="str">
            <v>Measure life (years)</v>
          </cell>
          <cell r="F181" t="str">
            <v>Measure Life Value Source</v>
          </cell>
          <cell r="G181" t="str">
            <v/>
          </cell>
          <cell r="H181" t="str">
            <v/>
          </cell>
          <cell r="I181" t="str">
            <v>NonLighting Measure Worksheets ID 111314.pdf</v>
          </cell>
        </row>
        <row r="182">
          <cell r="C182" t="str">
            <v>11032014-029.1_Gross Average Monthly Demand Reduction (kW/unit)</v>
          </cell>
          <cell r="D182">
            <v>1</v>
          </cell>
          <cell r="E182" t="str">
            <v>Gross Average Monthly Demand Reduction (kW/unit)</v>
          </cell>
          <cell r="F182" t="str">
            <v>Demand Reduction Value Source</v>
          </cell>
          <cell r="G182" t="str">
            <v/>
          </cell>
          <cell r="H182" t="str">
            <v/>
          </cell>
          <cell r="I182" t="str">
            <v>NonLighting Measure Worksheets ID 111314.pdf</v>
          </cell>
        </row>
        <row r="183">
          <cell r="C183" t="str">
            <v>11032014-029.1_Gross incremental annual electric savings (kWh/yr)</v>
          </cell>
          <cell r="D183">
            <v>1</v>
          </cell>
          <cell r="E183" t="str">
            <v>Gross incremental annual electric savings (kWh/yr)</v>
          </cell>
          <cell r="F183" t="str">
            <v xml:space="preserve">Energy Savings Value Source </v>
          </cell>
          <cell r="G183" t="str">
            <v/>
          </cell>
          <cell r="H183" t="str">
            <v/>
          </cell>
          <cell r="I183" t="str">
            <v>NonLighting Measure Worksheets ID 111314.pdf</v>
          </cell>
        </row>
        <row r="184">
          <cell r="C184" t="str">
            <v>07182014-008.1_Planned Net to Gross Ratio</v>
          </cell>
          <cell r="D184">
            <v>1</v>
          </cell>
          <cell r="E184" t="str">
            <v>Planned Net to Gross Ratio</v>
          </cell>
          <cell r="F184" t="str">
            <v>Net-to-Gross Value Source</v>
          </cell>
          <cell r="G184" t="str">
            <v/>
          </cell>
          <cell r="H184" t="str">
            <v>BAU - CE inputs sheet</v>
          </cell>
          <cell r="I184" t="str">
            <v>CE inputs - measure update   small business 031314.xlsx</v>
          </cell>
        </row>
        <row r="185">
          <cell r="C185" t="str">
            <v>07182014-008.1_Gross incremental annual electric savings (kWh/yr)</v>
          </cell>
          <cell r="D185">
            <v>1</v>
          </cell>
          <cell r="E185" t="str">
            <v>Gross incremental annual electric savings (kWh/yr)</v>
          </cell>
          <cell r="F185" t="str">
            <v>Energy Savings Value Source</v>
          </cell>
          <cell r="G185" t="str">
            <v/>
          </cell>
          <cell r="H185" t="str">
            <v/>
          </cell>
          <cell r="I185" t="str">
            <v>Program Update Report UT 050214.docx</v>
          </cell>
        </row>
        <row r="186">
          <cell r="C186" t="str">
            <v>07182014-008.1_Gross Average Monthly Demand Reduction (kW/unit)</v>
          </cell>
          <cell r="D186">
            <v>1</v>
          </cell>
          <cell r="E186" t="str">
            <v>Gross Average Monthly Demand Reduction (kW/unit)</v>
          </cell>
          <cell r="F186" t="str">
            <v>Demand Savings Value Source</v>
          </cell>
          <cell r="G186" t="str">
            <v/>
          </cell>
          <cell r="H186" t="str">
            <v/>
          </cell>
          <cell r="I186" t="str">
            <v/>
          </cell>
        </row>
        <row r="187">
          <cell r="C187" t="str">
            <v>07182014-008.1_Incremental cost ($)</v>
          </cell>
          <cell r="D187">
            <v>1</v>
          </cell>
          <cell r="E187" t="str">
            <v>Incremental cost ($)</v>
          </cell>
          <cell r="F187" t="str">
            <v>Incremental Cost Value Source</v>
          </cell>
          <cell r="G187" t="str">
            <v/>
          </cell>
          <cell r="H187" t="str">
            <v/>
          </cell>
          <cell r="I187" t="str">
            <v/>
          </cell>
        </row>
        <row r="188">
          <cell r="C188" t="str">
            <v>07182014-008.1_Gross Average Monthly Demand Reduction (kW/unit)</v>
          </cell>
          <cell r="D188">
            <v>1</v>
          </cell>
          <cell r="E188" t="str">
            <v>Gross Average Monthly Demand Reduction (kW/unit)</v>
          </cell>
          <cell r="F188" t="str">
            <v>Demand Savings Value Source</v>
          </cell>
          <cell r="G188" t="str">
            <v/>
          </cell>
          <cell r="H188" t="str">
            <v/>
          </cell>
          <cell r="I188" t="str">
            <v>Program Update Report UT 050214.docx</v>
          </cell>
        </row>
        <row r="189">
          <cell r="C189" t="str">
            <v>07182014-008.1_Gross incremental annual electric savings (kWh/yr)</v>
          </cell>
          <cell r="D189">
            <v>1</v>
          </cell>
          <cell r="E189" t="str">
            <v>Gross incremental annual electric savings (kWh/yr)</v>
          </cell>
          <cell r="F189" t="str">
            <v>Energy Savings Value Source</v>
          </cell>
          <cell r="G189" t="str">
            <v/>
          </cell>
          <cell r="H189" t="str">
            <v/>
          </cell>
          <cell r="I189" t="str">
            <v/>
          </cell>
        </row>
        <row r="190">
          <cell r="C190" t="str">
            <v>07182014-008.1_Planned Realization Rate</v>
          </cell>
          <cell r="D190">
            <v>1</v>
          </cell>
          <cell r="E190" t="str">
            <v>Planned Realization Rate</v>
          </cell>
          <cell r="F190" t="str">
            <v>Realization Rate Value Source</v>
          </cell>
          <cell r="G190" t="str">
            <v/>
          </cell>
          <cell r="H190" t="str">
            <v>BAU - CE inputs sheet</v>
          </cell>
          <cell r="I190" t="str">
            <v>CE inputs - measure update   small business 031314.xlsx</v>
          </cell>
        </row>
        <row r="191">
          <cell r="C191" t="str">
            <v>07182014-008.1_Incremental cost ($)</v>
          </cell>
          <cell r="D191">
            <v>1</v>
          </cell>
          <cell r="E191" t="str">
            <v>Incremental cost ($)</v>
          </cell>
          <cell r="F191" t="str">
            <v>Incremental Cost Value Source</v>
          </cell>
          <cell r="G191" t="str">
            <v/>
          </cell>
          <cell r="H191" t="str">
            <v/>
          </cell>
          <cell r="I191" t="str">
            <v>Program Update Report UT 050214.docx</v>
          </cell>
        </row>
        <row r="192">
          <cell r="C192" t="str">
            <v>07182014-008.1_Measure life (years)</v>
          </cell>
          <cell r="D192">
            <v>1</v>
          </cell>
          <cell r="E192" t="str">
            <v>Measure life (years)</v>
          </cell>
          <cell r="F192" t="str">
            <v>Measure Life Value Source</v>
          </cell>
          <cell r="G192" t="str">
            <v/>
          </cell>
          <cell r="H192" t="str">
            <v/>
          </cell>
          <cell r="I192" t="str">
            <v>Program Update Report UT 050214.docx</v>
          </cell>
        </row>
        <row r="193">
          <cell r="C193" t="str">
            <v>12302013-006.1_Measure life (years)</v>
          </cell>
          <cell r="D193">
            <v>1</v>
          </cell>
          <cell r="E193" t="str">
            <v>Measure life (years)</v>
          </cell>
          <cell r="F193" t="str">
            <v>Measure Life Value Source</v>
          </cell>
          <cell r="G193" t="str">
            <v/>
          </cell>
          <cell r="H193" t="str">
            <v/>
          </cell>
          <cell r="I193" t="str">
            <v>ComGroceryAntiSweatHeaterControls_v1_1.xlsm</v>
          </cell>
        </row>
        <row r="194">
          <cell r="C194" t="str">
            <v>12302013-006.1_Incremental cost ($)</v>
          </cell>
          <cell r="D194">
            <v>1</v>
          </cell>
          <cell r="E194" t="str">
            <v>Incremental cost ($)</v>
          </cell>
          <cell r="F194" t="str">
            <v>Cost Value Source</v>
          </cell>
          <cell r="G194" t="str">
            <v/>
          </cell>
          <cell r="H194" t="str">
            <v/>
          </cell>
          <cell r="I194" t="str">
            <v>ComGroceryAntiSweatHeaterControls_v1_1.xlsm</v>
          </cell>
        </row>
        <row r="195">
          <cell r="C195" t="str">
            <v>12302013-006.1_Gross Average Monthly Demand Reduction (kW/unit)</v>
          </cell>
          <cell r="D195">
            <v>1</v>
          </cell>
          <cell r="E195" t="str">
            <v>Gross Average Monthly Demand Reduction (kW/unit)</v>
          </cell>
          <cell r="F195" t="str">
            <v>Demand Reduction Value Source</v>
          </cell>
          <cell r="G195" t="str">
            <v/>
          </cell>
          <cell r="H195" t="str">
            <v/>
          </cell>
          <cell r="I195" t="str">
            <v>ComGroceryAntiSweatHeaterControls_v1_1.xlsm</v>
          </cell>
        </row>
        <row r="196">
          <cell r="C196" t="str">
            <v>12302013-006.1_Gross incremental annual electric savings (kWh/yr)</v>
          </cell>
          <cell r="D196">
            <v>1</v>
          </cell>
          <cell r="E196" t="str">
            <v>Gross incremental annual electric savings (kWh/yr)</v>
          </cell>
          <cell r="F196" t="str">
            <v xml:space="preserve">Energy Savings Value Source </v>
          </cell>
          <cell r="G196" t="str">
            <v/>
          </cell>
          <cell r="H196" t="str">
            <v/>
          </cell>
          <cell r="I196" t="str">
            <v>ComGroceryAntiSweatHeaterControls_v1_1.xlsm</v>
          </cell>
        </row>
        <row r="197">
          <cell r="C197" t="str">
            <v>12012014-008.1_Gross incremental annual electric savings (kWh/yr)</v>
          </cell>
          <cell r="D197">
            <v>1</v>
          </cell>
          <cell r="E197" t="str">
            <v>Gross incremental annual electric savings (kWh/yr)</v>
          </cell>
          <cell r="F197" t="str">
            <v>Energy Savings Value Source</v>
          </cell>
          <cell r="G197" t="str">
            <v/>
          </cell>
          <cell r="H197" t="str">
            <v/>
          </cell>
          <cell r="I197" t="str">
            <v>NonLighting Measure Worksheets WY 120814.pdf</v>
          </cell>
        </row>
        <row r="198">
          <cell r="C198" t="str">
            <v>12012014-008.1_Planned Realization Rate</v>
          </cell>
          <cell r="D198">
            <v>1</v>
          </cell>
          <cell r="E198" t="str">
            <v>Planned Realization Rate</v>
          </cell>
          <cell r="F198" t="str">
            <v>Realization Rate Value Source</v>
          </cell>
          <cell r="G198" t="str">
            <v/>
          </cell>
          <cell r="H198" t="str">
            <v>Table 1</v>
          </cell>
          <cell r="I198" t="str">
            <v>DSM_WY_FinAnswerExpress_Report_2011.pdf</v>
          </cell>
        </row>
        <row r="199">
          <cell r="C199" t="str">
            <v>12012014-008.1_Incremental cost ($)</v>
          </cell>
          <cell r="D199">
            <v>1</v>
          </cell>
          <cell r="E199" t="str">
            <v>Incremental cost ($)</v>
          </cell>
          <cell r="F199" t="str">
            <v>Incremental Cost Value Source</v>
          </cell>
          <cell r="G199" t="str">
            <v/>
          </cell>
          <cell r="H199" t="str">
            <v/>
          </cell>
          <cell r="I199" t="str">
            <v>NonLighting Measure Worksheets WY 120814.pdf</v>
          </cell>
        </row>
        <row r="200">
          <cell r="C200" t="str">
            <v>12012014-008.1_Gross Average Monthly Demand Reduction (kW/unit)</v>
          </cell>
          <cell r="D200">
            <v>1</v>
          </cell>
          <cell r="E200" t="str">
            <v>Gross Average Monthly Demand Reduction (kW/unit)</v>
          </cell>
          <cell r="F200" t="str">
            <v>Demand Savings Value Source</v>
          </cell>
          <cell r="G200" t="str">
            <v/>
          </cell>
          <cell r="H200" t="str">
            <v/>
          </cell>
          <cell r="I200" t="str">
            <v>NonLighting Measure Worksheets WY 120814.pdf</v>
          </cell>
        </row>
        <row r="201">
          <cell r="C201" t="str">
            <v>12012014-008.1_Planned Net to Gross Ratio</v>
          </cell>
          <cell r="D201">
            <v>1</v>
          </cell>
          <cell r="E201" t="str">
            <v>Planned Net to Gross Ratio</v>
          </cell>
          <cell r="F201" t="str">
            <v>Net-to-Gross Value Source</v>
          </cell>
          <cell r="G201" t="str">
            <v/>
          </cell>
          <cell r="H201" t="str">
            <v>Page 10</v>
          </cell>
          <cell r="I201" t="str">
            <v>DSM_WY_FinAnswerExpress_Report_2011.pdf</v>
          </cell>
        </row>
        <row r="202">
          <cell r="C202" t="str">
            <v>12012014-008.1_Measure life (years)</v>
          </cell>
          <cell r="D202">
            <v>1</v>
          </cell>
          <cell r="E202" t="str">
            <v>Measure life (years)</v>
          </cell>
          <cell r="F202" t="str">
            <v>Measure Life Value Source</v>
          </cell>
          <cell r="G202" t="str">
            <v/>
          </cell>
          <cell r="H202" t="str">
            <v/>
          </cell>
          <cell r="I202" t="str">
            <v>NonLighting Measure Worksheets WY 120814.pdf</v>
          </cell>
        </row>
        <row r="203">
          <cell r="C203" t="str">
            <v>1049.2_Incremental cost ($)</v>
          </cell>
          <cell r="D203">
            <v>2</v>
          </cell>
          <cell r="E203" t="str">
            <v>Incremental cost ($)</v>
          </cell>
          <cell r="F203" t="str">
            <v>Incremental Cost Value Source</v>
          </cell>
          <cell r="G203" t="str">
            <v/>
          </cell>
          <cell r="H203" t="str">
            <v>Page 53</v>
          </cell>
          <cell r="I203" t="str">
            <v>Wyoming Industrial  Agricultural Measure Review and Update 9 Nov.docx</v>
          </cell>
        </row>
        <row r="204">
          <cell r="C204" t="str">
            <v>1049.2_Gross Average Monthly Demand Reduction (kW/unit)</v>
          </cell>
          <cell r="D204">
            <v>2</v>
          </cell>
          <cell r="E204" t="str">
            <v>Gross Average Monthly Demand Reduction (kW/unit)</v>
          </cell>
          <cell r="F204" t="str">
            <v>Demand Savings Value Source</v>
          </cell>
          <cell r="G204" t="str">
            <v/>
          </cell>
          <cell r="H204" t="str">
            <v>Page 53</v>
          </cell>
          <cell r="I204" t="str">
            <v>Wyoming Industrial  Agricultural Measure Review and Update 9 Nov.docx</v>
          </cell>
        </row>
        <row r="205">
          <cell r="C205" t="str">
            <v>1049.2_Measure life (years)</v>
          </cell>
          <cell r="D205">
            <v>2</v>
          </cell>
          <cell r="E205" t="str">
            <v>Measure life (years)</v>
          </cell>
          <cell r="F205" t="str">
            <v>Measure Life Value Source</v>
          </cell>
          <cell r="G205" t="str">
            <v/>
          </cell>
          <cell r="H205" t="str">
            <v>Table 26</v>
          </cell>
          <cell r="I205" t="str">
            <v>2013-Wyoming-Annual-Report-Appendices-FINAL.pdf</v>
          </cell>
        </row>
        <row r="206">
          <cell r="C206" t="str">
            <v>1049.2_Planned Net to Gross Ratio</v>
          </cell>
          <cell r="D206">
            <v>2</v>
          </cell>
          <cell r="E206" t="str">
            <v>Planned Net to Gross Ratio</v>
          </cell>
          <cell r="F206" t="str">
            <v>Net-to-Gross Value Source</v>
          </cell>
          <cell r="G206" t="str">
            <v/>
          </cell>
          <cell r="H206" t="str">
            <v>Recommendation on Page 10</v>
          </cell>
          <cell r="I206" t="str">
            <v>DSM_WY_EnergyFinAnswer_Report_2011.pdf</v>
          </cell>
        </row>
        <row r="207">
          <cell r="C207" t="str">
            <v>1049.2_Gross incremental annual electric savings (kWh/yr)</v>
          </cell>
          <cell r="D207">
            <v>2</v>
          </cell>
          <cell r="E207" t="str">
            <v>Gross incremental annual electric savings (kWh/yr)</v>
          </cell>
          <cell r="F207" t="str">
            <v>Energy Savings Value Source</v>
          </cell>
          <cell r="G207" t="str">
            <v/>
          </cell>
          <cell r="H207" t="str">
            <v>Page 53</v>
          </cell>
          <cell r="I207" t="str">
            <v>Wyoming Industrial  Agricultural Measure Review and Update 9 Nov.docx</v>
          </cell>
        </row>
        <row r="208">
          <cell r="C208" t="str">
            <v>180.2_Gross Average Monthly Demand Reduction (kW/unit)</v>
          </cell>
          <cell r="D208">
            <v>2</v>
          </cell>
          <cell r="E208" t="str">
            <v>Gross Average Monthly Demand Reduction (kW/unit)</v>
          </cell>
          <cell r="F208" t="str">
            <v>Demand Savings Value Source</v>
          </cell>
          <cell r="G208" t="str">
            <v/>
          </cell>
          <cell r="H208" t="str">
            <v/>
          </cell>
          <cell r="I208" t="str">
            <v>California Industrial  Agricultural Measure Review and Update 29 Nov 2013.docx</v>
          </cell>
        </row>
        <row r="209">
          <cell r="C209" t="str">
            <v>180.2_Planned Net to Gross Ratio</v>
          </cell>
          <cell r="D209">
            <v>2</v>
          </cell>
          <cell r="E209" t="str">
            <v>Planned Net to Gross Ratio</v>
          </cell>
          <cell r="F209" t="str">
            <v>Net-to-Gross Value Source</v>
          </cell>
          <cell r="G209" t="str">
            <v/>
          </cell>
          <cell r="H209" t="str">
            <v>P. 2 .</v>
          </cell>
          <cell r="I209" t="str">
            <v>CA_FinAnswer_Express_Program_Evaluation_2009-2011.pdf</v>
          </cell>
        </row>
        <row r="210">
          <cell r="C210" t="str">
            <v>180.2_Planned Realization Rate</v>
          </cell>
          <cell r="D210">
            <v>2</v>
          </cell>
          <cell r="E210" t="str">
            <v>Planned Realization Rate</v>
          </cell>
          <cell r="F210" t="str">
            <v>Realization Rate Value Source</v>
          </cell>
          <cell r="G210" t="str">
            <v/>
          </cell>
          <cell r="H210" t="str">
            <v xml:space="preserve"> Table 1, p. 2.</v>
          </cell>
          <cell r="I210" t="str">
            <v>CA_FinAnswer_Express_Program_Evaluation_2009-2011.pdf</v>
          </cell>
        </row>
        <row r="211">
          <cell r="C211" t="str">
            <v>180.2_Incremental cost ($)</v>
          </cell>
          <cell r="D211">
            <v>2</v>
          </cell>
          <cell r="E211" t="str">
            <v>Incremental cost ($)</v>
          </cell>
          <cell r="F211" t="str">
            <v>Incremental Cost Value Source</v>
          </cell>
          <cell r="G211" t="str">
            <v/>
          </cell>
          <cell r="H211" t="str">
            <v/>
          </cell>
          <cell r="I211" t="str">
            <v>California Industrial  Agricultural Measure Review and Update 29 Nov 2013.docx</v>
          </cell>
        </row>
        <row r="212">
          <cell r="C212" t="str">
            <v>180.2_Measure life (years)</v>
          </cell>
          <cell r="D212">
            <v>2</v>
          </cell>
          <cell r="E212" t="str">
            <v>Measure life (years)</v>
          </cell>
          <cell r="F212" t="str">
            <v>Measure Life Value Source</v>
          </cell>
          <cell r="G212" t="str">
            <v/>
          </cell>
          <cell r="H212" t="str">
            <v/>
          </cell>
          <cell r="I212" t="str">
            <v>FinAnswer Express Market Characterization and Program Enhancements - California Service Territory 18 August 2011.pdf</v>
          </cell>
        </row>
        <row r="213">
          <cell r="C213" t="str">
            <v>180.2_Gross incremental annual electric savings (kWh/yr)</v>
          </cell>
          <cell r="D213">
            <v>2</v>
          </cell>
          <cell r="E213" t="str">
            <v>Gross incremental annual electric savings (kWh/yr)</v>
          </cell>
          <cell r="F213" t="str">
            <v>Energy Savings Value Source</v>
          </cell>
          <cell r="G213" t="str">
            <v/>
          </cell>
          <cell r="H213" t="str">
            <v/>
          </cell>
          <cell r="I213" t="str">
            <v>California Industrial  Agricultural Measure Review and Update 29 Nov 2013.docx</v>
          </cell>
        </row>
        <row r="214">
          <cell r="C214" t="str">
            <v>398.2_Gross Average Monthly Demand Reduction (kW/unit)</v>
          </cell>
          <cell r="D214">
            <v>2</v>
          </cell>
          <cell r="E214" t="str">
            <v>Gross Average Monthly Demand Reduction (kW/unit)</v>
          </cell>
          <cell r="F214" t="str">
            <v>Demand Reduction Value Source</v>
          </cell>
          <cell r="G214" t="str">
            <v/>
          </cell>
          <cell r="H214" t="str">
            <v/>
          </cell>
          <cell r="I214" t="str">
            <v>Idaho Industrial  Agricultural Measure Review and Update 20 Nov 2013 revised 27 June 2014.pdf</v>
          </cell>
        </row>
        <row r="215">
          <cell r="C215" t="str">
            <v>398.2_Gross incremental annual electric savings (kWh/yr)</v>
          </cell>
          <cell r="D215">
            <v>2</v>
          </cell>
          <cell r="E215" t="str">
            <v>Gross incremental annual electric savings (kWh/yr)</v>
          </cell>
          <cell r="F215" t="str">
            <v xml:space="preserve">Energy Savings Value Source </v>
          </cell>
          <cell r="G215" t="str">
            <v/>
          </cell>
          <cell r="H215" t="str">
            <v/>
          </cell>
          <cell r="I215" t="str">
            <v>Idaho Industrial  Agricultural Measure Review and Update 20 Nov 2013 revised 27 June 2014.pdf</v>
          </cell>
        </row>
        <row r="216">
          <cell r="C216" t="str">
            <v>398.2_Incremental cost ($)</v>
          </cell>
          <cell r="D216">
            <v>2</v>
          </cell>
          <cell r="E216" t="str">
            <v>Incremental cost ($)</v>
          </cell>
          <cell r="F216" t="str">
            <v>Cost Value Source</v>
          </cell>
          <cell r="G216" t="str">
            <v/>
          </cell>
          <cell r="H216" t="str">
            <v/>
          </cell>
          <cell r="I216" t="str">
            <v>Idaho Industrial  Agricultural Measure Review and Update 20 Nov 2013 revised 27 June 2014.pdf</v>
          </cell>
        </row>
        <row r="217">
          <cell r="C217" t="str">
            <v>398.2_Planned Realization Rate</v>
          </cell>
          <cell r="D217">
            <v>2</v>
          </cell>
          <cell r="E217" t="str">
            <v>Planned Realization Rate</v>
          </cell>
          <cell r="F217" t="str">
            <v>Realization Rate Value Source</v>
          </cell>
          <cell r="G217" t="str">
            <v/>
          </cell>
          <cell r="H217" t="str">
            <v>Table 1</v>
          </cell>
          <cell r="I217" t="str">
            <v>ID_Energy_FinAnswer_Program_Evaluation_2009-2011.pdf</v>
          </cell>
        </row>
        <row r="218">
          <cell r="C218" t="str">
            <v>398.2_Planned Net to Gross Ratio</v>
          </cell>
          <cell r="D218">
            <v>2</v>
          </cell>
          <cell r="E218" t="str">
            <v>Planned Net to Gross Ratio</v>
          </cell>
          <cell r="F218" t="str">
            <v>Net-to-Gross Ratio Value Source</v>
          </cell>
          <cell r="G218" t="str">
            <v/>
          </cell>
          <cell r="H218" t="str">
            <v>Page 2</v>
          </cell>
          <cell r="I218" t="str">
            <v>ID_Energy_FinAnswer_Program_Evaluation_2009-2011.pdf</v>
          </cell>
        </row>
        <row r="219">
          <cell r="C219" t="str">
            <v>398.2_Measure life (years)</v>
          </cell>
          <cell r="D219">
            <v>2</v>
          </cell>
          <cell r="E219" t="str">
            <v>Measure life (years)</v>
          </cell>
          <cell r="F219" t="str">
            <v>Measure Life Value Source</v>
          </cell>
          <cell r="G219" t="str">
            <v/>
          </cell>
          <cell r="H219" t="str">
            <v>Table 3 on page 19 of Appendix 1</v>
          </cell>
          <cell r="I219" t="str">
            <v>ID_2011_Annual_Report_Appendix.pdf</v>
          </cell>
        </row>
        <row r="220">
          <cell r="C220" t="str">
            <v>625.2_Incentive Customer ($)</v>
          </cell>
          <cell r="D220">
            <v>2</v>
          </cell>
          <cell r="E220" t="str">
            <v>Incentive Customer ($)</v>
          </cell>
          <cell r="F220" t="str">
            <v>Incentive Value Source</v>
          </cell>
          <cell r="G220" t="str">
            <v/>
          </cell>
          <cell r="H220" t="str">
            <v>FE Deemed Savings - Industrial v10.18.12.xlsx table of deemed values used by program administator</v>
          </cell>
          <cell r="I220" t="str">
            <v/>
          </cell>
        </row>
        <row r="221">
          <cell r="C221" t="str">
            <v>625.2_Gross Average Monthly Demand Reduction (kW/unit)</v>
          </cell>
          <cell r="D221">
            <v>2</v>
          </cell>
          <cell r="E221" t="str">
            <v>Gross Average Monthly Demand Reduction (kW/unit)</v>
          </cell>
          <cell r="F221" t="str">
            <v>Demand Reduction Value Source</v>
          </cell>
          <cell r="G221" t="str">
            <v/>
          </cell>
          <cell r="H221" t="str">
            <v/>
          </cell>
          <cell r="I221" t="str">
            <v>FinAnswer Express Market Characterization and Program Enhancements - Utah Service Territory 30 Nov 2011.pdf</v>
          </cell>
        </row>
        <row r="222">
          <cell r="C222" t="str">
            <v>625.2_Efficient Case Value</v>
          </cell>
          <cell r="D222">
            <v>2</v>
          </cell>
          <cell r="E222" t="str">
            <v>Efficient Case Value</v>
          </cell>
          <cell r="F222" t="str">
            <v>Efficient Case Value Source</v>
          </cell>
          <cell r="G222" t="str">
            <v/>
          </cell>
          <cell r="H222" t="str">
            <v/>
          </cell>
          <cell r="I222" t="str">
            <v>FinAnswer Express Market Characterization and Program Enhancements - Utah Service Territory 30 Nov 2011.pdf</v>
          </cell>
        </row>
        <row r="223">
          <cell r="C223" t="str">
            <v>625.2_Gross Average Monthly Demand Reduction (kW/unit)</v>
          </cell>
          <cell r="D223">
            <v>2</v>
          </cell>
          <cell r="E223" t="str">
            <v>Gross Average Monthly Demand Reduction (kW/unit)</v>
          </cell>
          <cell r="F223" t="str">
            <v>Savings Parameters</v>
          </cell>
          <cell r="G223" t="str">
            <v/>
          </cell>
          <cell r="H223" t="str">
            <v/>
          </cell>
          <cell r="I223" t="str">
            <v>Farm Equipment.docx</v>
          </cell>
        </row>
        <row r="224">
          <cell r="C224" t="str">
            <v>625.2_Gross incremental annual electric savings (kWh/yr)</v>
          </cell>
          <cell r="D224">
            <v>2</v>
          </cell>
          <cell r="E224" t="str">
            <v>Gross incremental annual electric savings (kWh/yr)</v>
          </cell>
          <cell r="F224" t="str">
            <v>Savings Parameters</v>
          </cell>
          <cell r="G224" t="str">
            <v/>
          </cell>
          <cell r="H224" t="str">
            <v/>
          </cell>
          <cell r="I224" t="str">
            <v>Farm Equipment.docx</v>
          </cell>
        </row>
        <row r="225">
          <cell r="C225" t="str">
            <v>625.2_Incremental cost ($)</v>
          </cell>
          <cell r="D225">
            <v>2</v>
          </cell>
          <cell r="E225" t="str">
            <v>Incremental cost ($)</v>
          </cell>
          <cell r="F225" t="str">
            <v>Cost Value Source</v>
          </cell>
          <cell r="G225" t="str">
            <v/>
          </cell>
          <cell r="H225" t="str">
            <v/>
          </cell>
          <cell r="I225" t="str">
            <v>FinAnswer Express Market Characterization and Program Enhancements - Utah Service Territory 30 Nov 2011.pdf</v>
          </cell>
        </row>
        <row r="226">
          <cell r="C226" t="str">
            <v>625.2_Gross incremental annual electric savings (kWh/yr)</v>
          </cell>
          <cell r="D226">
            <v>2</v>
          </cell>
          <cell r="E226" t="str">
            <v>Gross incremental annual electric savings (kWh/yr)</v>
          </cell>
          <cell r="F226" t="str">
            <v xml:space="preserve">Energy Savings Value Source </v>
          </cell>
          <cell r="G226" t="str">
            <v/>
          </cell>
          <cell r="H226" t="str">
            <v/>
          </cell>
          <cell r="I226" t="str">
            <v>FinAnswer Express Market Characterization and Program Enhancements - Utah Service Territory 30 Nov 2011.pdf</v>
          </cell>
        </row>
        <row r="227">
          <cell r="C227" t="str">
            <v>625.2_Baseline Value</v>
          </cell>
          <cell r="D227">
            <v>2</v>
          </cell>
          <cell r="E227" t="str">
            <v>Baseline Value</v>
          </cell>
          <cell r="F227" t="str">
            <v>Baseline Value Source</v>
          </cell>
          <cell r="G227" t="str">
            <v/>
          </cell>
          <cell r="H227" t="str">
            <v/>
          </cell>
          <cell r="I227" t="str">
            <v>FinAnswer Express Market Characterization and Program Enhancements - Utah Service Territory 30 Nov 2011.pdf</v>
          </cell>
        </row>
        <row r="228">
          <cell r="C228" t="str">
            <v>625.3_Planned Net to Gross Ratio</v>
          </cell>
          <cell r="D228">
            <v>3</v>
          </cell>
          <cell r="E228" t="str">
            <v>Planned Net to Gross Ratio</v>
          </cell>
          <cell r="F228" t="str">
            <v>Planned Net-to-Gross Ratio Value Source</v>
          </cell>
          <cell r="G228" t="str">
            <v/>
          </cell>
          <cell r="H228" t="str">
            <v>BAU - CE inputs sheet</v>
          </cell>
          <cell r="I228" t="str">
            <v>CE inputs - measure update   small business 031314.xlsx</v>
          </cell>
        </row>
        <row r="229">
          <cell r="C229" t="str">
            <v>625.3_Gross incremental annual electric savings (kWh/yr)</v>
          </cell>
          <cell r="D229">
            <v>3</v>
          </cell>
          <cell r="E229" t="str">
            <v>Gross incremental annual electric savings (kWh/yr)</v>
          </cell>
          <cell r="F229" t="str">
            <v>Energy savings value source</v>
          </cell>
          <cell r="G229" t="str">
            <v/>
          </cell>
          <cell r="H229" t="str">
            <v>page 55</v>
          </cell>
          <cell r="I229" t="str">
            <v>Utah Industrial  Agricultural Measure Review and Update 1 May 2014.docx</v>
          </cell>
        </row>
        <row r="230">
          <cell r="C230" t="str">
            <v>625.3_Incremental cost ($)</v>
          </cell>
          <cell r="D230">
            <v>3</v>
          </cell>
          <cell r="E230" t="str">
            <v>Incremental cost ($)</v>
          </cell>
          <cell r="F230" t="str">
            <v>Cost value source</v>
          </cell>
          <cell r="G230" t="str">
            <v/>
          </cell>
          <cell r="H230" t="str">
            <v>page 55</v>
          </cell>
          <cell r="I230" t="str">
            <v>Utah Industrial  Agricultural Measure Review and Update 1 May 2014.docx</v>
          </cell>
        </row>
        <row r="231">
          <cell r="C231" t="str">
            <v>625.3_Measure life (years)</v>
          </cell>
          <cell r="D231">
            <v>3</v>
          </cell>
          <cell r="E231" t="str">
            <v>Measure life (years)</v>
          </cell>
          <cell r="F231" t="str">
            <v>Measure Life Value Source</v>
          </cell>
          <cell r="G231" t="str">
            <v/>
          </cell>
          <cell r="H231" t="str">
            <v>Page 53</v>
          </cell>
          <cell r="I231" t="str">
            <v>Utah Industrial  Agricultural Measure Review and Update 1 May 2014.docx</v>
          </cell>
        </row>
        <row r="232">
          <cell r="C232" t="str">
            <v>625.3_Planned Realization Rate</v>
          </cell>
          <cell r="D232">
            <v>3</v>
          </cell>
          <cell r="E232" t="str">
            <v>Planned Realization Rate</v>
          </cell>
          <cell r="F232" t="str">
            <v>Planned Realization Rate Value Source</v>
          </cell>
          <cell r="G232" t="str">
            <v/>
          </cell>
          <cell r="H232" t="str">
            <v>BAU - CE inputs sheet</v>
          </cell>
          <cell r="I232" t="str">
            <v>CE inputs - measure update   small business 031314.xlsx</v>
          </cell>
        </row>
        <row r="233">
          <cell r="C233" t="str">
            <v>836.2_Measure life (years)</v>
          </cell>
          <cell r="D233">
            <v>2</v>
          </cell>
          <cell r="E233" t="str">
            <v>Measure life (years)</v>
          </cell>
          <cell r="F233" t="str">
            <v>Measure Life Value Source</v>
          </cell>
          <cell r="G233" t="str">
            <v/>
          </cell>
          <cell r="H233" t="str">
            <v>Table 2a on page 10 of Appendix 1</v>
          </cell>
          <cell r="I233" t="str">
            <v>WA_2011_Annual_Report_Conservation_Acquisition.pdf</v>
          </cell>
        </row>
        <row r="234">
          <cell r="C234" t="str">
            <v>836.2_Gross incremental annual electric savings (kWh/yr)</v>
          </cell>
          <cell r="D234">
            <v>2</v>
          </cell>
          <cell r="E234" t="str">
            <v>Gross incremental annual electric savings (kWh/yr)</v>
          </cell>
          <cell r="F234" t="str">
            <v>Savings Parameters</v>
          </cell>
          <cell r="G234" t="str">
            <v/>
          </cell>
          <cell r="H234" t="str">
            <v/>
          </cell>
          <cell r="I234" t="str">
            <v>WA Farm Equipment.docx</v>
          </cell>
        </row>
        <row r="235">
          <cell r="C235" t="str">
            <v>836.2_Incentive Customer ($)</v>
          </cell>
          <cell r="D235">
            <v>2</v>
          </cell>
          <cell r="E235" t="str">
            <v>Incentive Customer ($)</v>
          </cell>
          <cell r="F235" t="str">
            <v>Incentive Value Source</v>
          </cell>
          <cell r="G235" t="str">
            <v/>
          </cell>
          <cell r="H235" t="str">
            <v>pg 52, Farm &amp; Dairy Equipment Incentives table</v>
          </cell>
          <cell r="I235" t="str">
            <v>Review and Update Industrial Agricultural Incentive Table Measures Washington 3 Nov 2013.pdf</v>
          </cell>
        </row>
        <row r="236">
          <cell r="C236" t="str">
            <v>836.2_Gross Average Monthly Demand Reduction (kW/unit)</v>
          </cell>
          <cell r="D236">
            <v>2</v>
          </cell>
          <cell r="E236" t="str">
            <v>Gross Average Monthly Demand Reduction (kW/unit)</v>
          </cell>
          <cell r="F236" t="str">
            <v>Savings Parameters</v>
          </cell>
          <cell r="G236" t="str">
            <v/>
          </cell>
          <cell r="H236" t="str">
            <v/>
          </cell>
          <cell r="I236" t="str">
            <v>WA Farm Equipment.docx</v>
          </cell>
        </row>
        <row r="237">
          <cell r="C237" t="str">
            <v>836.2_Incremental cost ($)</v>
          </cell>
          <cell r="D237">
            <v>2</v>
          </cell>
          <cell r="E237" t="str">
            <v>Incremental cost ($)</v>
          </cell>
          <cell r="F237" t="str">
            <v>Cost Value Source</v>
          </cell>
          <cell r="G237" t="str">
            <v/>
          </cell>
          <cell r="H237" t="str">
            <v>pg 52, Farm &amp; Dairy Equipment Incentives table</v>
          </cell>
          <cell r="I237" t="str">
            <v>Review and Update Industrial Agricultural Incentive Table Measures Washington 3 Nov 2013.pdf</v>
          </cell>
        </row>
        <row r="238">
          <cell r="C238" t="str">
            <v>836.2_Gross incremental annual electric savings (kWh/yr)</v>
          </cell>
          <cell r="D238">
            <v>2</v>
          </cell>
          <cell r="E238" t="str">
            <v>Gross incremental annual electric savings (kWh/yr)</v>
          </cell>
          <cell r="F238" t="str">
            <v xml:space="preserve">Energy Savings Value Source </v>
          </cell>
          <cell r="G238" t="str">
            <v/>
          </cell>
          <cell r="H238" t="str">
            <v>pg 52, Farm &amp; Dairy Equipment Incentives table</v>
          </cell>
          <cell r="I238" t="str">
            <v>Review and Update Industrial Agricultural Incentive Table Measures Washington 3 Nov 2013.pdf</v>
          </cell>
        </row>
        <row r="239">
          <cell r="C239" t="str">
            <v>836.2_Gross Average Monthly Demand Reduction (kW/unit)</v>
          </cell>
          <cell r="D239">
            <v>2</v>
          </cell>
          <cell r="E239" t="str">
            <v>Gross Average Monthly Demand Reduction (kW/unit)</v>
          </cell>
          <cell r="F239" t="str">
            <v>Demand Reduction Value Source</v>
          </cell>
          <cell r="G239" t="str">
            <v/>
          </cell>
          <cell r="H239" t="str">
            <v>pg 52, Farm &amp; Dairy Equipment Incentives table</v>
          </cell>
          <cell r="I239" t="str">
            <v>Review and Update Industrial Agricultural Incentive Table Measures Washington 3 Nov 2013.pdf</v>
          </cell>
        </row>
        <row r="240">
          <cell r="C240" t="str">
            <v>12162013-213.2_Planned Net to Gross Ratio</v>
          </cell>
          <cell r="D240">
            <v>2</v>
          </cell>
          <cell r="E240" t="str">
            <v>Planned Net to Gross Ratio</v>
          </cell>
          <cell r="F240" t="str">
            <v>Net-to-Gross Value Source</v>
          </cell>
          <cell r="G240" t="str">
            <v/>
          </cell>
          <cell r="H240" t="str">
            <v>Page 2</v>
          </cell>
          <cell r="I240" t="str">
            <v>CA_Energy_FinAnswer_Program_Evaluation_2009-2011.pdf</v>
          </cell>
        </row>
        <row r="241">
          <cell r="C241" t="str">
            <v>12162013-343.2_Planned Realization Rate</v>
          </cell>
          <cell r="D241">
            <v>2</v>
          </cell>
          <cell r="E241" t="str">
            <v>Planned Realization Rate</v>
          </cell>
          <cell r="F241" t="str">
            <v>Realization Rate Value Source</v>
          </cell>
          <cell r="G241" t="str">
            <v/>
          </cell>
          <cell r="H241" t="str">
            <v>Table 1</v>
          </cell>
          <cell r="I241" t="str">
            <v>ID_Energy_FinAnswer_Program_Evaluation_2009-2011.pdf</v>
          </cell>
        </row>
        <row r="242">
          <cell r="C242" t="str">
            <v>12162013-343.2_Planned Net to Gross Ratio</v>
          </cell>
          <cell r="D242">
            <v>2</v>
          </cell>
          <cell r="E242" t="str">
            <v>Planned Net to Gross Ratio</v>
          </cell>
          <cell r="F242" t="str">
            <v>Net-to-Gross Ratio Value Source</v>
          </cell>
          <cell r="G242" t="str">
            <v/>
          </cell>
          <cell r="H242" t="str">
            <v>Page 2</v>
          </cell>
          <cell r="I242" t="str">
            <v>ID_Energy_FinAnswer_Program_Evaluation_2009-2011.pdf</v>
          </cell>
        </row>
        <row r="243">
          <cell r="C243" t="str">
            <v>12162013-343.2_Measure life (years)</v>
          </cell>
          <cell r="D243">
            <v>2</v>
          </cell>
          <cell r="E243" t="str">
            <v>Measure life (years)</v>
          </cell>
          <cell r="F243" t="str">
            <v>Measure Life Value Source</v>
          </cell>
          <cell r="G243" t="str">
            <v>14.5, rounded to 15</v>
          </cell>
          <cell r="H243" t="str">
            <v>Table 16</v>
          </cell>
          <cell r="I243" t="str">
            <v>Idaho Energy FinAnswer Evaluation Report - 2008.pdf</v>
          </cell>
        </row>
        <row r="244">
          <cell r="C244" t="str">
            <v>11222013-109.2_Incentive Customer ($)</v>
          </cell>
          <cell r="D244">
            <v>2</v>
          </cell>
          <cell r="E244" t="str">
            <v>Incentive Customer ($)</v>
          </cell>
          <cell r="F244" t="str">
            <v>Incentive Value Source</v>
          </cell>
          <cell r="G244" t="str">
            <v/>
          </cell>
          <cell r="H244" t="str">
            <v>Incentive Caluclator Tool</v>
          </cell>
          <cell r="I244" t="str">
            <v>WB UT Incentive Calc EXTERNAL 1.1E 0722013.xlsx</v>
          </cell>
        </row>
        <row r="245">
          <cell r="C245" t="str">
            <v>12162013-083.2_Incentive Customer ($)</v>
          </cell>
          <cell r="D245">
            <v>2</v>
          </cell>
          <cell r="E245" t="str">
            <v>Incentive Customer ($)</v>
          </cell>
          <cell r="F245" t="str">
            <v>Incentive Value Source</v>
          </cell>
          <cell r="G245" t="str">
            <v/>
          </cell>
          <cell r="H245" t="str">
            <v>Incentive Caluclator Tool</v>
          </cell>
          <cell r="I245" t="str">
            <v>WA wattSmart Business Incentive DUMMY.xlsx</v>
          </cell>
        </row>
        <row r="246">
          <cell r="C246" t="str">
            <v>12162013-473.2_Planned Realization Rate</v>
          </cell>
          <cell r="D246">
            <v>2</v>
          </cell>
          <cell r="E246" t="str">
            <v>Planned Realization Rate</v>
          </cell>
          <cell r="F246" t="str">
            <v>Realization Rate Value Source</v>
          </cell>
          <cell r="G246" t="str">
            <v/>
          </cell>
          <cell r="H246" t="str">
            <v>Table 1</v>
          </cell>
          <cell r="I246" t="str">
            <v>DSM_WY_EnergyFinAnswer_Report_2011.pdf</v>
          </cell>
        </row>
        <row r="247">
          <cell r="C247" t="str">
            <v>12162013-473.2_Planned Net to Gross Ratio</v>
          </cell>
          <cell r="D247">
            <v>2</v>
          </cell>
          <cell r="E247" t="str">
            <v>Planned Net to Gross Ratio</v>
          </cell>
          <cell r="F247" t="str">
            <v>Net-to-Gross Valur Source</v>
          </cell>
          <cell r="G247" t="str">
            <v/>
          </cell>
          <cell r="H247" t="str">
            <v>Page 10</v>
          </cell>
          <cell r="I247" t="str">
            <v>DSM_WY_EnergyFinAnswer_Report_2011.pdf</v>
          </cell>
        </row>
        <row r="248">
          <cell r="C248" t="str">
            <v>12162013-473.2_Measure life (years)</v>
          </cell>
          <cell r="D248">
            <v>2</v>
          </cell>
          <cell r="E248" t="str">
            <v>Measure life (years)</v>
          </cell>
          <cell r="F248" t="str">
            <v>Measure Life Value Source</v>
          </cell>
          <cell r="G248" t="str">
            <v/>
          </cell>
          <cell r="H248" t="str">
            <v>Table 26</v>
          </cell>
          <cell r="I248" t="str">
            <v>2013-Wyoming-Annual-Report-Appendices-FINAL.pdf</v>
          </cell>
        </row>
        <row r="249">
          <cell r="C249" t="str">
            <v>12162013-214.2_Planned Net to Gross Ratio</v>
          </cell>
          <cell r="D249">
            <v>2</v>
          </cell>
          <cell r="E249" t="str">
            <v>Planned Net to Gross Ratio</v>
          </cell>
          <cell r="F249" t="str">
            <v>Net-to-Gross Value Source</v>
          </cell>
          <cell r="G249" t="str">
            <v/>
          </cell>
          <cell r="H249" t="str">
            <v>Page 2</v>
          </cell>
          <cell r="I249" t="str">
            <v>CA_Energy_FinAnswer_Program_Evaluation_2009-2011.pdf</v>
          </cell>
        </row>
        <row r="250">
          <cell r="C250" t="str">
            <v>12162013-344.2_Measure life (years)</v>
          </cell>
          <cell r="D250">
            <v>2</v>
          </cell>
          <cell r="E250" t="str">
            <v>Measure life (years)</v>
          </cell>
          <cell r="F250" t="str">
            <v>Measure Life Value Source</v>
          </cell>
          <cell r="G250" t="str">
            <v>14.5, rounded to 15</v>
          </cell>
          <cell r="H250" t="str">
            <v>Table 16</v>
          </cell>
          <cell r="I250" t="str">
            <v>Idaho Energy FinAnswer Evaluation Report - 2008.pdf</v>
          </cell>
        </row>
        <row r="251">
          <cell r="C251" t="str">
            <v>12162013-344.2_Planned Net to Gross Ratio</v>
          </cell>
          <cell r="D251">
            <v>2</v>
          </cell>
          <cell r="E251" t="str">
            <v>Planned Net to Gross Ratio</v>
          </cell>
          <cell r="F251" t="str">
            <v>Net-to-Gross Ratio Value Source</v>
          </cell>
          <cell r="G251" t="str">
            <v/>
          </cell>
          <cell r="H251" t="str">
            <v>Page 2</v>
          </cell>
          <cell r="I251" t="str">
            <v>ID_Energy_FinAnswer_Program_Evaluation_2009-2011.pdf</v>
          </cell>
        </row>
        <row r="252">
          <cell r="C252" t="str">
            <v>12162013-344.2_Planned Realization Rate</v>
          </cell>
          <cell r="D252">
            <v>2</v>
          </cell>
          <cell r="E252" t="str">
            <v>Planned Realization Rate</v>
          </cell>
          <cell r="F252" t="str">
            <v>Realization Rate Value Source</v>
          </cell>
          <cell r="G252" t="str">
            <v/>
          </cell>
          <cell r="H252" t="str">
            <v>Table 1</v>
          </cell>
          <cell r="I252" t="str">
            <v>ID_Energy_FinAnswer_Program_Evaluation_2009-2011.pdf</v>
          </cell>
        </row>
        <row r="253">
          <cell r="C253" t="str">
            <v>11222013-110.2_Incentive Customer ($)</v>
          </cell>
          <cell r="D253">
            <v>2</v>
          </cell>
          <cell r="E253" t="str">
            <v>Incentive Customer ($)</v>
          </cell>
          <cell r="F253" t="str">
            <v>Incentive Value Source</v>
          </cell>
          <cell r="G253" t="str">
            <v/>
          </cell>
          <cell r="H253" t="str">
            <v>Incentive Caluclator Tool</v>
          </cell>
          <cell r="I253" t="str">
            <v>WB UT Incentive Calc EXTERNAL 1.1E 0722013.xlsx</v>
          </cell>
        </row>
        <row r="254">
          <cell r="C254" t="str">
            <v>12162013-084.2_Incentive Customer ($)</v>
          </cell>
          <cell r="D254">
            <v>2</v>
          </cell>
          <cell r="E254" t="str">
            <v>Incentive Customer ($)</v>
          </cell>
          <cell r="F254" t="str">
            <v>Incentive Value Source</v>
          </cell>
          <cell r="G254" t="str">
            <v/>
          </cell>
          <cell r="H254" t="str">
            <v>Incentive Caluclator Tool</v>
          </cell>
          <cell r="I254" t="str">
            <v>WA wattSmart Business Incentive DUMMY.xlsx</v>
          </cell>
        </row>
        <row r="255">
          <cell r="C255" t="str">
            <v>12162013-474.2_Measure life (years)</v>
          </cell>
          <cell r="D255">
            <v>2</v>
          </cell>
          <cell r="E255" t="str">
            <v>Measure life (years)</v>
          </cell>
          <cell r="F255" t="str">
            <v>Measure Life Value Source</v>
          </cell>
          <cell r="G255" t="str">
            <v/>
          </cell>
          <cell r="H255" t="str">
            <v>Table 26</v>
          </cell>
          <cell r="I255" t="str">
            <v>2013-Wyoming-Annual-Report-Appendices-FINAL.pdf</v>
          </cell>
        </row>
        <row r="256">
          <cell r="C256" t="str">
            <v>12162013-474.2_Planned Realization Rate</v>
          </cell>
          <cell r="D256">
            <v>2</v>
          </cell>
          <cell r="E256" t="str">
            <v>Planned Realization Rate</v>
          </cell>
          <cell r="F256" t="str">
            <v>Realization Rate Value Source</v>
          </cell>
          <cell r="G256" t="str">
            <v/>
          </cell>
          <cell r="H256" t="str">
            <v>Table 1</v>
          </cell>
          <cell r="I256" t="str">
            <v>DSM_WY_EnergyFinAnswer_Report_2011.pdf</v>
          </cell>
        </row>
        <row r="257">
          <cell r="C257" t="str">
            <v>12162013-474.2_Planned Net to Gross Ratio</v>
          </cell>
          <cell r="D257">
            <v>2</v>
          </cell>
          <cell r="E257" t="str">
            <v>Planned Net to Gross Ratio</v>
          </cell>
          <cell r="F257" t="str">
            <v>Net-to-Gross Valur Source</v>
          </cell>
          <cell r="G257" t="str">
            <v/>
          </cell>
          <cell r="H257" t="str">
            <v>Page 10</v>
          </cell>
          <cell r="I257" t="str">
            <v>DSM_WY_EnergyFinAnswer_Report_2011.pdf</v>
          </cell>
        </row>
        <row r="258">
          <cell r="C258" t="str">
            <v>12162013-215.2_Planned Net to Gross Ratio</v>
          </cell>
          <cell r="D258">
            <v>2</v>
          </cell>
          <cell r="E258" t="str">
            <v>Planned Net to Gross Ratio</v>
          </cell>
          <cell r="F258" t="str">
            <v>Net-to-Gross Value Source</v>
          </cell>
          <cell r="G258" t="str">
            <v/>
          </cell>
          <cell r="H258" t="str">
            <v>Page 2</v>
          </cell>
          <cell r="I258" t="str">
            <v>CA_Energy_FinAnswer_Program_Evaluation_2009-2011.pdf</v>
          </cell>
        </row>
        <row r="259">
          <cell r="C259" t="str">
            <v>12162013-345.2_Planned Realization Rate</v>
          </cell>
          <cell r="D259">
            <v>2</v>
          </cell>
          <cell r="E259" t="str">
            <v>Planned Realization Rate</v>
          </cell>
          <cell r="F259" t="str">
            <v>Realization Rate Value Source</v>
          </cell>
          <cell r="G259" t="str">
            <v/>
          </cell>
          <cell r="H259" t="str">
            <v>Table 1</v>
          </cell>
          <cell r="I259" t="str">
            <v>ID_Energy_FinAnswer_Program_Evaluation_2009-2011.pdf</v>
          </cell>
        </row>
        <row r="260">
          <cell r="C260" t="str">
            <v>12162013-345.2_Measure life (years)</v>
          </cell>
          <cell r="D260">
            <v>2</v>
          </cell>
          <cell r="E260" t="str">
            <v>Measure life (years)</v>
          </cell>
          <cell r="F260" t="str">
            <v>Measure Life Value Source</v>
          </cell>
          <cell r="G260" t="str">
            <v>14.5, rounded to 15</v>
          </cell>
          <cell r="H260" t="str">
            <v>Table 16</v>
          </cell>
          <cell r="I260" t="str">
            <v>Idaho Energy FinAnswer Evaluation Report - 2008.pdf</v>
          </cell>
        </row>
        <row r="261">
          <cell r="C261" t="str">
            <v>12162013-345.2_Planned Net to Gross Ratio</v>
          </cell>
          <cell r="D261">
            <v>2</v>
          </cell>
          <cell r="E261" t="str">
            <v>Planned Net to Gross Ratio</v>
          </cell>
          <cell r="F261" t="str">
            <v>Net-to-Gross Ratio Value Source</v>
          </cell>
          <cell r="G261" t="str">
            <v/>
          </cell>
          <cell r="H261" t="str">
            <v>Page 2</v>
          </cell>
          <cell r="I261" t="str">
            <v>ID_Energy_FinAnswer_Program_Evaluation_2009-2011.pdf</v>
          </cell>
        </row>
        <row r="262">
          <cell r="C262" t="str">
            <v>11222013-111.2_Incentive Customer ($)</v>
          </cell>
          <cell r="D262">
            <v>2</v>
          </cell>
          <cell r="E262" t="str">
            <v>Incentive Customer ($)</v>
          </cell>
          <cell r="F262" t="str">
            <v>Incentive Value Source</v>
          </cell>
          <cell r="G262" t="str">
            <v/>
          </cell>
          <cell r="H262" t="str">
            <v>Incentive Caluclator Tool</v>
          </cell>
          <cell r="I262" t="str">
            <v>WB UT Incentive Calc EXTERNAL 1.1E 0722013.xlsx</v>
          </cell>
        </row>
        <row r="263">
          <cell r="C263" t="str">
            <v>12162013-085.2_Incentive Customer ($)</v>
          </cell>
          <cell r="D263">
            <v>2</v>
          </cell>
          <cell r="E263" t="str">
            <v>Incentive Customer ($)</v>
          </cell>
          <cell r="F263" t="str">
            <v>Incentive Value Source</v>
          </cell>
          <cell r="G263" t="str">
            <v/>
          </cell>
          <cell r="H263" t="str">
            <v>Incentive Caluclator Tool</v>
          </cell>
          <cell r="I263" t="str">
            <v>WA wattSmart Business Incentive DUMMY.xlsx</v>
          </cell>
        </row>
        <row r="264">
          <cell r="C264" t="str">
            <v>12162013-475.2_Measure life (years)</v>
          </cell>
          <cell r="D264">
            <v>2</v>
          </cell>
          <cell r="E264" t="str">
            <v>Measure life (years)</v>
          </cell>
          <cell r="F264" t="str">
            <v>Measure Life Value Source</v>
          </cell>
          <cell r="G264" t="str">
            <v/>
          </cell>
          <cell r="H264" t="str">
            <v>Table 26</v>
          </cell>
          <cell r="I264" t="str">
            <v>2013-Wyoming-Annual-Report-Appendices-FINAL.pdf</v>
          </cell>
        </row>
        <row r="265">
          <cell r="C265" t="str">
            <v>12162013-475.2_Planned Realization Rate</v>
          </cell>
          <cell r="D265">
            <v>2</v>
          </cell>
          <cell r="E265" t="str">
            <v>Planned Realization Rate</v>
          </cell>
          <cell r="F265" t="str">
            <v>Realization Rate Value Source</v>
          </cell>
          <cell r="G265" t="str">
            <v/>
          </cell>
          <cell r="H265" t="str">
            <v>Table 1</v>
          </cell>
          <cell r="I265" t="str">
            <v>DSM_WY_EnergyFinAnswer_Report_2011.pdf</v>
          </cell>
        </row>
        <row r="266">
          <cell r="C266" t="str">
            <v>12162013-475.2_Planned Net to Gross Ratio</v>
          </cell>
          <cell r="D266">
            <v>2</v>
          </cell>
          <cell r="E266" t="str">
            <v>Planned Net to Gross Ratio</v>
          </cell>
          <cell r="F266" t="str">
            <v>Net-to-Gross Valur Source</v>
          </cell>
          <cell r="G266" t="str">
            <v/>
          </cell>
          <cell r="H266" t="str">
            <v>Page 10</v>
          </cell>
          <cell r="I266" t="str">
            <v>DSM_WY_EnergyFinAnswer_Report_2011.pdf</v>
          </cell>
        </row>
        <row r="267">
          <cell r="C267" t="str">
            <v>12162013-216.2_Planned Net to Gross Ratio</v>
          </cell>
          <cell r="D267">
            <v>2</v>
          </cell>
          <cell r="E267" t="str">
            <v>Planned Net to Gross Ratio</v>
          </cell>
          <cell r="F267" t="str">
            <v>Net-to-Gross Value Source</v>
          </cell>
          <cell r="G267" t="str">
            <v/>
          </cell>
          <cell r="H267" t="str">
            <v>Page 2</v>
          </cell>
          <cell r="I267" t="str">
            <v>CA_Energy_FinAnswer_Program_Evaluation_2009-2011.pdf</v>
          </cell>
        </row>
        <row r="268">
          <cell r="C268" t="str">
            <v>12162013-346.2_Measure life (years)</v>
          </cell>
          <cell r="D268">
            <v>2</v>
          </cell>
          <cell r="E268" t="str">
            <v>Measure life (years)</v>
          </cell>
          <cell r="F268" t="str">
            <v>Measure Life Value Source</v>
          </cell>
          <cell r="G268" t="str">
            <v>14.5, rounded to 15</v>
          </cell>
          <cell r="H268" t="str">
            <v>Table 16</v>
          </cell>
          <cell r="I268" t="str">
            <v>Idaho Energy FinAnswer Evaluation Report - 2008.pdf</v>
          </cell>
        </row>
        <row r="269">
          <cell r="C269" t="str">
            <v>12162013-346.2_Planned Realization Rate</v>
          </cell>
          <cell r="D269">
            <v>2</v>
          </cell>
          <cell r="E269" t="str">
            <v>Planned Realization Rate</v>
          </cell>
          <cell r="F269" t="str">
            <v>Realization Rate Value Source</v>
          </cell>
          <cell r="G269" t="str">
            <v/>
          </cell>
          <cell r="H269" t="str">
            <v>Table 1</v>
          </cell>
          <cell r="I269" t="str">
            <v>ID_Energy_FinAnswer_Program_Evaluation_2009-2011.pdf</v>
          </cell>
        </row>
        <row r="270">
          <cell r="C270" t="str">
            <v>12162013-346.2_Planned Net to Gross Ratio</v>
          </cell>
          <cell r="D270">
            <v>2</v>
          </cell>
          <cell r="E270" t="str">
            <v>Planned Net to Gross Ratio</v>
          </cell>
          <cell r="F270" t="str">
            <v>Net-to-Gross Ratio Value Source</v>
          </cell>
          <cell r="G270" t="str">
            <v/>
          </cell>
          <cell r="H270" t="str">
            <v>Page 2</v>
          </cell>
          <cell r="I270" t="str">
            <v>ID_Energy_FinAnswer_Program_Evaluation_2009-2011.pdf</v>
          </cell>
        </row>
        <row r="271">
          <cell r="C271" t="str">
            <v>11222013-112.2_Incentive Customer ($)</v>
          </cell>
          <cell r="D271">
            <v>2</v>
          </cell>
          <cell r="E271" t="str">
            <v>Incentive Customer ($)</v>
          </cell>
          <cell r="F271" t="str">
            <v>Incentive Value Source</v>
          </cell>
          <cell r="G271" t="str">
            <v/>
          </cell>
          <cell r="H271" t="str">
            <v>Incentive Caluclator Tool</v>
          </cell>
          <cell r="I271" t="str">
            <v>WB UT Incentive Calc EXTERNAL 1.1E 0722013.xlsx</v>
          </cell>
        </row>
        <row r="272">
          <cell r="C272" t="str">
            <v>12162013-086.2_Incentive Customer ($)</v>
          </cell>
          <cell r="D272">
            <v>2</v>
          </cell>
          <cell r="E272" t="str">
            <v>Incentive Customer ($)</v>
          </cell>
          <cell r="F272" t="str">
            <v>Incentive Value Source</v>
          </cell>
          <cell r="G272" t="str">
            <v/>
          </cell>
          <cell r="H272" t="str">
            <v>Incentive Caluclator Tool</v>
          </cell>
          <cell r="I272" t="str">
            <v>WA wattSmart Business Incentive DUMMY.xlsx</v>
          </cell>
        </row>
        <row r="273">
          <cell r="C273" t="str">
            <v>12162013-476.2_Planned Net to Gross Ratio</v>
          </cell>
          <cell r="D273">
            <v>2</v>
          </cell>
          <cell r="E273" t="str">
            <v>Planned Net to Gross Ratio</v>
          </cell>
          <cell r="F273" t="str">
            <v>Net-to-Gross Valur Source</v>
          </cell>
          <cell r="G273" t="str">
            <v/>
          </cell>
          <cell r="H273" t="str">
            <v>Page 10</v>
          </cell>
          <cell r="I273" t="str">
            <v>DSM_WY_EnergyFinAnswer_Report_2011.pdf</v>
          </cell>
        </row>
        <row r="274">
          <cell r="C274" t="str">
            <v>12162013-476.2_Measure life (years)</v>
          </cell>
          <cell r="D274">
            <v>2</v>
          </cell>
          <cell r="E274" t="str">
            <v>Measure life (years)</v>
          </cell>
          <cell r="F274" t="str">
            <v>Measure Life Value Source</v>
          </cell>
          <cell r="G274" t="str">
            <v/>
          </cell>
          <cell r="H274" t="str">
            <v>Table 26</v>
          </cell>
          <cell r="I274" t="str">
            <v>2013-Wyoming-Annual-Report-Appendices-FINAL.pdf</v>
          </cell>
        </row>
        <row r="275">
          <cell r="C275" t="str">
            <v>12162013-476.2_Planned Realization Rate</v>
          </cell>
          <cell r="D275">
            <v>2</v>
          </cell>
          <cell r="E275" t="str">
            <v>Planned Realization Rate</v>
          </cell>
          <cell r="F275" t="str">
            <v>Realization Rate Value Source</v>
          </cell>
          <cell r="G275" t="str">
            <v/>
          </cell>
          <cell r="H275" t="str">
            <v>Table 1</v>
          </cell>
          <cell r="I275" t="str">
            <v>DSM_WY_EnergyFinAnswer_Report_2011.pdf</v>
          </cell>
        </row>
        <row r="276">
          <cell r="C276" t="str">
            <v>1684 - FE.2_Measure life (years)</v>
          </cell>
          <cell r="D276">
            <v>2</v>
          </cell>
          <cell r="E276" t="str">
            <v>Measure life (years)</v>
          </cell>
          <cell r="F276" t="str">
            <v>Measure Life Value Source</v>
          </cell>
          <cell r="G276" t="str">
            <v/>
          </cell>
          <cell r="H276" t="str">
            <v>C-E Input tab</v>
          </cell>
          <cell r="I276" t="str">
            <v>UT HES State Savings Summary- 14Nov2012.xlsx</v>
          </cell>
        </row>
        <row r="277">
          <cell r="C277" t="str">
            <v>1684 - FE.2_Gross incremental annual electric savings (kWh/yr)</v>
          </cell>
          <cell r="D277">
            <v>2</v>
          </cell>
          <cell r="E277" t="str">
            <v>Gross incremental annual electric savings (kWh/yr)</v>
          </cell>
          <cell r="F277" t="str">
            <v xml:space="preserve">Energy Savings Value Source </v>
          </cell>
          <cell r="G277" t="str">
            <v/>
          </cell>
          <cell r="H277" t="str">
            <v>UT State Savings Summary See Products tab</v>
          </cell>
          <cell r="I277" t="str">
            <v/>
          </cell>
        </row>
        <row r="278">
          <cell r="C278" t="str">
            <v>1684 - FE.2_Gross incremental annual electric savings (kWh/yr)</v>
          </cell>
          <cell r="D278">
            <v>2</v>
          </cell>
          <cell r="E278" t="str">
            <v>Gross incremental annual electric savings (kWh/yr)</v>
          </cell>
          <cell r="F278" t="str">
            <v>Equation E Notes</v>
          </cell>
          <cell r="G278" t="str">
            <v>Version 2.1, "Measure Development" tab</v>
          </cell>
          <cell r="H278" t="str">
            <v/>
          </cell>
          <cell r="I278" t="str">
            <v/>
          </cell>
        </row>
        <row r="279">
          <cell r="C279" t="str">
            <v>1684 - FE.2_Gross incremental annual electric savings (kWh/yr)</v>
          </cell>
          <cell r="D279">
            <v>2</v>
          </cell>
          <cell r="E279" t="str">
            <v>Gross incremental annual electric savings (kWh/yr)</v>
          </cell>
          <cell r="F279" t="str">
            <v>Base case</v>
          </cell>
          <cell r="G279" t="str">
            <v>461.159322 - kWh</v>
          </cell>
          <cell r="H279" t="str">
            <v>RTF</v>
          </cell>
          <cell r="I279" t="str">
            <v/>
          </cell>
        </row>
        <row r="280">
          <cell r="C280" t="str">
            <v>1684 - FE.2_Incremental cost ($)</v>
          </cell>
          <cell r="D280">
            <v>2</v>
          </cell>
          <cell r="E280" t="str">
            <v>Incremental cost ($)</v>
          </cell>
          <cell r="F280" t="str">
            <v>Cost Value Source</v>
          </cell>
          <cell r="G280" t="str">
            <v/>
          </cell>
          <cell r="H280" t="str">
            <v>C-E Input tab</v>
          </cell>
          <cell r="I280" t="str">
            <v>UT HES State Savings Summary- 14Nov2012.xlsx</v>
          </cell>
        </row>
        <row r="281">
          <cell r="C281" t="str">
            <v>1684 - FE.2_Gross incremental annual electric savings (kWh/yr)</v>
          </cell>
          <cell r="D281">
            <v>2</v>
          </cell>
          <cell r="E281" t="str">
            <v>Gross incremental annual electric savings (kWh/yr)</v>
          </cell>
          <cell r="F281" t="str">
            <v>Efficient Case Gross Annual Energy Consumption (kWh/yr)</v>
          </cell>
          <cell r="G281" t="str">
            <v>370.09076597218774</v>
          </cell>
          <cell r="H281" t="str">
            <v/>
          </cell>
          <cell r="I281" t="str">
            <v/>
          </cell>
        </row>
        <row r="282">
          <cell r="C282" t="str">
            <v>1684 - FE.2_Gross incremental annual electric savings (kWh/yr)</v>
          </cell>
          <cell r="D282">
            <v>2</v>
          </cell>
          <cell r="E282" t="str">
            <v>Gross incremental annual electric savings (kWh/yr)</v>
          </cell>
          <cell r="F282" t="str">
            <v>Equation E (Energy): Gross incremental annual electric savings (kWh/yr)</v>
          </cell>
          <cell r="G282" t="str">
            <v>http://rtf.nwcouncil.org/measures/measure.asp?id=122</v>
          </cell>
          <cell r="H282" t="str">
            <v/>
          </cell>
          <cell r="I282" t="str">
            <v/>
          </cell>
        </row>
        <row r="283">
          <cell r="C283" t="str">
            <v>1684 - FE.2_Gross incremental annual electric savings (kWh/yr)</v>
          </cell>
          <cell r="D283">
            <v>2</v>
          </cell>
          <cell r="E283" t="str">
            <v>Gross incremental annual electric savings (kWh/yr)</v>
          </cell>
          <cell r="F283" t="str">
            <v>Baseline Gross Annual Energy Consumption (kWh/yr)</v>
          </cell>
          <cell r="G283" t="str">
            <v>461.15932242633795</v>
          </cell>
          <cell r="H283" t="str">
            <v/>
          </cell>
          <cell r="I283" t="str">
            <v/>
          </cell>
        </row>
        <row r="284">
          <cell r="C284" t="str">
            <v>06232015-032.1_Planned Net to Gross Ratio</v>
          </cell>
          <cell r="D284">
            <v>1</v>
          </cell>
          <cell r="E284" t="str">
            <v>Planned Net to Gross Ratio</v>
          </cell>
          <cell r="F284" t="str">
            <v>Net-to-Gross Value Source</v>
          </cell>
          <cell r="G284" t="str">
            <v/>
          </cell>
          <cell r="H284" t="str">
            <v>page 2</v>
          </cell>
          <cell r="I284" t="str">
            <v>CA_FinAnswer_Express_Program_Evaluation_2009-2011.pdf</v>
          </cell>
        </row>
        <row r="285">
          <cell r="C285" t="str">
            <v>06232015-032.1_Planned Realization Rate</v>
          </cell>
          <cell r="D285">
            <v>1</v>
          </cell>
          <cell r="E285" t="str">
            <v>Planned Realization Rate</v>
          </cell>
          <cell r="F285" t="str">
            <v>Realization Rate Value Source</v>
          </cell>
          <cell r="G285" t="str">
            <v/>
          </cell>
          <cell r="H285" t="str">
            <v>page 2</v>
          </cell>
          <cell r="I285" t="str">
            <v>CA_FinAnswer_Express_Program_Evaluation_2009-2011.pdf</v>
          </cell>
        </row>
        <row r="286">
          <cell r="C286" t="str">
            <v>11032014-012.1_Planned Net to Gross Ratio</v>
          </cell>
          <cell r="D286">
            <v>1</v>
          </cell>
          <cell r="E286" t="str">
            <v>Planned Net to Gross Ratio</v>
          </cell>
          <cell r="F286" t="str">
            <v>Net-to-Gross Value Source</v>
          </cell>
          <cell r="G286" t="str">
            <v/>
          </cell>
          <cell r="H286" t="str">
            <v>Page 2</v>
          </cell>
          <cell r="I286" t="str">
            <v>ID_FinAnswer_Express_Program_Evaluation_2009-2011.pdf</v>
          </cell>
        </row>
        <row r="287">
          <cell r="C287" t="str">
            <v>11032014-012.1_Measure life (years)</v>
          </cell>
          <cell r="D287">
            <v>1</v>
          </cell>
          <cell r="E287" t="str">
            <v>Measure life (years)</v>
          </cell>
          <cell r="F287" t="str">
            <v>Measure Life Value Source</v>
          </cell>
          <cell r="G287" t="str">
            <v>Average of 12 years from FinAnswer Express and 15 years from Energy FinAnswer (13.5 rounded to 14)</v>
          </cell>
          <cell r="H287" t="str">
            <v/>
          </cell>
          <cell r="I287" t="str">
            <v>2013-Idaho-Annual-Report-Appendices-FINAL071814.pdf</v>
          </cell>
        </row>
        <row r="288">
          <cell r="C288" t="str">
            <v>11032014-012.1_Planned Realization Rate</v>
          </cell>
          <cell r="D288">
            <v>1</v>
          </cell>
          <cell r="E288" t="str">
            <v>Planned Realization Rate</v>
          </cell>
          <cell r="F288" t="str">
            <v>Realization Rate Value Source</v>
          </cell>
          <cell r="G288" t="str">
            <v/>
          </cell>
          <cell r="H288" t="str">
            <v>Table 1</v>
          </cell>
          <cell r="I288" t="str">
            <v>ID_FinAnswer_Express_Program_Evaluation_2009-2011.pdf</v>
          </cell>
        </row>
        <row r="289">
          <cell r="C289" t="str">
            <v>07182014-028.1_Gross Average Monthly Demand Reduction (kW/unit)</v>
          </cell>
          <cell r="D289">
            <v>1</v>
          </cell>
          <cell r="E289" t="str">
            <v>Gross Average Monthly Demand Reduction (kW/unit)</v>
          </cell>
          <cell r="F289" t="str">
            <v>Demand Savings Value Source</v>
          </cell>
          <cell r="G289" t="str">
            <v/>
          </cell>
          <cell r="H289" t="str">
            <v/>
          </cell>
          <cell r="I289" t="str">
            <v>Program Update Report UT 050214.docx</v>
          </cell>
        </row>
        <row r="290">
          <cell r="C290" t="str">
            <v>07182014-028.1_Gross Average Monthly Demand Reduction (kW/unit)</v>
          </cell>
          <cell r="D290">
            <v>1</v>
          </cell>
          <cell r="E290" t="str">
            <v>Gross Average Monthly Demand Reduction (kW/unit)</v>
          </cell>
          <cell r="F290" t="str">
            <v>Demand Savings Value Source</v>
          </cell>
          <cell r="G290" t="str">
            <v/>
          </cell>
          <cell r="H290" t="str">
            <v/>
          </cell>
          <cell r="I290" t="str">
            <v/>
          </cell>
        </row>
        <row r="291">
          <cell r="C291" t="str">
            <v>07182014-028.1_Gross incremental annual electric savings (kWh/yr)</v>
          </cell>
          <cell r="D291">
            <v>1</v>
          </cell>
          <cell r="E291" t="str">
            <v>Gross incremental annual electric savings (kWh/yr)</v>
          </cell>
          <cell r="F291" t="str">
            <v>Energy Savings Value Source</v>
          </cell>
          <cell r="G291" t="str">
            <v/>
          </cell>
          <cell r="H291" t="str">
            <v/>
          </cell>
          <cell r="I291" t="str">
            <v>Program Update Report UT 050214.docx</v>
          </cell>
        </row>
        <row r="292">
          <cell r="C292" t="str">
            <v>07182014-028.1_Planned Realization Rate</v>
          </cell>
          <cell r="D292">
            <v>1</v>
          </cell>
          <cell r="E292" t="str">
            <v>Planned Realization Rate</v>
          </cell>
          <cell r="F292" t="str">
            <v>Realization Rate Value Source</v>
          </cell>
          <cell r="G292" t="str">
            <v/>
          </cell>
          <cell r="H292" t="str">
            <v>BAU - CE inputs sheet</v>
          </cell>
          <cell r="I292" t="str">
            <v>CE inputs - measure update   small business 031314.xlsx</v>
          </cell>
        </row>
        <row r="293">
          <cell r="C293" t="str">
            <v>07182014-028.1_Incremental cost ($)</v>
          </cell>
          <cell r="D293">
            <v>1</v>
          </cell>
          <cell r="E293" t="str">
            <v>Incremental cost ($)</v>
          </cell>
          <cell r="F293" t="str">
            <v>Incremental Cost Value Source</v>
          </cell>
          <cell r="G293" t="str">
            <v/>
          </cell>
          <cell r="H293" t="str">
            <v/>
          </cell>
          <cell r="I293" t="str">
            <v>Program Update Report UT 050214.docx</v>
          </cell>
        </row>
        <row r="294">
          <cell r="C294" t="str">
            <v>07182014-028.1_Gross incremental annual electric savings (kWh/yr)</v>
          </cell>
          <cell r="D294">
            <v>1</v>
          </cell>
          <cell r="E294" t="str">
            <v>Gross incremental annual electric savings (kWh/yr)</v>
          </cell>
          <cell r="F294" t="str">
            <v>Energy Savings Value Source</v>
          </cell>
          <cell r="G294" t="str">
            <v/>
          </cell>
          <cell r="H294" t="str">
            <v/>
          </cell>
          <cell r="I294" t="str">
            <v/>
          </cell>
        </row>
        <row r="295">
          <cell r="C295" t="str">
            <v>07182014-028.1_Planned Net to Gross Ratio</v>
          </cell>
          <cell r="D295">
            <v>1</v>
          </cell>
          <cell r="E295" t="str">
            <v>Planned Net to Gross Ratio</v>
          </cell>
          <cell r="F295" t="str">
            <v>Net-to-Gross Value Source</v>
          </cell>
          <cell r="G295" t="str">
            <v/>
          </cell>
          <cell r="H295" t="str">
            <v>BAU - CE inputs sheet</v>
          </cell>
          <cell r="I295" t="str">
            <v>CE inputs - measure update   small business 031314.xlsx</v>
          </cell>
        </row>
        <row r="296">
          <cell r="C296" t="str">
            <v>07182014-028.1_Measure life (years)</v>
          </cell>
          <cell r="D296">
            <v>1</v>
          </cell>
          <cell r="E296" t="str">
            <v>Measure life (years)</v>
          </cell>
          <cell r="F296" t="str">
            <v>Measure Life Value Source</v>
          </cell>
          <cell r="G296" t="str">
            <v/>
          </cell>
          <cell r="H296" t="str">
            <v>Used for program change filing. Program-level measure life decreased from previous 14 years to feflect increasing role of energy management</v>
          </cell>
          <cell r="I296" t="str">
            <v>CE inputs - measure update   small business 031314.xlsx</v>
          </cell>
        </row>
        <row r="297">
          <cell r="C297" t="str">
            <v>07182014-028.1_Incremental cost ($)</v>
          </cell>
          <cell r="D297">
            <v>1</v>
          </cell>
          <cell r="E297" t="str">
            <v>Incremental cost ($)</v>
          </cell>
          <cell r="F297" t="str">
            <v>Incremental Cost Value Source</v>
          </cell>
          <cell r="G297" t="str">
            <v/>
          </cell>
          <cell r="H297" t="str">
            <v/>
          </cell>
          <cell r="I297" t="str">
            <v/>
          </cell>
        </row>
        <row r="298">
          <cell r="C298" t="str">
            <v>09252014-028.1_</v>
          </cell>
          <cell r="D298">
            <v>1</v>
          </cell>
          <cell r="E298" t="str">
            <v/>
          </cell>
          <cell r="F298" t="str">
            <v/>
          </cell>
          <cell r="G298" t="str">
            <v/>
          </cell>
          <cell r="H298" t="str">
            <v/>
          </cell>
          <cell r="I298" t="str">
            <v/>
          </cell>
        </row>
        <row r="299">
          <cell r="C299" t="str">
            <v>06032015-004.1_Measure life (years)</v>
          </cell>
          <cell r="D299">
            <v>1</v>
          </cell>
          <cell r="E299" t="str">
            <v>Measure life (years)</v>
          </cell>
          <cell r="F299" t="str">
            <v>Measure Life Value Source</v>
          </cell>
          <cell r="G299" t="str">
            <v/>
          </cell>
          <cell r="H299" t="str">
            <v/>
          </cell>
          <cell r="I299" t="str">
            <v>Exhibit B - Cost Effectiveness_WY_SBL.docx</v>
          </cell>
        </row>
        <row r="300">
          <cell r="C300" t="str">
            <v>06032015-004.1_Planned Net to Gross Ratio</v>
          </cell>
          <cell r="D300">
            <v>1</v>
          </cell>
          <cell r="E300" t="str">
            <v>Planned Net to Gross Ratio</v>
          </cell>
          <cell r="F300" t="str">
            <v>Net-to-Gross Value Source</v>
          </cell>
          <cell r="G300" t="str">
            <v/>
          </cell>
          <cell r="H300" t="str">
            <v/>
          </cell>
          <cell r="I300" t="str">
            <v>Exhibit B - Cost Effectiveness_WY_SBL.docx</v>
          </cell>
        </row>
        <row r="301">
          <cell r="C301" t="str">
            <v>204.2_Gross Average Monthly Demand Reduction (kW/unit)</v>
          </cell>
          <cell r="D301">
            <v>2</v>
          </cell>
          <cell r="E301" t="str">
            <v>Gross Average Monthly Demand Reduction (kW/unit)</v>
          </cell>
          <cell r="F301" t="str">
            <v>Demand Savings Value Source</v>
          </cell>
          <cell r="G301" t="str">
            <v/>
          </cell>
          <cell r="H301" t="str">
            <v/>
          </cell>
          <cell r="I301" t="str">
            <v>Irrigation Measure Revision - Analysis Updated 13 Feb 2014.xlsx</v>
          </cell>
        </row>
        <row r="302">
          <cell r="C302" t="str">
            <v>204.2_Gross incremental annual electric savings (kWh/yr)</v>
          </cell>
          <cell r="D302">
            <v>2</v>
          </cell>
          <cell r="E302" t="str">
            <v>Gross incremental annual electric savings (kWh/yr)</v>
          </cell>
          <cell r="F302" t="str">
            <v>Energy Savings Value Source</v>
          </cell>
          <cell r="G302" t="str">
            <v/>
          </cell>
          <cell r="H302" t="str">
            <v/>
          </cell>
          <cell r="I302" t="str">
            <v>Irrigation Measure Revision - Analysis Updated 13 Feb 2014.xlsx</v>
          </cell>
        </row>
        <row r="303">
          <cell r="C303" t="str">
            <v>204.2_Planned Realization Rate</v>
          </cell>
          <cell r="D303">
            <v>2</v>
          </cell>
          <cell r="E303" t="str">
            <v>Planned Realization Rate</v>
          </cell>
          <cell r="F303" t="str">
            <v>Realization Rate Value Source</v>
          </cell>
          <cell r="G303" t="str">
            <v/>
          </cell>
          <cell r="H303" t="str">
            <v xml:space="preserve"> Table 1, p. 2.</v>
          </cell>
          <cell r="I303" t="str">
            <v>CA_FinAnswer_Express_Program_Evaluation_2009-2011.pdf</v>
          </cell>
        </row>
        <row r="304">
          <cell r="C304" t="str">
            <v>204.2_Planned Net to Gross Ratio</v>
          </cell>
          <cell r="D304">
            <v>2</v>
          </cell>
          <cell r="E304" t="str">
            <v>Planned Net to Gross Ratio</v>
          </cell>
          <cell r="F304" t="str">
            <v>Net-to-Gross Value Source</v>
          </cell>
          <cell r="G304" t="str">
            <v/>
          </cell>
          <cell r="H304" t="str">
            <v>P. 2 .</v>
          </cell>
          <cell r="I304" t="str">
            <v>CA_FinAnswer_Express_Program_Evaluation_2009-2011.pdf</v>
          </cell>
        </row>
        <row r="305">
          <cell r="C305" t="str">
            <v>204.2_Incremental cost ($)</v>
          </cell>
          <cell r="D305">
            <v>2</v>
          </cell>
          <cell r="E305" t="str">
            <v>Incremental cost ($)</v>
          </cell>
          <cell r="F305" t="str">
            <v>Incremental Cost Value Source</v>
          </cell>
          <cell r="G305" t="str">
            <v/>
          </cell>
          <cell r="H305" t="str">
            <v/>
          </cell>
          <cell r="I305" t="str">
            <v>Irrigation Measure Revision - Analysis Updated 13 Feb 2014.xlsx</v>
          </cell>
        </row>
        <row r="306">
          <cell r="C306" t="str">
            <v>204.2_Measure life (years)</v>
          </cell>
          <cell r="D306">
            <v>2</v>
          </cell>
          <cell r="E306" t="str">
            <v>Measure life (years)</v>
          </cell>
          <cell r="F306" t="str">
            <v>Measure Life Value Source</v>
          </cell>
          <cell r="G306" t="str">
            <v/>
          </cell>
          <cell r="H306" t="str">
            <v/>
          </cell>
          <cell r="I306" t="str">
            <v>Irrigation Measure Revision - Analysis Updated 13 Feb 2014.xlsx</v>
          </cell>
        </row>
        <row r="307">
          <cell r="C307" t="str">
            <v>442.2_Incremental cost ($)</v>
          </cell>
          <cell r="D307">
            <v>2</v>
          </cell>
          <cell r="E307" t="str">
            <v>Incremental cost ($)</v>
          </cell>
          <cell r="F307" t="str">
            <v>Cost Value Source</v>
          </cell>
          <cell r="G307" t="str">
            <v/>
          </cell>
          <cell r="H307" t="str">
            <v/>
          </cell>
          <cell r="I307" t="str">
            <v>FinAnswer Express Market Characterization and Program Enhancements - Utah Service Territory 30 Nov 2011.pdf</v>
          </cell>
        </row>
        <row r="308">
          <cell r="C308" t="str">
            <v>442.2_Baseline Value</v>
          </cell>
          <cell r="D308">
            <v>2</v>
          </cell>
          <cell r="E308" t="str">
            <v>Baseline Value</v>
          </cell>
          <cell r="F308" t="str">
            <v>Baseline Value Source</v>
          </cell>
          <cell r="G308" t="str">
            <v/>
          </cell>
          <cell r="H308" t="str">
            <v/>
          </cell>
          <cell r="I308" t="str">
            <v>FinAnswer Express Market Characterization and Program Enhancements - Utah Service Territory 30 Nov 2011.pdf</v>
          </cell>
        </row>
        <row r="309">
          <cell r="C309" t="str">
            <v>442.2_Gross incremental annual electric savings (kWh/yr)</v>
          </cell>
          <cell r="D309">
            <v>2</v>
          </cell>
          <cell r="E309" t="str">
            <v>Gross incremental annual electric savings (kWh/yr)</v>
          </cell>
          <cell r="F309" t="str">
            <v xml:space="preserve">Energy Savings Value Source </v>
          </cell>
          <cell r="G309" t="str">
            <v/>
          </cell>
          <cell r="H309" t="str">
            <v/>
          </cell>
          <cell r="I309" t="str">
            <v>FinAnswer Express Market Characterization and Program Enhancements - Utah Service Territory 30 Nov 2011.pdf</v>
          </cell>
        </row>
        <row r="310">
          <cell r="C310" t="str">
            <v>442.2_Gross Average Monthly Demand Reduction (kW/unit)</v>
          </cell>
          <cell r="D310">
            <v>2</v>
          </cell>
          <cell r="E310" t="str">
            <v>Gross Average Monthly Demand Reduction (kW/unit)</v>
          </cell>
          <cell r="F310" t="str">
            <v>Demand Reduction Value Source</v>
          </cell>
          <cell r="G310" t="str">
            <v/>
          </cell>
          <cell r="H310" t="str">
            <v/>
          </cell>
          <cell r="I310" t="str">
            <v>FinAnswer Express Market Characterization and Program Enhancements - Utah Service Territory 30 Nov 2011.pdf</v>
          </cell>
        </row>
        <row r="311">
          <cell r="C311" t="str">
            <v>442.2_Efficient Case Value</v>
          </cell>
          <cell r="D311">
            <v>2</v>
          </cell>
          <cell r="E311" t="str">
            <v>Efficient Case Value</v>
          </cell>
          <cell r="F311" t="str">
            <v>Efficient Case Value Source</v>
          </cell>
          <cell r="G311" t="str">
            <v/>
          </cell>
          <cell r="H311" t="str">
            <v/>
          </cell>
          <cell r="I311" t="str">
            <v>FinAnswer Express Market Characterization and Program Enhancements - Utah Service Territory 30 Nov 2011.pdf</v>
          </cell>
        </row>
        <row r="312">
          <cell r="C312" t="str">
            <v>442.2_Gross Average Monthly Demand Reduction (kW/unit)</v>
          </cell>
          <cell r="D312">
            <v>2</v>
          </cell>
          <cell r="E312" t="str">
            <v>Gross Average Monthly Demand Reduction (kW/unit)</v>
          </cell>
          <cell r="F312" t="str">
            <v>Savings Parameters</v>
          </cell>
          <cell r="G312" t="str">
            <v/>
          </cell>
          <cell r="H312" t="str">
            <v/>
          </cell>
          <cell r="I312" t="str">
            <v>Irrigation Measure Savings Calcs.xlsx</v>
          </cell>
        </row>
        <row r="313">
          <cell r="C313" t="str">
            <v>442.2_Incentive Customer ($)</v>
          </cell>
          <cell r="D313">
            <v>2</v>
          </cell>
          <cell r="E313" t="str">
            <v>Incentive Customer ($)</v>
          </cell>
          <cell r="F313" t="str">
            <v>Incentive Value Source</v>
          </cell>
          <cell r="G313" t="str">
            <v/>
          </cell>
          <cell r="H313" t="str">
            <v>FE Deemed Savings - Industrial v10.18.12.xlsx table of deemed values used by program administator</v>
          </cell>
          <cell r="I313" t="str">
            <v/>
          </cell>
        </row>
        <row r="314">
          <cell r="C314" t="str">
            <v>442.2_Gross incremental annual electric savings (kWh/yr)</v>
          </cell>
          <cell r="D314">
            <v>2</v>
          </cell>
          <cell r="E314" t="str">
            <v>Gross incremental annual electric savings (kWh/yr)</v>
          </cell>
          <cell r="F314" t="str">
            <v>See Source Document(s) for savings methodology</v>
          </cell>
          <cell r="G314" t="str">
            <v/>
          </cell>
          <cell r="H314" t="str">
            <v/>
          </cell>
          <cell r="I314" t="str">
            <v>Irrigation Measure Savings Calcs.xlsx</v>
          </cell>
        </row>
        <row r="315">
          <cell r="C315" t="str">
            <v>860.2_Incentive Customer ($)</v>
          </cell>
          <cell r="D315">
            <v>2</v>
          </cell>
          <cell r="E315" t="str">
            <v>Incentive Customer ($)</v>
          </cell>
          <cell r="F315" t="str">
            <v>Incentive Value Source</v>
          </cell>
          <cell r="G315" t="str">
            <v/>
          </cell>
          <cell r="H315" t="str">
            <v>Page 28</v>
          </cell>
          <cell r="I315" t="str">
            <v>Review and Update Industrial Agricultural Incentive Table Measures Washington 3 Nov 2013.pdf</v>
          </cell>
        </row>
        <row r="316">
          <cell r="C316" t="str">
            <v>860.2_Incremental cost ($)</v>
          </cell>
          <cell r="D316">
            <v>2</v>
          </cell>
          <cell r="E316" t="str">
            <v>Incremental cost ($)</v>
          </cell>
          <cell r="F316" t="str">
            <v>Cost Value Source</v>
          </cell>
          <cell r="G316" t="str">
            <v/>
          </cell>
          <cell r="H316" t="str">
            <v>Page 28</v>
          </cell>
          <cell r="I316" t="str">
            <v>Review and Update Industrial Agricultural Incentive Table Measures Washington 3 Nov 2013.pdf</v>
          </cell>
        </row>
        <row r="317">
          <cell r="C317" t="str">
            <v>860.2_Measure life (years)</v>
          </cell>
          <cell r="D317">
            <v>2</v>
          </cell>
          <cell r="E317" t="str">
            <v>Measure life (years)</v>
          </cell>
          <cell r="F317" t="str">
            <v>Measure Life Value Source</v>
          </cell>
          <cell r="G317" t="str">
            <v/>
          </cell>
          <cell r="H317" t="str">
            <v>Page 28</v>
          </cell>
          <cell r="I317" t="str">
            <v>Review and Update Industrial Agricultural Incentive Table Measures Washington 3 Nov 2013.pdf</v>
          </cell>
        </row>
        <row r="318">
          <cell r="C318" t="str">
            <v>860.2_Gross incremental annual electric savings (kWh/yr)</v>
          </cell>
          <cell r="D318">
            <v>2</v>
          </cell>
          <cell r="E318" t="str">
            <v>Gross incremental annual electric savings (kWh/yr)</v>
          </cell>
          <cell r="F318" t="str">
            <v xml:space="preserve">Energy Savings Value Source </v>
          </cell>
          <cell r="G318" t="str">
            <v/>
          </cell>
          <cell r="H318" t="str">
            <v>Page 28</v>
          </cell>
          <cell r="I318" t="str">
            <v>Review and Update Industrial Agricultural Incentive Table Measures Washington 3 Nov 2013.pdf</v>
          </cell>
        </row>
        <row r="319">
          <cell r="C319" t="str">
            <v>860.2_Gross incremental annual electric savings (kWh/yr)</v>
          </cell>
          <cell r="D319">
            <v>2</v>
          </cell>
          <cell r="E319" t="str">
            <v>Gross incremental annual electric savings (kWh/yr)</v>
          </cell>
          <cell r="F319" t="str">
            <v>Savings Parameters</v>
          </cell>
          <cell r="G319" t="str">
            <v/>
          </cell>
          <cell r="H319" t="str">
            <v/>
          </cell>
          <cell r="I319" t="str">
            <v>Irrigation Measure Revision - Analysis 11 Oct 2013.xlsx</v>
          </cell>
        </row>
        <row r="320">
          <cell r="C320" t="str">
            <v>860.2_Gross Average Monthly Demand Reduction (kW/unit)</v>
          </cell>
          <cell r="D320">
            <v>2</v>
          </cell>
          <cell r="E320" t="str">
            <v>Gross Average Monthly Demand Reduction (kW/unit)</v>
          </cell>
          <cell r="F320" t="str">
            <v>Demand Reduction Value Source</v>
          </cell>
          <cell r="G320" t="str">
            <v/>
          </cell>
          <cell r="H320" t="str">
            <v>Page 28</v>
          </cell>
          <cell r="I320" t="str">
            <v>Review and Update Industrial Agricultural Incentive Table Measures Washington 3 Nov 2013.pdf</v>
          </cell>
        </row>
        <row r="321">
          <cell r="C321" t="str">
            <v>860.2_Gross Average Monthly Demand Reduction (kW/unit)</v>
          </cell>
          <cell r="D321">
            <v>2</v>
          </cell>
          <cell r="E321" t="str">
            <v>Gross Average Monthly Demand Reduction (kW/unit)</v>
          </cell>
          <cell r="F321" t="str">
            <v>Savings Parameters</v>
          </cell>
          <cell r="G321" t="str">
            <v/>
          </cell>
          <cell r="H321" t="str">
            <v/>
          </cell>
          <cell r="I321" t="str">
            <v>Irrigation Measure Revision - Analysis 11 Oct 2013.xlsx</v>
          </cell>
        </row>
        <row r="322">
          <cell r="C322" t="str">
            <v>1074.2_Gross incremental annual electric savings (kWh/yr)</v>
          </cell>
          <cell r="D322">
            <v>2</v>
          </cell>
          <cell r="E322" t="str">
            <v>Gross incremental annual electric savings (kWh/yr)</v>
          </cell>
          <cell r="F322" t="str">
            <v>Energy Savings Value Source</v>
          </cell>
          <cell r="G322" t="str">
            <v/>
          </cell>
          <cell r="H322" t="str">
            <v>Page 29</v>
          </cell>
          <cell r="I322" t="str">
            <v>Wyoming Industrial  Agricultural Measure Review and Update 9 Nov.docx</v>
          </cell>
        </row>
        <row r="323">
          <cell r="C323" t="str">
            <v>1074.2_Planned Net to Gross Ratio</v>
          </cell>
          <cell r="D323">
            <v>2</v>
          </cell>
          <cell r="E323" t="str">
            <v>Planned Net to Gross Ratio</v>
          </cell>
          <cell r="F323" t="str">
            <v>Net-to-Gross Value Source</v>
          </cell>
          <cell r="G323" t="str">
            <v/>
          </cell>
          <cell r="H323" t="str">
            <v>Recommendation on Page 10</v>
          </cell>
          <cell r="I323" t="str">
            <v>DSM_WY_EnergyFinAnswer_Report_2011.pdf</v>
          </cell>
        </row>
        <row r="324">
          <cell r="C324" t="str">
            <v>1074.2_Incremental cost ($)</v>
          </cell>
          <cell r="D324">
            <v>2</v>
          </cell>
          <cell r="E324" t="str">
            <v>Incremental cost ($)</v>
          </cell>
          <cell r="F324" t="str">
            <v>Incremental Cost Value Source</v>
          </cell>
          <cell r="G324" t="str">
            <v/>
          </cell>
          <cell r="H324" t="str">
            <v>Page 29</v>
          </cell>
          <cell r="I324" t="str">
            <v>Wyoming Industrial  Agricultural Measure Review and Update 9 Nov.docx</v>
          </cell>
        </row>
        <row r="325">
          <cell r="C325" t="str">
            <v>1074.2_Gross Average Monthly Demand Reduction (kW/unit)</v>
          </cell>
          <cell r="D325">
            <v>2</v>
          </cell>
          <cell r="E325" t="str">
            <v>Gross Average Monthly Demand Reduction (kW/unit)</v>
          </cell>
          <cell r="F325" t="str">
            <v>Demand Savings Value Source</v>
          </cell>
          <cell r="G325" t="str">
            <v/>
          </cell>
          <cell r="H325" t="str">
            <v>Page 29</v>
          </cell>
          <cell r="I325" t="str">
            <v>Wyoming Industrial  Agricultural Measure Review and Update 9 Nov.docx</v>
          </cell>
        </row>
        <row r="326">
          <cell r="C326" t="str">
            <v>1074.2_Measure life (years)</v>
          </cell>
          <cell r="D326">
            <v>2</v>
          </cell>
          <cell r="E326" t="str">
            <v>Measure life (years)</v>
          </cell>
          <cell r="F326" t="str">
            <v>Measure Life Value Source</v>
          </cell>
          <cell r="G326" t="str">
            <v/>
          </cell>
          <cell r="H326" t="str">
            <v>Page 29</v>
          </cell>
          <cell r="I326" t="str">
            <v>Wyoming Industrial  Agricultural Measure Review and Update 9 Nov.docx</v>
          </cell>
        </row>
        <row r="327">
          <cell r="C327" t="str">
            <v>08062014-002.2_Planned Net to Gross Ratio</v>
          </cell>
          <cell r="D327">
            <v>2</v>
          </cell>
          <cell r="E327" t="str">
            <v>Planned Net to Gross Ratio</v>
          </cell>
          <cell r="F327" t="str">
            <v>Net-to-Gross Ratio Value Source</v>
          </cell>
          <cell r="G327" t="str">
            <v/>
          </cell>
          <cell r="H327" t="str">
            <v>Table 16</v>
          </cell>
          <cell r="I327" t="str">
            <v>ID_Energy_FinAnswer_Program_Evaluation_2009-2011.pdf</v>
          </cell>
        </row>
        <row r="328">
          <cell r="C328" t="str">
            <v>08062014-002.2_Measure life (years)</v>
          </cell>
          <cell r="D328">
            <v>2</v>
          </cell>
          <cell r="E328" t="str">
            <v>Measure life (years)</v>
          </cell>
          <cell r="F328" t="str">
            <v>Measure Life Value Source</v>
          </cell>
          <cell r="G328" t="str">
            <v/>
          </cell>
          <cell r="H328" t="str">
            <v>Table 23, Page 34</v>
          </cell>
          <cell r="I328" t="str">
            <v>ID Irrigation Energy Savers Evaluation Report 2006-2008.pdf</v>
          </cell>
        </row>
        <row r="329">
          <cell r="C329" t="str">
            <v>20150501-007.1_Gross incremental annual electric savings (kWh/yr)</v>
          </cell>
          <cell r="D329">
            <v>1</v>
          </cell>
          <cell r="E329" t="str">
            <v>Gross incremental annual electric savings (kWh/yr)</v>
          </cell>
          <cell r="F329" t="str">
            <v>Energy Savings Value Source</v>
          </cell>
          <cell r="G329" t="str">
            <v/>
          </cell>
          <cell r="H329" t="str">
            <v/>
          </cell>
          <cell r="I329" t="str">
            <v>Irrigation Measure Revision - Analysis Updated 13 Feb 2014.xlsx</v>
          </cell>
        </row>
        <row r="330">
          <cell r="C330" t="str">
            <v>20150501-007.1_Measure life (years)</v>
          </cell>
          <cell r="D330">
            <v>1</v>
          </cell>
          <cell r="E330" t="str">
            <v>Measure life (years)</v>
          </cell>
          <cell r="F330" t="str">
            <v>Measure Life Value Source</v>
          </cell>
          <cell r="G330" t="str">
            <v/>
          </cell>
          <cell r="H330" t="str">
            <v/>
          </cell>
          <cell r="I330" t="str">
            <v>Irrigation Measure Revision - Analysis Updated 13 Feb 2014.xlsx</v>
          </cell>
        </row>
        <row r="331">
          <cell r="C331" t="str">
            <v>20150501-007.1_Gross Average Monthly Demand Reduction (kW/unit)</v>
          </cell>
          <cell r="D331">
            <v>1</v>
          </cell>
          <cell r="E331" t="str">
            <v>Gross Average Monthly Demand Reduction (kW/unit)</v>
          </cell>
          <cell r="F331" t="str">
            <v>Demand Savings Value Source</v>
          </cell>
          <cell r="G331" t="str">
            <v/>
          </cell>
          <cell r="H331" t="str">
            <v/>
          </cell>
          <cell r="I331" t="str">
            <v>Irrigation Measure Revision - Analysis Updated 13 Feb 2014.xlsx</v>
          </cell>
        </row>
        <row r="332">
          <cell r="C332" t="str">
            <v>20150501-007.1_Planned Realization Rate</v>
          </cell>
          <cell r="D332">
            <v>1</v>
          </cell>
          <cell r="E332" t="str">
            <v>Planned Realization Rate</v>
          </cell>
          <cell r="F332" t="str">
            <v>Realization Rate Value Source</v>
          </cell>
          <cell r="G332" t="str">
            <v/>
          </cell>
          <cell r="H332" t="str">
            <v xml:space="preserve"> Table 1, p. 2.</v>
          </cell>
          <cell r="I332" t="str">
            <v>CA_FinAnswer_Express_Program_Evaluation_2009-2011.pdf</v>
          </cell>
        </row>
        <row r="333">
          <cell r="C333" t="str">
            <v>20150501-007.1_Incremental cost ($)</v>
          </cell>
          <cell r="D333">
            <v>1</v>
          </cell>
          <cell r="E333" t="str">
            <v>Incremental cost ($)</v>
          </cell>
          <cell r="F333" t="str">
            <v>Incremental Cost Value Source</v>
          </cell>
          <cell r="G333" t="str">
            <v/>
          </cell>
          <cell r="H333" t="str">
            <v/>
          </cell>
          <cell r="I333" t="str">
            <v>Irrigation Measure Revision - Analysis Updated 13 Feb 2014.xlsx</v>
          </cell>
        </row>
        <row r="334">
          <cell r="C334" t="str">
            <v>20150501-007.1_Planned Net to Gross Ratio</v>
          </cell>
          <cell r="D334">
            <v>1</v>
          </cell>
          <cell r="E334" t="str">
            <v>Planned Net to Gross Ratio</v>
          </cell>
          <cell r="F334" t="str">
            <v>Net-to-Gross Value Source</v>
          </cell>
          <cell r="G334" t="str">
            <v/>
          </cell>
          <cell r="H334" t="str">
            <v>P. 2 .</v>
          </cell>
          <cell r="I334" t="str">
            <v>CA_FinAnswer_Express_Program_Evaluation_2009-2011.pdf</v>
          </cell>
        </row>
        <row r="335">
          <cell r="C335" t="str">
            <v>12302013-022.1_Incentive Customer ($)</v>
          </cell>
          <cell r="D335">
            <v>1</v>
          </cell>
          <cell r="E335" t="str">
            <v>Incentive Customer ($)</v>
          </cell>
          <cell r="F335" t="str">
            <v>Incentive Value Source</v>
          </cell>
          <cell r="G335" t="str">
            <v/>
          </cell>
          <cell r="H335" t="str">
            <v/>
          </cell>
          <cell r="I335" t="str">
            <v>Irrigation Measure Revision - Analysis 11 Oct 2013.xlsx</v>
          </cell>
        </row>
        <row r="336">
          <cell r="C336" t="str">
            <v>12302013-022.1_Gross incremental annual electric savings (kWh/yr)</v>
          </cell>
          <cell r="D336">
            <v>1</v>
          </cell>
          <cell r="E336" t="str">
            <v>Gross incremental annual electric savings (kWh/yr)</v>
          </cell>
          <cell r="F336" t="str">
            <v xml:space="preserve">Energy Savings Value Source </v>
          </cell>
          <cell r="G336" t="str">
            <v/>
          </cell>
          <cell r="H336" t="str">
            <v/>
          </cell>
          <cell r="I336" t="str">
            <v>Irrigation Measure Revision - Analysis 11 Oct 2013.xlsx</v>
          </cell>
        </row>
        <row r="337">
          <cell r="C337" t="str">
            <v>12302013-022.1_Incremental cost ($)</v>
          </cell>
          <cell r="D337">
            <v>1</v>
          </cell>
          <cell r="E337" t="str">
            <v>Incremental cost ($)</v>
          </cell>
          <cell r="F337" t="str">
            <v>Cost Value Source</v>
          </cell>
          <cell r="G337" t="str">
            <v/>
          </cell>
          <cell r="H337" t="str">
            <v/>
          </cell>
          <cell r="I337" t="str">
            <v>Irrigation Measure Revision - Analysis 11 Oct 2013.xlsx</v>
          </cell>
        </row>
        <row r="338">
          <cell r="C338" t="str">
            <v>12302013-022.1_Measure life (years)</v>
          </cell>
          <cell r="D338">
            <v>1</v>
          </cell>
          <cell r="E338" t="str">
            <v>Measure life (years)</v>
          </cell>
          <cell r="F338" t="str">
            <v>Measure Life Value Source</v>
          </cell>
          <cell r="G338" t="str">
            <v/>
          </cell>
          <cell r="H338" t="str">
            <v>Page 29</v>
          </cell>
          <cell r="I338" t="str">
            <v>Review and Update Industrial Agricultural Incentive Table Measures Washington 3 Nov 2013.pdf</v>
          </cell>
        </row>
        <row r="339">
          <cell r="C339" t="str">
            <v>12302013-022.1_Gross Average Monthly Demand Reduction (kW/unit)</v>
          </cell>
          <cell r="D339">
            <v>1</v>
          </cell>
          <cell r="E339" t="str">
            <v>Gross Average Monthly Demand Reduction (kW/unit)</v>
          </cell>
          <cell r="F339" t="str">
            <v>Demand Reduction Value Source</v>
          </cell>
          <cell r="G339" t="str">
            <v/>
          </cell>
          <cell r="H339" t="str">
            <v/>
          </cell>
          <cell r="I339" t="str">
            <v>Irrigation Measure Revision - Analysis 11 Oct 2013.xlsx</v>
          </cell>
        </row>
        <row r="340">
          <cell r="C340" t="str">
            <v>11252014-003.1_Gross incremental annual electric savings (kWh/yr)</v>
          </cell>
          <cell r="D340">
            <v>1</v>
          </cell>
          <cell r="E340" t="str">
            <v>Gross incremental annual electric savings (kWh/yr)</v>
          </cell>
          <cell r="F340" t="str">
            <v>Energy Savings Value Source</v>
          </cell>
          <cell r="G340" t="str">
            <v/>
          </cell>
          <cell r="H340" t="str">
            <v>Page 30</v>
          </cell>
          <cell r="I340" t="str">
            <v>Wyoming Industrial  Agricultural Measure Review and Update 9 Nov.docx</v>
          </cell>
        </row>
        <row r="341">
          <cell r="C341" t="str">
            <v>11252014-003.1_Measure life (years)</v>
          </cell>
          <cell r="D341">
            <v>1</v>
          </cell>
          <cell r="E341" t="str">
            <v>Measure life (years)</v>
          </cell>
          <cell r="F341" t="str">
            <v>Measure Life Value Source</v>
          </cell>
          <cell r="G341" t="str">
            <v/>
          </cell>
          <cell r="H341" t="str">
            <v>Page 30</v>
          </cell>
          <cell r="I341" t="str">
            <v>Wyoming Industrial  Agricultural Measure Review and Update 9 Nov.docx</v>
          </cell>
        </row>
        <row r="342">
          <cell r="C342" t="str">
            <v>11252014-003.1_Incremental cost ($)</v>
          </cell>
          <cell r="D342">
            <v>1</v>
          </cell>
          <cell r="E342" t="str">
            <v>Incremental cost ($)</v>
          </cell>
          <cell r="F342" t="str">
            <v>Incremental Cost Value Source</v>
          </cell>
          <cell r="G342" t="str">
            <v/>
          </cell>
          <cell r="H342" t="str">
            <v>Page 30</v>
          </cell>
          <cell r="I342" t="str">
            <v>Wyoming Industrial  Agricultural Measure Review and Update 9 Nov.docx</v>
          </cell>
        </row>
        <row r="343">
          <cell r="C343" t="str">
            <v>11252014-003.1_Planned Net to Gross Ratio</v>
          </cell>
          <cell r="D343">
            <v>1</v>
          </cell>
          <cell r="E343" t="str">
            <v>Planned Net to Gross Ratio</v>
          </cell>
          <cell r="F343" t="str">
            <v>Net-to-Gross Value Source</v>
          </cell>
          <cell r="G343" t="str">
            <v/>
          </cell>
          <cell r="H343" t="str">
            <v>Recommendation on Page 10</v>
          </cell>
          <cell r="I343" t="str">
            <v>DSM_WY_EnergyFinAnswer_Report_2011.pdf</v>
          </cell>
        </row>
        <row r="344">
          <cell r="C344" t="str">
            <v>11252014-003.1_Gross Average Monthly Demand Reduction (kW/unit)</v>
          </cell>
          <cell r="D344">
            <v>1</v>
          </cell>
          <cell r="E344" t="str">
            <v>Gross Average Monthly Demand Reduction (kW/unit)</v>
          </cell>
          <cell r="F344" t="str">
            <v>Demand Savings Value Source</v>
          </cell>
          <cell r="G344" t="str">
            <v/>
          </cell>
          <cell r="H344" t="str">
            <v>Page 30</v>
          </cell>
          <cell r="I344" t="str">
            <v>Wyoming Industrial  Agricultural Measure Review and Update 9 Nov.docx</v>
          </cell>
        </row>
        <row r="345">
          <cell r="C345" t="str">
            <v>02122014-051.2_Planned Realization Rate</v>
          </cell>
          <cell r="D345">
            <v>2</v>
          </cell>
          <cell r="E345" t="str">
            <v>Planned Realization Rate</v>
          </cell>
          <cell r="F345" t="str">
            <v>Realization Rate Value Source</v>
          </cell>
          <cell r="G345" t="str">
            <v/>
          </cell>
          <cell r="H345" t="str">
            <v>page 2</v>
          </cell>
          <cell r="I345" t="str">
            <v>CA_FinAnswer_Express_Program_Evaluation_2009-2011.pdf</v>
          </cell>
        </row>
        <row r="346">
          <cell r="C346" t="str">
            <v>02122014-051.2_Planned Net to Gross Ratio</v>
          </cell>
          <cell r="D346">
            <v>2</v>
          </cell>
          <cell r="E346" t="str">
            <v>Planned Net to Gross Ratio</v>
          </cell>
          <cell r="F346" t="str">
            <v>Net-to-Gross Value Source</v>
          </cell>
          <cell r="G346" t="str">
            <v/>
          </cell>
          <cell r="H346" t="str">
            <v>page 2</v>
          </cell>
          <cell r="I346" t="str">
            <v>CA_FinAnswer_Express_Program_Evaluation_2009-2011.pdf</v>
          </cell>
        </row>
        <row r="347">
          <cell r="C347" t="str">
            <v>02122014-002.2_Planned Realization Rate</v>
          </cell>
          <cell r="D347">
            <v>2</v>
          </cell>
          <cell r="E347" t="str">
            <v>Planned Realization Rate</v>
          </cell>
          <cell r="F347" t="str">
            <v>Realization Rate Value Source</v>
          </cell>
          <cell r="G347" t="str">
            <v/>
          </cell>
          <cell r="H347" t="str">
            <v>Table 1</v>
          </cell>
          <cell r="I347" t="str">
            <v>ID_FinAnswer_Express_Program_Evaluation_2009-2011.pdf</v>
          </cell>
        </row>
        <row r="348">
          <cell r="C348" t="str">
            <v>02122014-002.2_Planned Net to Gross Ratio</v>
          </cell>
          <cell r="D348">
            <v>2</v>
          </cell>
          <cell r="E348" t="str">
            <v>Planned Net to Gross Ratio</v>
          </cell>
          <cell r="F348" t="str">
            <v>Net-to-Gross Value Source</v>
          </cell>
          <cell r="G348" t="str">
            <v/>
          </cell>
          <cell r="H348" t="str">
            <v>Page 2</v>
          </cell>
          <cell r="I348" t="str">
            <v>ID_FinAnswer_Express_Program_Evaluation_2009-2011.pdf</v>
          </cell>
        </row>
        <row r="349">
          <cell r="C349" t="str">
            <v>01302014-007.1_Gross incremental annual electric savings (kWh/yr)</v>
          </cell>
          <cell r="D349">
            <v>1</v>
          </cell>
          <cell r="E349" t="str">
            <v>Gross incremental annual electric savings (kWh/yr)</v>
          </cell>
          <cell r="F349" t="str">
            <v>Energy Savings Value Source</v>
          </cell>
          <cell r="G349" t="str">
            <v/>
          </cell>
          <cell r="H349" t="str">
            <v/>
          </cell>
          <cell r="I349" t="str">
            <v>RMP UT Ltg Tool 070114.12.xlsm</v>
          </cell>
        </row>
        <row r="350">
          <cell r="C350" t="str">
            <v>01302014-007.1_Gross Average Monthly Demand Reduction (kW/unit)</v>
          </cell>
          <cell r="D350">
            <v>1</v>
          </cell>
          <cell r="E350" t="str">
            <v>Gross Average Monthly Demand Reduction (kW/unit)</v>
          </cell>
          <cell r="F350" t="str">
            <v>Demand Savings Value Source</v>
          </cell>
          <cell r="G350" t="str">
            <v/>
          </cell>
          <cell r="H350" t="str">
            <v/>
          </cell>
          <cell r="I350" t="str">
            <v>RMP UT Ltg Tool 070114.12.xlsm</v>
          </cell>
        </row>
        <row r="351">
          <cell r="C351" t="str">
            <v>01132014-012.1_Baseline Value</v>
          </cell>
          <cell r="D351">
            <v>1</v>
          </cell>
          <cell r="E351" t="str">
            <v>Baseline Value</v>
          </cell>
          <cell r="F351" t="str">
            <v>Stipulated Baseline Wattage</v>
          </cell>
          <cell r="G351" t="str">
            <v/>
          </cell>
          <cell r="H351" t="str">
            <v/>
          </cell>
          <cell r="I351" t="str">
            <v>Stipulated Baseline Wattages for wattsmart Business and FinAnswer Express Linear Flurorescent and Incandescent Fixtures.pdf</v>
          </cell>
        </row>
        <row r="352">
          <cell r="C352" t="str">
            <v>01132014-012.1_Gross incremental annual electric savings (kWh/yr)</v>
          </cell>
          <cell r="D352">
            <v>1</v>
          </cell>
          <cell r="E352" t="str">
            <v>Gross incremental annual electric savings (kWh/yr)</v>
          </cell>
          <cell r="F352" t="str">
            <v>Energy Savings Value Source</v>
          </cell>
          <cell r="G352" t="str">
            <v/>
          </cell>
          <cell r="H352" t="str">
            <v/>
          </cell>
          <cell r="I352" t="str">
            <v>PP WA Ltg Tool 070114.12.xlsm</v>
          </cell>
        </row>
        <row r="353">
          <cell r="C353" t="str">
            <v>01132014-012.1_Gross Average Monthly Demand Reduction (kW/unit)</v>
          </cell>
          <cell r="D353">
            <v>1</v>
          </cell>
          <cell r="E353" t="str">
            <v>Gross Average Monthly Demand Reduction (kW/unit)</v>
          </cell>
          <cell r="F353" t="str">
            <v>Demand Savings Value Source</v>
          </cell>
          <cell r="G353" t="str">
            <v/>
          </cell>
          <cell r="H353" t="str">
            <v/>
          </cell>
          <cell r="I353" t="str">
            <v>PP WA Ltg Tool 070114.12.xlsm</v>
          </cell>
        </row>
        <row r="354">
          <cell r="C354" t="str">
            <v>02122014-028.2_Measure life (years)</v>
          </cell>
          <cell r="D354">
            <v>2</v>
          </cell>
          <cell r="E354" t="str">
            <v>Measure life (years)</v>
          </cell>
          <cell r="F354" t="str">
            <v>Measure Life Value Source</v>
          </cell>
          <cell r="G354" t="str">
            <v>Average of 12 years from FinAnswer Express and 15 years from Energy FinAnswer (13.5 rounded to 14)</v>
          </cell>
          <cell r="H354" t="str">
            <v/>
          </cell>
          <cell r="I354" t="str">
            <v/>
          </cell>
        </row>
        <row r="355">
          <cell r="C355" t="str">
            <v>02122014-028.2_Planned Realization Rate</v>
          </cell>
          <cell r="D355">
            <v>2</v>
          </cell>
          <cell r="E355" t="str">
            <v>Planned Realization Rate</v>
          </cell>
          <cell r="F355" t="str">
            <v>Realization Rate Value Source</v>
          </cell>
          <cell r="G355" t="str">
            <v/>
          </cell>
          <cell r="H355" t="str">
            <v>Table 1</v>
          </cell>
          <cell r="I355" t="str">
            <v>DSM_WY_FinAnswerExpress_Report_2011.pdf</v>
          </cell>
        </row>
        <row r="356">
          <cell r="C356" t="str">
            <v>02122014-028.2_Planned Net to Gross Ratio</v>
          </cell>
          <cell r="D356">
            <v>2</v>
          </cell>
          <cell r="E356" t="str">
            <v>Planned Net to Gross Ratio</v>
          </cell>
          <cell r="F356" t="str">
            <v>Net-to-Gross Value Source</v>
          </cell>
          <cell r="G356" t="str">
            <v/>
          </cell>
          <cell r="H356" t="str">
            <v>Page 10</v>
          </cell>
          <cell r="I356" t="str">
            <v>DSM_WY_FinAnswerExpress_Report_2011.pdf</v>
          </cell>
        </row>
        <row r="357">
          <cell r="C357" t="str">
            <v>06232015-025.1_Planned Realization Rate</v>
          </cell>
          <cell r="D357">
            <v>1</v>
          </cell>
          <cell r="E357" t="str">
            <v>Planned Realization Rate</v>
          </cell>
          <cell r="F357" t="str">
            <v>Realization Rate Value Source</v>
          </cell>
          <cell r="G357" t="str">
            <v/>
          </cell>
          <cell r="H357" t="str">
            <v>page 2</v>
          </cell>
          <cell r="I357" t="str">
            <v>CA_FinAnswer_Express_Program_Evaluation_2009-2011.pdf</v>
          </cell>
        </row>
        <row r="358">
          <cell r="C358" t="str">
            <v>06232015-025.1_Planned Net to Gross Ratio</v>
          </cell>
          <cell r="D358">
            <v>1</v>
          </cell>
          <cell r="E358" t="str">
            <v>Planned Net to Gross Ratio</v>
          </cell>
          <cell r="F358" t="str">
            <v>Net-to-Gross Value Source</v>
          </cell>
          <cell r="G358" t="str">
            <v/>
          </cell>
          <cell r="H358" t="str">
            <v>page 2</v>
          </cell>
          <cell r="I358" t="str">
            <v>CA_FinAnswer_Express_Program_Evaluation_2009-2011.pdf</v>
          </cell>
        </row>
        <row r="359">
          <cell r="C359" t="str">
            <v>321.2_Measure life (years)</v>
          </cell>
          <cell r="D359">
            <v>2</v>
          </cell>
          <cell r="E359" t="str">
            <v>Measure life (years)</v>
          </cell>
          <cell r="F359" t="str">
            <v>Measure Life Value Source</v>
          </cell>
          <cell r="G359" t="str">
            <v>Average of 12 years from FinAnswer Express and 15 years from Energy FinAnswer (13.5 rounded to 14)</v>
          </cell>
          <cell r="H359" t="str">
            <v/>
          </cell>
          <cell r="I359" t="str">
            <v>2013-Idaho-Annual-Report-Appendices-FINAL071814.pdf</v>
          </cell>
        </row>
        <row r="360">
          <cell r="C360" t="str">
            <v>321.2_Gross incremental annual electric savings (kWh/yr)</v>
          </cell>
          <cell r="D360">
            <v>2</v>
          </cell>
          <cell r="E360" t="str">
            <v>Gross incremental annual electric savings (kWh/yr)</v>
          </cell>
          <cell r="F360" t="str">
            <v xml:space="preserve">Energy Savings Value Source </v>
          </cell>
          <cell r="G360" t="str">
            <v/>
          </cell>
          <cell r="H360" t="str">
            <v/>
          </cell>
          <cell r="I360" t="str">
            <v>2010 ID FX MARKET CHARACTERIZATION 051512.pdf</v>
          </cell>
        </row>
        <row r="361">
          <cell r="C361" t="str">
            <v>321.2_Planned Net to Gross Ratio</v>
          </cell>
          <cell r="D361">
            <v>2</v>
          </cell>
          <cell r="E361" t="str">
            <v>Planned Net to Gross Ratio</v>
          </cell>
          <cell r="F361" t="str">
            <v>Net-to-Gross Value Source</v>
          </cell>
          <cell r="G361" t="str">
            <v/>
          </cell>
          <cell r="H361" t="str">
            <v>Page 2</v>
          </cell>
          <cell r="I361" t="str">
            <v>ID_FinAnswer_Express_Program_Evaluation_2009-2011.pdf</v>
          </cell>
        </row>
        <row r="362">
          <cell r="C362" t="str">
            <v>321.2_Gross Average Monthly Demand Reduction (kW/unit)</v>
          </cell>
          <cell r="D362">
            <v>2</v>
          </cell>
          <cell r="E362" t="str">
            <v>Gross Average Monthly Demand Reduction (kW/unit)</v>
          </cell>
          <cell r="F362" t="str">
            <v>Demand Reduction Value Source</v>
          </cell>
          <cell r="G362" t="str">
            <v/>
          </cell>
          <cell r="H362" t="str">
            <v>Savings are assumed to occur at night, not at time of customer peak demand</v>
          </cell>
          <cell r="I362" t="str">
            <v/>
          </cell>
        </row>
        <row r="363">
          <cell r="C363" t="str">
            <v>321.2_Planned Realization Rate</v>
          </cell>
          <cell r="D363">
            <v>2</v>
          </cell>
          <cell r="E363" t="str">
            <v>Planned Realization Rate</v>
          </cell>
          <cell r="F363" t="str">
            <v>Realization Rate Value Source</v>
          </cell>
          <cell r="G363" t="str">
            <v/>
          </cell>
          <cell r="H363" t="str">
            <v>Table 1</v>
          </cell>
          <cell r="I363" t="str">
            <v>ID_FinAnswer_Express_Program_Evaluation_2009-2011.pdf</v>
          </cell>
        </row>
        <row r="364">
          <cell r="C364" t="str">
            <v>321.2_Incremental cost ($)</v>
          </cell>
          <cell r="D364">
            <v>2</v>
          </cell>
          <cell r="E364" t="str">
            <v>Incremental cost ($)</v>
          </cell>
          <cell r="F364" t="str">
            <v>Cost Value Source</v>
          </cell>
          <cell r="G364" t="str">
            <v>Incremental material only for NCMR</v>
          </cell>
          <cell r="H364" t="str">
            <v/>
          </cell>
          <cell r="I364" t="str">
            <v>2010 ID FX MARKET CHARACTERIZATION 051512.pdf</v>
          </cell>
        </row>
        <row r="365">
          <cell r="C365" t="str">
            <v>548.3_Gross incremental annual electric savings (kWh/yr)</v>
          </cell>
          <cell r="D365">
            <v>3</v>
          </cell>
          <cell r="E365" t="str">
            <v>Gross incremental annual electric savings (kWh/yr)</v>
          </cell>
          <cell r="F365" t="str">
            <v>Energy Savings Value Source</v>
          </cell>
          <cell r="G365" t="str">
            <v/>
          </cell>
          <cell r="H365" t="str">
            <v/>
          </cell>
          <cell r="I365" t="str">
            <v/>
          </cell>
        </row>
        <row r="366">
          <cell r="C366" t="str">
            <v>548.3_Incremental cost ($)</v>
          </cell>
          <cell r="D366">
            <v>3</v>
          </cell>
          <cell r="E366" t="str">
            <v>Incremental cost ($)</v>
          </cell>
          <cell r="F366" t="str">
            <v>Incremental Cost Value Source</v>
          </cell>
          <cell r="G366" t="str">
            <v/>
          </cell>
          <cell r="H366" t="str">
            <v/>
          </cell>
          <cell r="I366" t="str">
            <v>Program Update Report UT 050214.docx</v>
          </cell>
        </row>
        <row r="367">
          <cell r="C367" t="str">
            <v>548.3_Incremental cost ($)</v>
          </cell>
          <cell r="D367">
            <v>3</v>
          </cell>
          <cell r="E367" t="str">
            <v>Incremental cost ($)</v>
          </cell>
          <cell r="F367" t="str">
            <v>Incremental Cost Value Source</v>
          </cell>
          <cell r="G367" t="str">
            <v/>
          </cell>
          <cell r="H367" t="str">
            <v/>
          </cell>
          <cell r="I367" t="str">
            <v/>
          </cell>
        </row>
        <row r="368">
          <cell r="C368" t="str">
            <v>548.3_Measure life (years)</v>
          </cell>
          <cell r="D368">
            <v>3</v>
          </cell>
          <cell r="E368" t="str">
            <v>Measure life (years)</v>
          </cell>
          <cell r="F368" t="str">
            <v>Measure Life Value Source</v>
          </cell>
          <cell r="G368" t="str">
            <v/>
          </cell>
          <cell r="H368" t="str">
            <v>Used for program change filing. Program-level measure life decreased from previous 14 years to feflect increasing role of energy management</v>
          </cell>
          <cell r="I368" t="str">
            <v>CE inputs - measure update   small business 031314.xlsx</v>
          </cell>
        </row>
        <row r="369">
          <cell r="C369" t="str">
            <v>548.3_Planned Realization Rate</v>
          </cell>
          <cell r="D369">
            <v>3</v>
          </cell>
          <cell r="E369" t="str">
            <v>Planned Realization Rate</v>
          </cell>
          <cell r="F369" t="str">
            <v>Realization Rate Value Source</v>
          </cell>
          <cell r="G369" t="str">
            <v/>
          </cell>
          <cell r="H369" t="str">
            <v>BAU - CE inputs sheet</v>
          </cell>
          <cell r="I369" t="str">
            <v>CE inputs - measure update   small business 031314.xlsx</v>
          </cell>
        </row>
        <row r="370">
          <cell r="C370" t="str">
            <v>548.3_Gross Average Monthly Demand Reduction (kW/unit)</v>
          </cell>
          <cell r="D370">
            <v>3</v>
          </cell>
          <cell r="E370" t="str">
            <v>Gross Average Monthly Demand Reduction (kW/unit)</v>
          </cell>
          <cell r="F370" t="str">
            <v>Demand Savings Value Source</v>
          </cell>
          <cell r="G370" t="str">
            <v/>
          </cell>
          <cell r="H370" t="str">
            <v>Savings are assumed to occur at night, not at time of customer peak demand</v>
          </cell>
          <cell r="I370" t="str">
            <v/>
          </cell>
        </row>
        <row r="371">
          <cell r="C371" t="str">
            <v>548.3_Planned Net to Gross Ratio</v>
          </cell>
          <cell r="D371">
            <v>3</v>
          </cell>
          <cell r="E371" t="str">
            <v>Planned Net to Gross Ratio</v>
          </cell>
          <cell r="F371" t="str">
            <v>Net-to-Gross Value Source</v>
          </cell>
          <cell r="G371" t="str">
            <v/>
          </cell>
          <cell r="H371" t="str">
            <v>BAU - CE inputs sheet</v>
          </cell>
          <cell r="I371" t="str">
            <v>CE inputs - measure update   small business 031314.xlsx</v>
          </cell>
        </row>
        <row r="372">
          <cell r="C372" t="str">
            <v>548.3_Gross incremental annual electric savings (kWh/yr)</v>
          </cell>
          <cell r="D372">
            <v>3</v>
          </cell>
          <cell r="E372" t="str">
            <v>Gross incremental annual electric savings (kWh/yr)</v>
          </cell>
          <cell r="F372" t="str">
            <v>Energy Savings Value Source</v>
          </cell>
          <cell r="G372" t="str">
            <v/>
          </cell>
          <cell r="H372" t="str">
            <v/>
          </cell>
          <cell r="I372" t="str">
            <v>Program Update Report UT 050214.docx</v>
          </cell>
        </row>
        <row r="373">
          <cell r="C373" t="str">
            <v>548.2_Incremental cost ($)</v>
          </cell>
          <cell r="D373">
            <v>2</v>
          </cell>
          <cell r="E373" t="str">
            <v>Incremental cost ($)</v>
          </cell>
          <cell r="F373" t="str">
            <v>Cost Value Source</v>
          </cell>
          <cell r="G373" t="str">
            <v/>
          </cell>
          <cell r="H373" t="str">
            <v>Table 9-27</v>
          </cell>
          <cell r="I373" t="str">
            <v>FinAnswer Express Market Characterization and Program Enhancements - Utah Service Territory 30 Nov 2011.pdf</v>
          </cell>
        </row>
        <row r="374">
          <cell r="C374" t="str">
            <v>548.2_Gross incremental annual electric savings (kWh/yr)</v>
          </cell>
          <cell r="D374">
            <v>2</v>
          </cell>
          <cell r="E374" t="str">
            <v>Gross incremental annual electric savings (kWh/yr)</v>
          </cell>
          <cell r="F374" t="str">
            <v>See Source Document(s) for savings methodology</v>
          </cell>
          <cell r="G374" t="str">
            <v/>
          </cell>
          <cell r="H374" t="str">
            <v/>
          </cell>
          <cell r="I374" t="str">
            <v>Ltg Info.xls</v>
          </cell>
        </row>
        <row r="375">
          <cell r="C375" t="str">
            <v>548.2_Measure life (years)</v>
          </cell>
          <cell r="D375">
            <v>2</v>
          </cell>
          <cell r="E375" t="str">
            <v>Measure life (years)</v>
          </cell>
          <cell r="F375" t="str">
            <v>Measure Life Value Source</v>
          </cell>
          <cell r="G375" t="str">
            <v/>
          </cell>
          <cell r="H375" t="str">
            <v>Table 2 on page 22 of Appendix 1</v>
          </cell>
          <cell r="I375" t="str">
            <v>UT_2011_Annual_Report.pdf</v>
          </cell>
        </row>
        <row r="376">
          <cell r="C376" t="str">
            <v>548.2_Gross Average Monthly Demand Reduction (kW/unit)</v>
          </cell>
          <cell r="D376">
            <v>2</v>
          </cell>
          <cell r="E376" t="str">
            <v>Gross Average Monthly Demand Reduction (kW/unit)</v>
          </cell>
          <cell r="F376" t="str">
            <v>Demand Reduction Value Source</v>
          </cell>
          <cell r="G376" t="str">
            <v/>
          </cell>
          <cell r="H376" t="str">
            <v>Table 6-11</v>
          </cell>
          <cell r="I376" t="str">
            <v>FinAnswer Express Market Characterization and Program Enhancements - Utah Service Territory 30 Nov 2011.pdf</v>
          </cell>
        </row>
        <row r="377">
          <cell r="C377" t="str">
            <v>548.2_Gross incremental annual electric savings (kWh/yr)</v>
          </cell>
          <cell r="D377">
            <v>2</v>
          </cell>
          <cell r="E377" t="str">
            <v>Gross incremental annual electric savings (kWh/yr)</v>
          </cell>
          <cell r="F377" t="str">
            <v xml:space="preserve">Energy Savings Value Source </v>
          </cell>
          <cell r="G377" t="str">
            <v/>
          </cell>
          <cell r="H377" t="str">
            <v>Table 9-27</v>
          </cell>
          <cell r="I377" t="str">
            <v>FinAnswer Express Market Characterization and Program Enhancements - Utah Service Territory 30 Nov 2011.pdf</v>
          </cell>
        </row>
        <row r="378">
          <cell r="C378" t="str">
            <v>548.2_Incentive Customer ($)</v>
          </cell>
          <cell r="D378">
            <v>2</v>
          </cell>
          <cell r="E378" t="str">
            <v>Incentive Customer ($)</v>
          </cell>
          <cell r="F378" t="str">
            <v>Incentive Value Source</v>
          </cell>
          <cell r="G378" t="str">
            <v/>
          </cell>
          <cell r="H378" t="str">
            <v>Table 9-27</v>
          </cell>
          <cell r="I378" t="str">
            <v>FinAnswer Express Market Characterization and Program Enhancements - Utah Service Territory 30 Nov 2011.pdf</v>
          </cell>
        </row>
        <row r="379">
          <cell r="C379" t="str">
            <v>09252014-001.1_Incremental cost ($)</v>
          </cell>
          <cell r="D379">
            <v>1</v>
          </cell>
          <cell r="E379" t="str">
            <v>Incremental cost ($)</v>
          </cell>
          <cell r="F379" t="str">
            <v>Cost Value Source</v>
          </cell>
          <cell r="G379" t="str">
            <v/>
          </cell>
          <cell r="H379" t="str">
            <v/>
          </cell>
          <cell r="I379" t="str">
            <v>Washington Exterior LED Compiled for 01OCT2014 Update.xlsx</v>
          </cell>
        </row>
        <row r="380">
          <cell r="C380" t="str">
            <v>09252014-001.1_Incremental cost ($)</v>
          </cell>
          <cell r="D380">
            <v>1</v>
          </cell>
          <cell r="E380" t="str">
            <v>Incremental cost ($)</v>
          </cell>
          <cell r="F380" t="str">
            <v>Cost Value Source</v>
          </cell>
          <cell r="G380" t="str">
            <v/>
          </cell>
          <cell r="H380" t="str">
            <v/>
          </cell>
          <cell r="I380" t="str">
            <v/>
          </cell>
        </row>
        <row r="381">
          <cell r="C381" t="str">
            <v>12012014-030.1_Incremental cost ($)</v>
          </cell>
          <cell r="D381">
            <v>1</v>
          </cell>
          <cell r="E381" t="str">
            <v>Incremental cost ($)</v>
          </cell>
          <cell r="F381" t="str">
            <v>Incremental Cost Value Source</v>
          </cell>
          <cell r="G381" t="str">
            <v/>
          </cell>
          <cell r="H381" t="str">
            <v/>
          </cell>
          <cell r="I381" t="str">
            <v>WY Exterior NCMR Lighting Measures Compiled 12122014.xlsx</v>
          </cell>
        </row>
        <row r="382">
          <cell r="C382" t="str">
            <v>12012014-030.1_Gross incremental annual electric savings (kWh/yr)</v>
          </cell>
          <cell r="D382">
            <v>1</v>
          </cell>
          <cell r="E382" t="str">
            <v>Gross incremental annual electric savings (kWh/yr)</v>
          </cell>
          <cell r="F382" t="str">
            <v>Energy Savings Value Source</v>
          </cell>
          <cell r="G382" t="str">
            <v/>
          </cell>
          <cell r="H382" t="str">
            <v/>
          </cell>
          <cell r="I382" t="str">
            <v>WY Exterior NCMR Lighting Measures Compiled 12122014.xlsx</v>
          </cell>
        </row>
        <row r="383">
          <cell r="C383" t="str">
            <v>12012014-030.1_Planned Net to Gross Ratio</v>
          </cell>
          <cell r="D383">
            <v>1</v>
          </cell>
          <cell r="E383" t="str">
            <v>Planned Net to Gross Ratio</v>
          </cell>
          <cell r="F383" t="str">
            <v>Net-to-Gross Value Source</v>
          </cell>
          <cell r="G383" t="str">
            <v/>
          </cell>
          <cell r="H383" t="str">
            <v>Page 10</v>
          </cell>
          <cell r="I383" t="str">
            <v>DSM_WY_FinAnswerExpress_Report_2011.pdf</v>
          </cell>
        </row>
        <row r="384">
          <cell r="C384" t="str">
            <v>12012014-030.1_Measure life (years)</v>
          </cell>
          <cell r="D384">
            <v>1</v>
          </cell>
          <cell r="E384" t="str">
            <v>Measure life (years)</v>
          </cell>
          <cell r="F384" t="str">
            <v>Measure Life Value Source</v>
          </cell>
          <cell r="G384" t="str">
            <v>Average of 12 years from FinAnswer Express and 15 years from Energy FinAnswer (13.5 rounded to 14)</v>
          </cell>
          <cell r="H384" t="str">
            <v/>
          </cell>
          <cell r="I384" t="str">
            <v>WY Exterior NCMR Lighting Measures Compiled 12122014.xlsx</v>
          </cell>
        </row>
        <row r="385">
          <cell r="C385" t="str">
            <v>12012014-030.1_Planned Realization Rate</v>
          </cell>
          <cell r="D385">
            <v>1</v>
          </cell>
          <cell r="E385" t="str">
            <v>Planned Realization Rate</v>
          </cell>
          <cell r="F385" t="str">
            <v>Realization Rate Value Source</v>
          </cell>
          <cell r="G385" t="str">
            <v/>
          </cell>
          <cell r="H385" t="str">
            <v>Table 1</v>
          </cell>
          <cell r="I385" t="str">
            <v>DSM_WY_FinAnswerExpress_Report_2011.pdf</v>
          </cell>
        </row>
        <row r="386">
          <cell r="C386" t="str">
            <v>12012014-030.1_Gross Average Monthly Demand Reduction (kW/unit)</v>
          </cell>
          <cell r="D386">
            <v>1</v>
          </cell>
          <cell r="E386" t="str">
            <v>Gross Average Monthly Demand Reduction (kW/unit)</v>
          </cell>
          <cell r="F386" t="str">
            <v>Demand Savings Value Source</v>
          </cell>
          <cell r="G386" t="str">
            <v/>
          </cell>
          <cell r="H386" t="str">
            <v>Savings are assumed to occur at night, not at time of customer peak demand</v>
          </cell>
          <cell r="I386" t="str">
            <v/>
          </cell>
        </row>
        <row r="387">
          <cell r="C387" t="str">
            <v>12162013-155.2_Planned Net to Gross Ratio</v>
          </cell>
          <cell r="D387">
            <v>2</v>
          </cell>
          <cell r="E387" t="str">
            <v>Planned Net to Gross Ratio</v>
          </cell>
          <cell r="F387" t="str">
            <v>Net-to-Gross Value Source</v>
          </cell>
          <cell r="G387" t="str">
            <v/>
          </cell>
          <cell r="H387" t="str">
            <v>Page 2</v>
          </cell>
          <cell r="I387" t="str">
            <v>CA_Energy_FinAnswer_Program_Evaluation_2009-2011.pdf</v>
          </cell>
        </row>
        <row r="388">
          <cell r="C388" t="str">
            <v>12162013-285.2_Planned Realization Rate</v>
          </cell>
          <cell r="D388">
            <v>2</v>
          </cell>
          <cell r="E388" t="str">
            <v>Planned Realization Rate</v>
          </cell>
          <cell r="F388" t="str">
            <v>Realization Rate Value Source</v>
          </cell>
          <cell r="G388" t="str">
            <v/>
          </cell>
          <cell r="H388" t="str">
            <v>Table 1</v>
          </cell>
          <cell r="I388" t="str">
            <v>ID_Energy_FinAnswer_Program_Evaluation_2009-2011.pdf</v>
          </cell>
        </row>
        <row r="389">
          <cell r="C389" t="str">
            <v>12162013-285.2_Planned Net to Gross Ratio</v>
          </cell>
          <cell r="D389">
            <v>2</v>
          </cell>
          <cell r="E389" t="str">
            <v>Planned Net to Gross Ratio</v>
          </cell>
          <cell r="F389" t="str">
            <v>Net-to-Gross Ratio Value Source</v>
          </cell>
          <cell r="G389" t="str">
            <v/>
          </cell>
          <cell r="H389" t="str">
            <v>Page 2</v>
          </cell>
          <cell r="I389" t="str">
            <v>ID_Energy_FinAnswer_Program_Evaluation_2009-2011.pdf</v>
          </cell>
        </row>
        <row r="390">
          <cell r="C390" t="str">
            <v>12162013-285.2_Measure life (years)</v>
          </cell>
          <cell r="D390">
            <v>2</v>
          </cell>
          <cell r="E390" t="str">
            <v>Measure life (years)</v>
          </cell>
          <cell r="F390" t="str">
            <v>Measure Life Value Source</v>
          </cell>
          <cell r="G390" t="str">
            <v>14.5, rounded to 15</v>
          </cell>
          <cell r="H390" t="str">
            <v>Table 16</v>
          </cell>
          <cell r="I390" t="str">
            <v>Idaho Energy FinAnswer Evaluation Report - 2008.pdf</v>
          </cell>
        </row>
        <row r="391">
          <cell r="C391" t="str">
            <v>11222013-035.2_Incentive Customer ($)</v>
          </cell>
          <cell r="D391">
            <v>2</v>
          </cell>
          <cell r="E391" t="str">
            <v>Incentive Customer ($)</v>
          </cell>
          <cell r="F391" t="str">
            <v>Incentive Value Source</v>
          </cell>
          <cell r="G391" t="str">
            <v/>
          </cell>
          <cell r="H391" t="str">
            <v>Incentive Caluclator Tool</v>
          </cell>
          <cell r="I391" t="str">
            <v>WB UT Incentive Calc EXTERNAL 1.1E 0722013.xlsx</v>
          </cell>
        </row>
        <row r="392">
          <cell r="C392" t="str">
            <v>12162013-025.2_Incentive Customer ($)</v>
          </cell>
          <cell r="D392">
            <v>2</v>
          </cell>
          <cell r="E392" t="str">
            <v>Incentive Customer ($)</v>
          </cell>
          <cell r="F392" t="str">
            <v>Incentive Value Source</v>
          </cell>
          <cell r="G392" t="str">
            <v/>
          </cell>
          <cell r="H392" t="str">
            <v>Incentive Caluclator Tool</v>
          </cell>
          <cell r="I392" t="str">
            <v>WA wattSmart Business Incentive DUMMY.xlsx</v>
          </cell>
        </row>
        <row r="393">
          <cell r="C393" t="str">
            <v>12162013-415.2_Planned Net to Gross Ratio</v>
          </cell>
          <cell r="D393">
            <v>2</v>
          </cell>
          <cell r="E393" t="str">
            <v>Planned Net to Gross Ratio</v>
          </cell>
          <cell r="F393" t="str">
            <v>Net-to-Gross Valur Source</v>
          </cell>
          <cell r="G393" t="str">
            <v/>
          </cell>
          <cell r="H393" t="str">
            <v>Page 10</v>
          </cell>
          <cell r="I393" t="str">
            <v>DSM_WY_EnergyFinAnswer_Report_2011.pdf</v>
          </cell>
        </row>
        <row r="394">
          <cell r="C394" t="str">
            <v>12162013-415.2_Planned Realization Rate</v>
          </cell>
          <cell r="D394">
            <v>2</v>
          </cell>
          <cell r="E394" t="str">
            <v>Planned Realization Rate</v>
          </cell>
          <cell r="F394" t="str">
            <v>Realization Rate Value Source</v>
          </cell>
          <cell r="G394" t="str">
            <v/>
          </cell>
          <cell r="H394" t="str">
            <v>Table 1</v>
          </cell>
          <cell r="I394" t="str">
            <v>DSM_WY_EnergyFinAnswer_Report_2011.pdf</v>
          </cell>
        </row>
        <row r="395">
          <cell r="C395" t="str">
            <v>12162013-415.2_Measure life (years)</v>
          </cell>
          <cell r="D395">
            <v>2</v>
          </cell>
          <cell r="E395" t="str">
            <v>Measure life (years)</v>
          </cell>
          <cell r="F395" t="str">
            <v>Measure Life Value Source</v>
          </cell>
          <cell r="G395" t="str">
            <v/>
          </cell>
          <cell r="H395" t="str">
            <v>Table 26</v>
          </cell>
          <cell r="I395" t="str">
            <v>2013-Wyoming-Annual-Report-Appendices-FINAL.pdf</v>
          </cell>
        </row>
        <row r="396">
          <cell r="C396" t="str">
            <v>12162013-156.2_Planned Net to Gross Ratio</v>
          </cell>
          <cell r="D396">
            <v>2</v>
          </cell>
          <cell r="E396" t="str">
            <v>Planned Net to Gross Ratio</v>
          </cell>
          <cell r="F396" t="str">
            <v>Net-to-Gross Value Source</v>
          </cell>
          <cell r="G396" t="str">
            <v/>
          </cell>
          <cell r="H396" t="str">
            <v>Page 2</v>
          </cell>
          <cell r="I396" t="str">
            <v>CA_Energy_FinAnswer_Program_Evaluation_2009-2011.pdf</v>
          </cell>
        </row>
        <row r="397">
          <cell r="C397" t="str">
            <v>12162013-286.2_Measure life (years)</v>
          </cell>
          <cell r="D397">
            <v>2</v>
          </cell>
          <cell r="E397" t="str">
            <v>Measure life (years)</v>
          </cell>
          <cell r="F397" t="str">
            <v>Measure Life Value Source</v>
          </cell>
          <cell r="G397" t="str">
            <v>14.5, rounded to 15</v>
          </cell>
          <cell r="H397" t="str">
            <v>Table 16</v>
          </cell>
          <cell r="I397" t="str">
            <v>Idaho Energy FinAnswer Evaluation Report - 2008.pdf</v>
          </cell>
        </row>
        <row r="398">
          <cell r="C398" t="str">
            <v>12162013-286.2_Planned Net to Gross Ratio</v>
          </cell>
          <cell r="D398">
            <v>2</v>
          </cell>
          <cell r="E398" t="str">
            <v>Planned Net to Gross Ratio</v>
          </cell>
          <cell r="F398" t="str">
            <v>Net-to-Gross Ratio Value Source</v>
          </cell>
          <cell r="G398" t="str">
            <v/>
          </cell>
          <cell r="H398" t="str">
            <v>Page 2</v>
          </cell>
          <cell r="I398" t="str">
            <v>ID_Energy_FinAnswer_Program_Evaluation_2009-2011.pdf</v>
          </cell>
        </row>
        <row r="399">
          <cell r="C399" t="str">
            <v>12162013-286.2_Planned Realization Rate</v>
          </cell>
          <cell r="D399">
            <v>2</v>
          </cell>
          <cell r="E399" t="str">
            <v>Planned Realization Rate</v>
          </cell>
          <cell r="F399" t="str">
            <v>Realization Rate Value Source</v>
          </cell>
          <cell r="G399" t="str">
            <v/>
          </cell>
          <cell r="H399" t="str">
            <v>Table 1</v>
          </cell>
          <cell r="I399" t="str">
            <v>ID_Energy_FinAnswer_Program_Evaluation_2009-2011.pdf</v>
          </cell>
        </row>
        <row r="400">
          <cell r="C400" t="str">
            <v>11222013-036.2_Incentive Customer ($)</v>
          </cell>
          <cell r="D400">
            <v>2</v>
          </cell>
          <cell r="E400" t="str">
            <v>Incentive Customer ($)</v>
          </cell>
          <cell r="F400" t="str">
            <v>Incentive Value Source</v>
          </cell>
          <cell r="G400" t="str">
            <v/>
          </cell>
          <cell r="H400" t="str">
            <v>Incentive Caluclator Tool</v>
          </cell>
          <cell r="I400" t="str">
            <v>WB UT Incentive Calc EXTERNAL 1.1E 0722013.xlsx</v>
          </cell>
        </row>
        <row r="401">
          <cell r="C401" t="str">
            <v>12162013-026.2_Incentive Customer ($)</v>
          </cell>
          <cell r="D401">
            <v>2</v>
          </cell>
          <cell r="E401" t="str">
            <v>Incentive Customer ($)</v>
          </cell>
          <cell r="F401" t="str">
            <v>Incentive Value Source</v>
          </cell>
          <cell r="G401" t="str">
            <v/>
          </cell>
          <cell r="H401" t="str">
            <v>Incentive Caluclator Tool</v>
          </cell>
          <cell r="I401" t="str">
            <v>WA wattSmart Business Incentive DUMMY.xlsx</v>
          </cell>
        </row>
        <row r="402">
          <cell r="C402" t="str">
            <v>12162013-416.2_Measure life (years)</v>
          </cell>
          <cell r="D402">
            <v>2</v>
          </cell>
          <cell r="E402" t="str">
            <v>Measure life (years)</v>
          </cell>
          <cell r="F402" t="str">
            <v>Measure Life Value Source</v>
          </cell>
          <cell r="G402" t="str">
            <v/>
          </cell>
          <cell r="H402" t="str">
            <v>Table 26</v>
          </cell>
          <cell r="I402" t="str">
            <v>2013-Wyoming-Annual-Report-Appendices-FINAL.pdf</v>
          </cell>
        </row>
        <row r="403">
          <cell r="C403" t="str">
            <v>12162013-416.2_Planned Realization Rate</v>
          </cell>
          <cell r="D403">
            <v>2</v>
          </cell>
          <cell r="E403" t="str">
            <v>Planned Realization Rate</v>
          </cell>
          <cell r="F403" t="str">
            <v>Realization Rate Value Source</v>
          </cell>
          <cell r="G403" t="str">
            <v/>
          </cell>
          <cell r="H403" t="str">
            <v>Table 1</v>
          </cell>
          <cell r="I403" t="str">
            <v>DSM_WY_EnergyFinAnswer_Report_2011.pdf</v>
          </cell>
        </row>
        <row r="404">
          <cell r="C404" t="str">
            <v>12162013-416.2_Planned Net to Gross Ratio</v>
          </cell>
          <cell r="D404">
            <v>2</v>
          </cell>
          <cell r="E404" t="str">
            <v>Planned Net to Gross Ratio</v>
          </cell>
          <cell r="F404" t="str">
            <v>Net-to-Gross Valur Source</v>
          </cell>
          <cell r="G404" t="str">
            <v/>
          </cell>
          <cell r="H404" t="str">
            <v>Page 10</v>
          </cell>
          <cell r="I404" t="str">
            <v>DSM_WY_EnergyFinAnswer_Report_2011.pdf</v>
          </cell>
        </row>
        <row r="405">
          <cell r="C405" t="str">
            <v>62.2_Planned Realization Rate</v>
          </cell>
          <cell r="D405">
            <v>2</v>
          </cell>
          <cell r="E405" t="str">
            <v>Planned Realization Rate</v>
          </cell>
          <cell r="F405" t="str">
            <v>Realization Rate Value Source</v>
          </cell>
          <cell r="G405" t="str">
            <v/>
          </cell>
          <cell r="H405" t="str">
            <v>page 2</v>
          </cell>
          <cell r="I405" t="str">
            <v>CA_FinAnswer_Express_Program_Evaluation_2009-2011.pdf</v>
          </cell>
        </row>
        <row r="406">
          <cell r="C406" t="str">
            <v>62.2_Planned Net to Gross Ratio</v>
          </cell>
          <cell r="D406">
            <v>2</v>
          </cell>
          <cell r="E406" t="str">
            <v>Planned Net to Gross Ratio</v>
          </cell>
          <cell r="F406" t="str">
            <v>Net-to-Gross Value Source</v>
          </cell>
          <cell r="G406" t="str">
            <v/>
          </cell>
          <cell r="H406" t="str">
            <v>page 2</v>
          </cell>
          <cell r="I406" t="str">
            <v>CA_FinAnswer_Express_Program_Evaluation_2009-2011.pdf</v>
          </cell>
        </row>
        <row r="407">
          <cell r="C407" t="str">
            <v>277.2_Planned Net to Gross Ratio</v>
          </cell>
          <cell r="D407">
            <v>2</v>
          </cell>
          <cell r="E407" t="str">
            <v>Planned Net to Gross Ratio</v>
          </cell>
          <cell r="F407" t="str">
            <v>Net-to-Gross Value Source</v>
          </cell>
          <cell r="G407" t="str">
            <v/>
          </cell>
          <cell r="H407" t="str">
            <v>Page 2</v>
          </cell>
          <cell r="I407" t="str">
            <v>ID_FinAnswer_Express_Program_Evaluation_2009-2011.pdf</v>
          </cell>
        </row>
        <row r="408">
          <cell r="C408" t="str">
            <v>277.2_Measure life (years)</v>
          </cell>
          <cell r="D408">
            <v>2</v>
          </cell>
          <cell r="E408" t="str">
            <v>Measure life (years)</v>
          </cell>
          <cell r="F408" t="str">
            <v>Measure Life Value Source</v>
          </cell>
          <cell r="G408" t="str">
            <v>Set equal to other cooling equipment</v>
          </cell>
          <cell r="H408" t="str">
            <v/>
          </cell>
          <cell r="I408" t="str">
            <v/>
          </cell>
        </row>
        <row r="409">
          <cell r="C409" t="str">
            <v>277.2_Planned Realization Rate</v>
          </cell>
          <cell r="D409">
            <v>2</v>
          </cell>
          <cell r="E409" t="str">
            <v>Planned Realization Rate</v>
          </cell>
          <cell r="F409" t="str">
            <v>Realization Rate Value Source</v>
          </cell>
          <cell r="G409" t="str">
            <v/>
          </cell>
          <cell r="H409" t="str">
            <v>Table 1</v>
          </cell>
          <cell r="I409" t="str">
            <v>ID_FinAnswer_Express_Program_Evaluation_2009-2011.pdf</v>
          </cell>
        </row>
        <row r="410">
          <cell r="C410" t="str">
            <v>505.2_Measure life (years)</v>
          </cell>
          <cell r="D410">
            <v>2</v>
          </cell>
          <cell r="E410" t="str">
            <v>Measure life (years)</v>
          </cell>
          <cell r="F410" t="str">
            <v>Measure Life Value Source</v>
          </cell>
          <cell r="G410" t="str">
            <v/>
          </cell>
          <cell r="H410" t="str">
            <v>Table 2 on page 22 of Appendix 1</v>
          </cell>
          <cell r="I410" t="str">
            <v>UT_2011_Annual_Report.pdf</v>
          </cell>
        </row>
        <row r="411">
          <cell r="C411" t="str">
            <v>505.2_Gross incremental annual electric savings (kWh/yr)</v>
          </cell>
          <cell r="D411">
            <v>2</v>
          </cell>
          <cell r="E411" t="str">
            <v>Gross incremental annual electric savings (kWh/yr)</v>
          </cell>
          <cell r="F411" t="str">
            <v>See Source Document(s) for savings methodology</v>
          </cell>
          <cell r="G411" t="str">
            <v/>
          </cell>
          <cell r="H411" t="str">
            <v/>
          </cell>
          <cell r="I411" t="str">
            <v>Chiller Calculator Tool 070113.2.xlsm</v>
          </cell>
        </row>
        <row r="412">
          <cell r="C412" t="str">
            <v>505.2_Incremental cost ($)</v>
          </cell>
          <cell r="D412">
            <v>2</v>
          </cell>
          <cell r="E412" t="str">
            <v>Incremental cost ($)</v>
          </cell>
          <cell r="F412" t="str">
            <v>Cost Value Source</v>
          </cell>
          <cell r="G412" t="str">
            <v/>
          </cell>
          <cell r="H412" t="str">
            <v/>
          </cell>
          <cell r="I412" t="str">
            <v>Chiller Calculator Tool 070113.2.xlsm</v>
          </cell>
        </row>
        <row r="413">
          <cell r="C413" t="str">
            <v>505.2_Gross Average Monthly Demand Reduction (kW/unit)</v>
          </cell>
          <cell r="D413">
            <v>2</v>
          </cell>
          <cell r="E413" t="str">
            <v>Gross Average Monthly Demand Reduction (kW/unit)</v>
          </cell>
          <cell r="F413" t="str">
            <v>Demand Reduction Value Source</v>
          </cell>
          <cell r="G413" t="str">
            <v/>
          </cell>
          <cell r="H413" t="str">
            <v/>
          </cell>
          <cell r="I413" t="str">
            <v>Chiller Calculator Tool 070113.2.xlsm</v>
          </cell>
        </row>
        <row r="414">
          <cell r="C414" t="str">
            <v>505.2_Gross incremental annual electric savings (kWh/yr)</v>
          </cell>
          <cell r="D414">
            <v>2</v>
          </cell>
          <cell r="E414" t="str">
            <v>Gross incremental annual electric savings (kWh/yr)</v>
          </cell>
          <cell r="F414" t="str">
            <v xml:space="preserve">Energy Savings Value Source </v>
          </cell>
          <cell r="G414" t="str">
            <v/>
          </cell>
          <cell r="H414" t="str">
            <v/>
          </cell>
          <cell r="I414" t="str">
            <v>Chiller Calculator Tool 070113.2.xlsm</v>
          </cell>
        </row>
        <row r="415">
          <cell r="C415" t="str">
            <v>505.2_Incentive Customer ($)</v>
          </cell>
          <cell r="D415">
            <v>2</v>
          </cell>
          <cell r="E415" t="str">
            <v>Incentive Customer ($)</v>
          </cell>
          <cell r="F415" t="str">
            <v>Incentive Value Source</v>
          </cell>
          <cell r="G415" t="str">
            <v/>
          </cell>
          <cell r="H415" t="str">
            <v/>
          </cell>
          <cell r="I415" t="str">
            <v>Chiller Calculator Tool 070113.2.xlsm</v>
          </cell>
        </row>
        <row r="416">
          <cell r="C416" t="str">
            <v>714.2_Gross incremental annual electric savings (kWh/yr)</v>
          </cell>
          <cell r="D416">
            <v>2</v>
          </cell>
          <cell r="E416" t="str">
            <v>Gross incremental annual electric savings (kWh/yr)</v>
          </cell>
          <cell r="F416" t="str">
            <v xml:space="preserve">Energy Savings Value Source </v>
          </cell>
          <cell r="G416" t="str">
            <v/>
          </cell>
          <cell r="H416" t="str">
            <v>See Source Document(s) for savings methodology</v>
          </cell>
          <cell r="I416" t="str">
            <v>Chiller Calculator Tool 071412.2.xlsm</v>
          </cell>
        </row>
        <row r="417">
          <cell r="C417" t="str">
            <v>714.2_Measure life (years)</v>
          </cell>
          <cell r="D417">
            <v>2</v>
          </cell>
          <cell r="E417" t="str">
            <v>Measure life (years)</v>
          </cell>
          <cell r="F417" t="str">
            <v>Measure Life Value Source</v>
          </cell>
          <cell r="G417" t="str">
            <v/>
          </cell>
          <cell r="H417" t="str">
            <v>Table 1-4</v>
          </cell>
          <cell r="I417" t="str">
            <v/>
          </cell>
        </row>
        <row r="418">
          <cell r="C418" t="str">
            <v>714.2_Incentive Customer ($)</v>
          </cell>
          <cell r="D418">
            <v>2</v>
          </cell>
          <cell r="E418" t="str">
            <v>Incentive Customer ($)</v>
          </cell>
          <cell r="F418" t="str">
            <v>Incentive Value Source</v>
          </cell>
          <cell r="G418" t="str">
            <v/>
          </cell>
          <cell r="H418" t="str">
            <v>Table 1-4</v>
          </cell>
          <cell r="I418" t="str">
            <v/>
          </cell>
        </row>
        <row r="419">
          <cell r="C419" t="str">
            <v>714.2_Incremental cost ($)</v>
          </cell>
          <cell r="D419">
            <v>2</v>
          </cell>
          <cell r="E419" t="str">
            <v>Incremental cost ($)</v>
          </cell>
          <cell r="F419" t="str">
            <v>Cost Value Source</v>
          </cell>
          <cell r="G419" t="str">
            <v/>
          </cell>
          <cell r="H419" t="str">
            <v>Table 1-4</v>
          </cell>
          <cell r="I419" t="str">
            <v/>
          </cell>
        </row>
        <row r="420">
          <cell r="C420" t="str">
            <v>714.2_Gross Average Monthly Demand Reduction (kW/unit)</v>
          </cell>
          <cell r="D420">
            <v>2</v>
          </cell>
          <cell r="E420" t="str">
            <v>Gross Average Monthly Demand Reduction (kW/unit)</v>
          </cell>
          <cell r="F420" t="str">
            <v>Nearest Representative Location</v>
          </cell>
          <cell r="G420" t="str">
            <v/>
          </cell>
          <cell r="H420" t="str">
            <v>See Source Document(s) for savings methodology</v>
          </cell>
          <cell r="I420" t="str">
            <v>Chiller Calculator Tool 071412.2.xlsm</v>
          </cell>
        </row>
        <row r="421">
          <cell r="C421" t="str">
            <v>926.2_Planned Net to Gross Ratio</v>
          </cell>
          <cell r="D421">
            <v>2</v>
          </cell>
          <cell r="E421" t="str">
            <v>Planned Net to Gross Ratio</v>
          </cell>
          <cell r="F421" t="str">
            <v>Net-to-Gross Value Source</v>
          </cell>
          <cell r="G421" t="str">
            <v/>
          </cell>
          <cell r="H421" t="str">
            <v>Page 10</v>
          </cell>
          <cell r="I421" t="str">
            <v>DSM_WY_FinAnswerExpress_Report_2011.pdf</v>
          </cell>
        </row>
        <row r="422">
          <cell r="C422" t="str">
            <v>926.2_Planned Realization Rate</v>
          </cell>
          <cell r="D422">
            <v>2</v>
          </cell>
          <cell r="E422" t="str">
            <v>Planned Realization Rate</v>
          </cell>
          <cell r="F422" t="str">
            <v>Realization Rate Value Source</v>
          </cell>
          <cell r="G422" t="str">
            <v/>
          </cell>
          <cell r="H422" t="str">
            <v>Table 1</v>
          </cell>
          <cell r="I422" t="str">
            <v>DSM_WY_FinAnswerExpress_Report_2011.pdf</v>
          </cell>
        </row>
        <row r="423">
          <cell r="C423" t="str">
            <v>926.2_Measure life (years)</v>
          </cell>
          <cell r="D423">
            <v>2</v>
          </cell>
          <cell r="E423" t="str">
            <v>Measure life (years)</v>
          </cell>
          <cell r="F423" t="str">
            <v>Measure Life Value Source</v>
          </cell>
          <cell r="G423" t="str">
            <v/>
          </cell>
          <cell r="H423" t="str">
            <v>Page 7-25</v>
          </cell>
          <cell r="I423" t="str">
            <v>WY Market Characterization FINAL 062611.pdf</v>
          </cell>
        </row>
        <row r="424">
          <cell r="C424" t="str">
            <v>415.2_Incremental cost ($)</v>
          </cell>
          <cell r="D424">
            <v>2</v>
          </cell>
          <cell r="E424" t="str">
            <v>Incremental cost ($)</v>
          </cell>
          <cell r="F424" t="str">
            <v>Cost Value Source</v>
          </cell>
          <cell r="G424" t="str">
            <v/>
          </cell>
          <cell r="H424" t="str">
            <v/>
          </cell>
          <cell r="I424" t="str">
            <v>Idaho Industrial  Agricultural Measure Review and Update 20 Nov 2013 revised 27 June 2014.pdf</v>
          </cell>
        </row>
        <row r="425">
          <cell r="C425" t="str">
            <v>415.2_Gross incremental annual electric savings (kWh/yr)</v>
          </cell>
          <cell r="D425">
            <v>2</v>
          </cell>
          <cell r="E425" t="str">
            <v>Gross incremental annual electric savings (kWh/yr)</v>
          </cell>
          <cell r="F425" t="str">
            <v xml:space="preserve">Energy Savings Value Source </v>
          </cell>
          <cell r="G425" t="str">
            <v/>
          </cell>
          <cell r="H425" t="str">
            <v/>
          </cell>
          <cell r="I425" t="str">
            <v>Idaho Industrial  Agricultural Measure Review and Update 20 Nov 2013 revised 27 June 2014.pdf</v>
          </cell>
        </row>
        <row r="426">
          <cell r="C426" t="str">
            <v>415.2_Planned Net to Gross Ratio</v>
          </cell>
          <cell r="D426">
            <v>2</v>
          </cell>
          <cell r="E426" t="str">
            <v>Planned Net to Gross Ratio</v>
          </cell>
          <cell r="F426" t="str">
            <v>Net-to-Gross Ratio Value Source</v>
          </cell>
          <cell r="G426" t="str">
            <v/>
          </cell>
          <cell r="H426" t="str">
            <v>Page 2</v>
          </cell>
          <cell r="I426" t="str">
            <v>ID_Energy_FinAnswer_Program_Evaluation_2009-2011.pdf</v>
          </cell>
        </row>
        <row r="427">
          <cell r="C427" t="str">
            <v>415.2_Measure life (years)</v>
          </cell>
          <cell r="D427">
            <v>2</v>
          </cell>
          <cell r="E427" t="str">
            <v>Measure life (years)</v>
          </cell>
          <cell r="F427" t="str">
            <v>Measure Life Value Source</v>
          </cell>
          <cell r="G427" t="str">
            <v/>
          </cell>
          <cell r="H427" t="str">
            <v>Table 3 on page 19 of Appendix 1</v>
          </cell>
          <cell r="I427" t="str">
            <v>ID_2011_Annual_Report_Appendix.pdf</v>
          </cell>
        </row>
        <row r="428">
          <cell r="C428" t="str">
            <v>415.2_Planned Realization Rate</v>
          </cell>
          <cell r="D428">
            <v>2</v>
          </cell>
          <cell r="E428" t="str">
            <v>Planned Realization Rate</v>
          </cell>
          <cell r="F428" t="str">
            <v>Realization Rate Value Source</v>
          </cell>
          <cell r="G428" t="str">
            <v/>
          </cell>
          <cell r="H428" t="str">
            <v>Table 1</v>
          </cell>
          <cell r="I428" t="str">
            <v>ID_Energy_FinAnswer_Program_Evaluation_2009-2011.pdf</v>
          </cell>
        </row>
        <row r="429">
          <cell r="C429" t="str">
            <v>415.2_Gross Average Monthly Demand Reduction (kW/unit)</v>
          </cell>
          <cell r="D429">
            <v>2</v>
          </cell>
          <cell r="E429" t="str">
            <v>Gross Average Monthly Demand Reduction (kW/unit)</v>
          </cell>
          <cell r="F429" t="str">
            <v>Demand Reduction Value Source</v>
          </cell>
          <cell r="G429" t="str">
            <v/>
          </cell>
          <cell r="H429" t="str">
            <v/>
          </cell>
          <cell r="I429" t="str">
            <v>Idaho Industrial  Agricultural Measure Review and Update 20 Nov 2013 revised 27 June 2014.pdf</v>
          </cell>
        </row>
        <row r="430">
          <cell r="C430" t="str">
            <v>641.2_Incremental cost ($)</v>
          </cell>
          <cell r="D430">
            <v>2</v>
          </cell>
          <cell r="E430" t="str">
            <v>Incremental cost ($)</v>
          </cell>
          <cell r="F430" t="str">
            <v>Cost Value Source</v>
          </cell>
          <cell r="G430" t="str">
            <v/>
          </cell>
          <cell r="H430" t="str">
            <v/>
          </cell>
          <cell r="I430" t="str">
            <v>FinAnswer Express Market Characterization and Program Enhancements - Utah Service Territory 30 Nov 2011.pdf</v>
          </cell>
        </row>
        <row r="431">
          <cell r="C431" t="str">
            <v>641.2_Gross Average Monthly Demand Reduction (kW/unit)</v>
          </cell>
          <cell r="D431">
            <v>2</v>
          </cell>
          <cell r="E431" t="str">
            <v>Gross Average Monthly Demand Reduction (kW/unit)</v>
          </cell>
          <cell r="F431" t="str">
            <v>Demand Reduction Value Source</v>
          </cell>
          <cell r="G431" t="str">
            <v/>
          </cell>
          <cell r="H431" t="str">
            <v/>
          </cell>
          <cell r="I431" t="str">
            <v>FinAnswer Express Market Characterization and Program Enhancements - Utah Service Territory 30 Nov 2011.pdf</v>
          </cell>
        </row>
        <row r="432">
          <cell r="C432" t="str">
            <v>641.2_Gross incremental annual electric savings (kWh/yr)</v>
          </cell>
          <cell r="D432">
            <v>2</v>
          </cell>
          <cell r="E432" t="str">
            <v>Gross incremental annual electric savings (kWh/yr)</v>
          </cell>
          <cell r="F432" t="str">
            <v>Savings Parameters</v>
          </cell>
          <cell r="G432" t="str">
            <v/>
          </cell>
          <cell r="H432" t="str">
            <v/>
          </cell>
          <cell r="I432" t="str">
            <v>Farm Equipment.docx</v>
          </cell>
        </row>
        <row r="433">
          <cell r="C433" t="str">
            <v>641.2_Incentive Customer ($)</v>
          </cell>
          <cell r="D433">
            <v>2</v>
          </cell>
          <cell r="E433" t="str">
            <v>Incentive Customer ($)</v>
          </cell>
          <cell r="F433" t="str">
            <v>Incentive Value Source</v>
          </cell>
          <cell r="G433" t="str">
            <v/>
          </cell>
          <cell r="H433" t="str">
            <v>FE Deemed Savings - Industrial v10.18.12.xlsx table of deemed values used by program administator</v>
          </cell>
          <cell r="I433" t="str">
            <v/>
          </cell>
        </row>
        <row r="434">
          <cell r="C434" t="str">
            <v>641.2_Gross Average Monthly Demand Reduction (kW/unit)</v>
          </cell>
          <cell r="D434">
            <v>2</v>
          </cell>
          <cell r="E434" t="str">
            <v>Gross Average Monthly Demand Reduction (kW/unit)</v>
          </cell>
          <cell r="F434" t="str">
            <v>Savings Parameters</v>
          </cell>
          <cell r="G434" t="str">
            <v/>
          </cell>
          <cell r="H434" t="str">
            <v/>
          </cell>
          <cell r="I434" t="str">
            <v>Farm Equipment.docx</v>
          </cell>
        </row>
        <row r="435">
          <cell r="C435" t="str">
            <v>641.2_Efficient Case Value</v>
          </cell>
          <cell r="D435">
            <v>2</v>
          </cell>
          <cell r="E435" t="str">
            <v>Efficient Case Value</v>
          </cell>
          <cell r="F435" t="str">
            <v>Efficient Case Value Source</v>
          </cell>
          <cell r="G435" t="str">
            <v/>
          </cell>
          <cell r="H435" t="str">
            <v/>
          </cell>
          <cell r="I435" t="str">
            <v>FinAnswer Express Market Characterization and Program Enhancements - Utah Service Territory 30 Nov 2011.pdf</v>
          </cell>
        </row>
        <row r="436">
          <cell r="C436" t="str">
            <v>641.2_Gross incremental annual electric savings (kWh/yr)</v>
          </cell>
          <cell r="D436">
            <v>2</v>
          </cell>
          <cell r="E436" t="str">
            <v>Gross incremental annual electric savings (kWh/yr)</v>
          </cell>
          <cell r="F436" t="str">
            <v xml:space="preserve">Energy Savings Value Source </v>
          </cell>
          <cell r="G436" t="str">
            <v/>
          </cell>
          <cell r="H436" t="str">
            <v/>
          </cell>
          <cell r="I436" t="str">
            <v>FinAnswer Express Market Characterization and Program Enhancements - Utah Service Territory 30 Nov 2011.pdf</v>
          </cell>
        </row>
        <row r="437">
          <cell r="C437" t="str">
            <v>641.2_Baseline Value</v>
          </cell>
          <cell r="D437">
            <v>2</v>
          </cell>
          <cell r="E437" t="str">
            <v>Baseline Value</v>
          </cell>
          <cell r="F437" t="str">
            <v>Baseline Value Source</v>
          </cell>
          <cell r="G437" t="str">
            <v/>
          </cell>
          <cell r="H437" t="str">
            <v/>
          </cell>
          <cell r="I437" t="str">
            <v>FinAnswer Express Market Characterization and Program Enhancements - Utah Service Territory 30 Nov 2011.pdf</v>
          </cell>
        </row>
        <row r="438">
          <cell r="C438" t="str">
            <v>866.2_Incremental cost ($)</v>
          </cell>
          <cell r="D438">
            <v>2</v>
          </cell>
          <cell r="E438" t="str">
            <v>Incremental cost ($)</v>
          </cell>
          <cell r="F438" t="str">
            <v>Cost Value Source</v>
          </cell>
          <cell r="G438" t="str">
            <v/>
          </cell>
          <cell r="H438" t="str">
            <v>pg 5-8, Table 5-6</v>
          </cell>
          <cell r="I438" t="str">
            <v>FinAnswer Express Market Characterization and Program Enhancements - Washington Service Territory 9 Sept 2011.pdf</v>
          </cell>
        </row>
        <row r="439">
          <cell r="C439" t="str">
            <v>866.2_Incentive Customer ($)</v>
          </cell>
          <cell r="D439">
            <v>2</v>
          </cell>
          <cell r="E439" t="str">
            <v>Incentive Customer ($)</v>
          </cell>
          <cell r="F439" t="str">
            <v>Incentive Value Source</v>
          </cell>
          <cell r="G439" t="str">
            <v/>
          </cell>
          <cell r="H439" t="str">
            <v>pg 5-8, Table 5-6</v>
          </cell>
          <cell r="I439" t="str">
            <v>FinAnswer Express Market Characterization and Program Enhancements - Washington Service Territory 9 Sept 2011.pdf</v>
          </cell>
        </row>
        <row r="440">
          <cell r="C440" t="str">
            <v>866.2_Gross incremental annual electric savings (kWh/yr)</v>
          </cell>
          <cell r="D440">
            <v>2</v>
          </cell>
          <cell r="E440" t="str">
            <v>Gross incremental annual electric savings (kWh/yr)</v>
          </cell>
          <cell r="F440" t="str">
            <v xml:space="preserve">Energy Savings Value Source </v>
          </cell>
          <cell r="G440" t="str">
            <v/>
          </cell>
          <cell r="H440" t="str">
            <v>pg 5-8, Table 5-6</v>
          </cell>
          <cell r="I440" t="str">
            <v>FinAnswer Express Market Characterization and Program Enhancements - Washington Service Territory 9 Sept 2011.pdf</v>
          </cell>
        </row>
        <row r="441">
          <cell r="C441" t="str">
            <v>866.2_Measure life (years)</v>
          </cell>
          <cell r="D441">
            <v>2</v>
          </cell>
          <cell r="E441" t="str">
            <v>Measure life (years)</v>
          </cell>
          <cell r="F441" t="str">
            <v>Measure Life Value Source</v>
          </cell>
          <cell r="G441" t="str">
            <v/>
          </cell>
          <cell r="H441" t="str">
            <v>Table 2a on page 10 of Appendix 1</v>
          </cell>
          <cell r="I441" t="str">
            <v>WA_2011_Annual_Report_Conservation_Acquisition.pdf</v>
          </cell>
        </row>
        <row r="442">
          <cell r="C442" t="str">
            <v>866.2_Efficient Case Value</v>
          </cell>
          <cell r="D442">
            <v>2</v>
          </cell>
          <cell r="E442" t="str">
            <v>Efficient Case Value</v>
          </cell>
          <cell r="F442" t="str">
            <v>Efficient Case Value Source</v>
          </cell>
          <cell r="G442" t="str">
            <v/>
          </cell>
          <cell r="H442" t="str">
            <v>pg 5-8, Table 5-6</v>
          </cell>
          <cell r="I442" t="str">
            <v>FinAnswer Express Market Characterization and Program Enhancements - Washington Service Territory 9 Sept 2011.pdf</v>
          </cell>
        </row>
        <row r="443">
          <cell r="C443" t="str">
            <v>866.2_Gross Average Monthly Demand Reduction (kW/unit)</v>
          </cell>
          <cell r="D443">
            <v>2</v>
          </cell>
          <cell r="E443" t="str">
            <v>Gross Average Monthly Demand Reduction (kW/unit)</v>
          </cell>
          <cell r="F443" t="str">
            <v>Savings Parameters</v>
          </cell>
          <cell r="G443" t="str">
            <v/>
          </cell>
          <cell r="H443" t="str">
            <v/>
          </cell>
          <cell r="I443" t="str">
            <v>WA Farm Equipment.docx</v>
          </cell>
        </row>
        <row r="444">
          <cell r="C444" t="str">
            <v>866.2_Gross Average Monthly Demand Reduction (kW/unit)</v>
          </cell>
          <cell r="D444">
            <v>2</v>
          </cell>
          <cell r="E444" t="str">
            <v>Gross Average Monthly Demand Reduction (kW/unit)</v>
          </cell>
          <cell r="F444" t="str">
            <v>Demand Reduction Value Source</v>
          </cell>
          <cell r="G444" t="str">
            <v/>
          </cell>
          <cell r="H444" t="str">
            <v>pg 5-8, Table 5-6</v>
          </cell>
          <cell r="I444" t="str">
            <v>FinAnswer Express Market Characterization and Program Enhancements - Washington Service Territory 9 Sept 2011.pdf</v>
          </cell>
        </row>
        <row r="445">
          <cell r="C445" t="str">
            <v>866.2_Gross incremental annual electric savings (kWh/yr)</v>
          </cell>
          <cell r="D445">
            <v>2</v>
          </cell>
          <cell r="E445" t="str">
            <v>Gross incremental annual electric savings (kWh/yr)</v>
          </cell>
          <cell r="F445" t="str">
            <v>Savings Parameters</v>
          </cell>
          <cell r="G445" t="str">
            <v/>
          </cell>
          <cell r="H445" t="str">
            <v>pg 5-8, Table 5-6</v>
          </cell>
          <cell r="I445" t="str">
            <v>FinAnswer Express Market Characterization and Program Enhancements - Washington Service Territory 9 Sept 2011.pdf</v>
          </cell>
        </row>
        <row r="446">
          <cell r="C446" t="str">
            <v>866.2_Gross incremental annual electric savings (kWh/yr)</v>
          </cell>
          <cell r="D446">
            <v>2</v>
          </cell>
          <cell r="E446" t="str">
            <v>Gross incremental annual electric savings (kWh/yr)</v>
          </cell>
          <cell r="F446" t="str">
            <v>Savings Parameters</v>
          </cell>
          <cell r="G446" t="str">
            <v/>
          </cell>
          <cell r="H446" t="str">
            <v/>
          </cell>
          <cell r="I446" t="str">
            <v>WA Farm Equipment.docx</v>
          </cell>
        </row>
        <row r="447">
          <cell r="C447" t="str">
            <v>405.2_Gross incremental annual electric savings (kWh/yr)</v>
          </cell>
          <cell r="D447">
            <v>2</v>
          </cell>
          <cell r="E447" t="str">
            <v>Gross incremental annual electric savings (kWh/yr)</v>
          </cell>
          <cell r="F447" t="str">
            <v xml:space="preserve">Energy Savings Value Source </v>
          </cell>
          <cell r="G447" t="str">
            <v/>
          </cell>
          <cell r="H447" t="str">
            <v/>
          </cell>
          <cell r="I447" t="str">
            <v>Idaho Industrial  Agricultural Measure Review and Update 20 Nov 2013 revised 27 June 2014.pdf</v>
          </cell>
        </row>
        <row r="448">
          <cell r="C448" t="str">
            <v>405.2_Gross Average Monthly Demand Reduction (kW/unit)</v>
          </cell>
          <cell r="D448">
            <v>2</v>
          </cell>
          <cell r="E448" t="str">
            <v>Gross Average Monthly Demand Reduction (kW/unit)</v>
          </cell>
          <cell r="F448" t="str">
            <v>Demand Reduction Value Source</v>
          </cell>
          <cell r="G448" t="str">
            <v/>
          </cell>
          <cell r="H448" t="str">
            <v/>
          </cell>
          <cell r="I448" t="str">
            <v>Idaho Industrial  Agricultural Measure Review and Update 20 Nov 2013 revised 27 June 2014.pdf</v>
          </cell>
        </row>
        <row r="449">
          <cell r="C449" t="str">
            <v>405.2_Incremental cost ($)</v>
          </cell>
          <cell r="D449">
            <v>2</v>
          </cell>
          <cell r="E449" t="str">
            <v>Incremental cost ($)</v>
          </cell>
          <cell r="F449" t="str">
            <v>Cost Value Source</v>
          </cell>
          <cell r="G449" t="str">
            <v/>
          </cell>
          <cell r="H449" t="str">
            <v/>
          </cell>
          <cell r="I449" t="str">
            <v>Idaho Industrial  Agricultural Measure Review and Update 20 Nov 2013 revised 27 June 2014.pdf</v>
          </cell>
        </row>
        <row r="450">
          <cell r="C450" t="str">
            <v>405.2_Planned Net to Gross Ratio</v>
          </cell>
          <cell r="D450">
            <v>2</v>
          </cell>
          <cell r="E450" t="str">
            <v>Planned Net to Gross Ratio</v>
          </cell>
          <cell r="F450" t="str">
            <v>Net-to-Gross Ratio Value Source</v>
          </cell>
          <cell r="G450" t="str">
            <v/>
          </cell>
          <cell r="H450" t="str">
            <v>Page 2</v>
          </cell>
          <cell r="I450" t="str">
            <v>ID_Energy_FinAnswer_Program_Evaluation_2009-2011.pdf</v>
          </cell>
        </row>
        <row r="451">
          <cell r="C451" t="str">
            <v>405.2_Planned Realization Rate</v>
          </cell>
          <cell r="D451">
            <v>2</v>
          </cell>
          <cell r="E451" t="str">
            <v>Planned Realization Rate</v>
          </cell>
          <cell r="F451" t="str">
            <v>Realization Rate Value Source</v>
          </cell>
          <cell r="G451" t="str">
            <v/>
          </cell>
          <cell r="H451" t="str">
            <v>Table 1</v>
          </cell>
          <cell r="I451" t="str">
            <v>ID_Energy_FinAnswer_Program_Evaluation_2009-2011.pdf</v>
          </cell>
        </row>
        <row r="452">
          <cell r="C452" t="str">
            <v>405.2_Measure life (years)</v>
          </cell>
          <cell r="D452">
            <v>2</v>
          </cell>
          <cell r="E452" t="str">
            <v>Measure life (years)</v>
          </cell>
          <cell r="F452" t="str">
            <v>Measure Life Value Source</v>
          </cell>
          <cell r="G452" t="str">
            <v/>
          </cell>
          <cell r="H452" t="str">
            <v>Table 3 on page 19 of Appendix 1</v>
          </cell>
          <cell r="I452" t="str">
            <v>ID_2011_Annual_Report_Appendix.pdf</v>
          </cell>
        </row>
        <row r="453">
          <cell r="C453" t="str">
            <v>631.2_Gross Average Monthly Demand Reduction (kW/unit)</v>
          </cell>
          <cell r="D453">
            <v>2</v>
          </cell>
          <cell r="E453" t="str">
            <v>Gross Average Monthly Demand Reduction (kW/unit)</v>
          </cell>
          <cell r="F453" t="str">
            <v>Savings Parameters</v>
          </cell>
          <cell r="G453" t="str">
            <v/>
          </cell>
          <cell r="H453" t="str">
            <v/>
          </cell>
          <cell r="I453" t="str">
            <v>Farm Equipment.docx</v>
          </cell>
        </row>
        <row r="454">
          <cell r="C454" t="str">
            <v>631.2_Efficient Case Value</v>
          </cell>
          <cell r="D454">
            <v>2</v>
          </cell>
          <cell r="E454" t="str">
            <v>Efficient Case Value</v>
          </cell>
          <cell r="F454" t="str">
            <v>Efficient Case Value Source</v>
          </cell>
          <cell r="G454" t="str">
            <v/>
          </cell>
          <cell r="H454" t="str">
            <v/>
          </cell>
          <cell r="I454" t="str">
            <v>FinAnswer Express Market Characterization and Program Enhancements - Utah Service Territory 30 Nov 2011.pdf</v>
          </cell>
        </row>
        <row r="455">
          <cell r="C455" t="str">
            <v>631.2_Baseline Value</v>
          </cell>
          <cell r="D455">
            <v>2</v>
          </cell>
          <cell r="E455" t="str">
            <v>Baseline Value</v>
          </cell>
          <cell r="F455" t="str">
            <v>Baseline Value Source</v>
          </cell>
          <cell r="G455" t="str">
            <v/>
          </cell>
          <cell r="H455" t="str">
            <v/>
          </cell>
          <cell r="I455" t="str">
            <v>FinAnswer Express Market Characterization and Program Enhancements - Utah Service Territory 30 Nov 2011.pdf</v>
          </cell>
        </row>
        <row r="456">
          <cell r="C456" t="str">
            <v>631.2_Incremental cost ($)</v>
          </cell>
          <cell r="D456">
            <v>2</v>
          </cell>
          <cell r="E456" t="str">
            <v>Incremental cost ($)</v>
          </cell>
          <cell r="F456" t="str">
            <v>Cost Value Source</v>
          </cell>
          <cell r="G456" t="str">
            <v/>
          </cell>
          <cell r="H456" t="str">
            <v/>
          </cell>
          <cell r="I456" t="str">
            <v>FinAnswer Express Market Characterization and Program Enhancements - Utah Service Territory 30 Nov 2011.pdf</v>
          </cell>
        </row>
        <row r="457">
          <cell r="C457" t="str">
            <v>631.2_Gross incremental annual electric savings (kWh/yr)</v>
          </cell>
          <cell r="D457">
            <v>2</v>
          </cell>
          <cell r="E457" t="str">
            <v>Gross incremental annual electric savings (kWh/yr)</v>
          </cell>
          <cell r="F457" t="str">
            <v>Savings Parameters</v>
          </cell>
          <cell r="G457" t="str">
            <v/>
          </cell>
          <cell r="H457" t="str">
            <v/>
          </cell>
          <cell r="I457" t="str">
            <v>Farm Equipment.docx</v>
          </cell>
        </row>
        <row r="458">
          <cell r="C458" t="str">
            <v>631.2_Gross incremental annual electric savings (kWh/yr)</v>
          </cell>
          <cell r="D458">
            <v>2</v>
          </cell>
          <cell r="E458" t="str">
            <v>Gross incremental annual electric savings (kWh/yr)</v>
          </cell>
          <cell r="F458" t="str">
            <v xml:space="preserve">Energy Savings Value Source </v>
          </cell>
          <cell r="G458" t="str">
            <v/>
          </cell>
          <cell r="H458" t="str">
            <v/>
          </cell>
          <cell r="I458" t="str">
            <v>FinAnswer Express Market Characterization and Program Enhancements - Utah Service Territory 30 Nov 2011.pdf</v>
          </cell>
        </row>
        <row r="459">
          <cell r="C459" t="str">
            <v>631.2_Gross Average Monthly Demand Reduction (kW/unit)</v>
          </cell>
          <cell r="D459">
            <v>2</v>
          </cell>
          <cell r="E459" t="str">
            <v>Gross Average Monthly Demand Reduction (kW/unit)</v>
          </cell>
          <cell r="F459" t="str">
            <v>Demand Reduction Value Source</v>
          </cell>
          <cell r="G459" t="str">
            <v/>
          </cell>
          <cell r="H459" t="str">
            <v/>
          </cell>
          <cell r="I459" t="str">
            <v>FinAnswer Express Market Characterization and Program Enhancements - Utah Service Territory 30 Nov 2011.pdf</v>
          </cell>
        </row>
        <row r="460">
          <cell r="C460" t="str">
            <v>631.2_Incentive Customer ($)</v>
          </cell>
          <cell r="D460">
            <v>2</v>
          </cell>
          <cell r="E460" t="str">
            <v>Incentive Customer ($)</v>
          </cell>
          <cell r="F460" t="str">
            <v>Incentive Value Source</v>
          </cell>
          <cell r="G460" t="str">
            <v/>
          </cell>
          <cell r="H460" t="str">
            <v>FE Deemed Savings - Industrial v10.18.12.xlsx table of deemed values used by program administator</v>
          </cell>
          <cell r="I460" t="str">
            <v/>
          </cell>
        </row>
        <row r="461">
          <cell r="C461" t="str">
            <v>842.2_Incentive Customer ($)</v>
          </cell>
          <cell r="D461">
            <v>2</v>
          </cell>
          <cell r="E461" t="str">
            <v>Incentive Customer ($)</v>
          </cell>
          <cell r="F461" t="str">
            <v>Incentive Value Source</v>
          </cell>
          <cell r="G461" t="str">
            <v/>
          </cell>
          <cell r="H461" t="str">
            <v>pg 5-8, Table 5-6</v>
          </cell>
          <cell r="I461" t="str">
            <v>FinAnswer Express Market Characterization and Program Enhancements - Washington Service Territory 9 Sept 2011.pdf</v>
          </cell>
        </row>
        <row r="462">
          <cell r="C462" t="str">
            <v>842.2_Gross Average Monthly Demand Reduction (kW/unit)</v>
          </cell>
          <cell r="D462">
            <v>2</v>
          </cell>
          <cell r="E462" t="str">
            <v>Gross Average Monthly Demand Reduction (kW/unit)</v>
          </cell>
          <cell r="F462" t="str">
            <v>Savings Parameters</v>
          </cell>
          <cell r="G462" t="str">
            <v/>
          </cell>
          <cell r="H462" t="str">
            <v/>
          </cell>
          <cell r="I462" t="str">
            <v>WA Farm Equipment.docx</v>
          </cell>
        </row>
        <row r="463">
          <cell r="C463" t="str">
            <v>842.2_Gross incremental annual electric savings (kWh/yr)</v>
          </cell>
          <cell r="D463">
            <v>2</v>
          </cell>
          <cell r="E463" t="str">
            <v>Gross incremental annual electric savings (kWh/yr)</v>
          </cell>
          <cell r="F463" t="str">
            <v>Savings Parameters</v>
          </cell>
          <cell r="G463" t="str">
            <v/>
          </cell>
          <cell r="H463" t="str">
            <v/>
          </cell>
          <cell r="I463" t="str">
            <v>WA Farm Equipment.docx</v>
          </cell>
        </row>
        <row r="464">
          <cell r="C464" t="str">
            <v>842.2_Incremental cost ($)</v>
          </cell>
          <cell r="D464">
            <v>2</v>
          </cell>
          <cell r="E464" t="str">
            <v>Incremental cost ($)</v>
          </cell>
          <cell r="F464" t="str">
            <v>Cost Value Source</v>
          </cell>
          <cell r="G464" t="str">
            <v/>
          </cell>
          <cell r="H464" t="str">
            <v>pg 5-8, Table 5-6</v>
          </cell>
          <cell r="I464" t="str">
            <v>FinAnswer Express Market Characterization and Program Enhancements - Washington Service Territory 9 Sept 2011.pdf</v>
          </cell>
        </row>
        <row r="465">
          <cell r="C465" t="str">
            <v>842.2_Measure life (years)</v>
          </cell>
          <cell r="D465">
            <v>2</v>
          </cell>
          <cell r="E465" t="str">
            <v>Measure life (years)</v>
          </cell>
          <cell r="F465" t="str">
            <v>Measure Life Value Source</v>
          </cell>
          <cell r="G465" t="str">
            <v/>
          </cell>
          <cell r="H465" t="str">
            <v>Table 2a on page 10 of Appendix 1</v>
          </cell>
          <cell r="I465" t="str">
            <v>WA_2011_Annual_Report_Conservation_Acquisition.pdf</v>
          </cell>
        </row>
        <row r="466">
          <cell r="C466" t="str">
            <v>842.2_Gross Average Monthly Demand Reduction (kW/unit)</v>
          </cell>
          <cell r="D466">
            <v>2</v>
          </cell>
          <cell r="E466" t="str">
            <v>Gross Average Monthly Demand Reduction (kW/unit)</v>
          </cell>
          <cell r="F466" t="str">
            <v>Demand Reduction Value Source</v>
          </cell>
          <cell r="G466" t="str">
            <v/>
          </cell>
          <cell r="H466" t="str">
            <v>pg 5-8, Table 5-6</v>
          </cell>
          <cell r="I466" t="str">
            <v>FinAnswer Express Market Characterization and Program Enhancements - Washington Service Territory 9 Sept 2011.pdf</v>
          </cell>
        </row>
        <row r="467">
          <cell r="C467" t="str">
            <v>842.2_Gross incremental annual electric savings (kWh/yr)</v>
          </cell>
          <cell r="D467">
            <v>2</v>
          </cell>
          <cell r="E467" t="str">
            <v>Gross incremental annual electric savings (kWh/yr)</v>
          </cell>
          <cell r="F467" t="str">
            <v xml:space="preserve">Energy Savings Value Source </v>
          </cell>
          <cell r="G467" t="str">
            <v/>
          </cell>
          <cell r="H467" t="str">
            <v>pg 5-8, Table 5-6</v>
          </cell>
          <cell r="I467" t="str">
            <v>FinAnswer Express Market Characterization and Program Enhancements - Washington Service Territory 9 Sept 2011.pdf</v>
          </cell>
        </row>
        <row r="468">
          <cell r="C468" t="str">
            <v>416.2_Measure life (years)</v>
          </cell>
          <cell r="D468">
            <v>2</v>
          </cell>
          <cell r="E468" t="str">
            <v>Measure life (years)</v>
          </cell>
          <cell r="F468" t="str">
            <v>Measure Life Value Source</v>
          </cell>
          <cell r="G468" t="str">
            <v/>
          </cell>
          <cell r="H468" t="str">
            <v>Table 3 on page 19 of Appendix 1</v>
          </cell>
          <cell r="I468" t="str">
            <v>ID_2011_Annual_Report_Appendix.pdf</v>
          </cell>
        </row>
        <row r="469">
          <cell r="C469" t="str">
            <v>416.2_Gross Average Monthly Demand Reduction (kW/unit)</v>
          </cell>
          <cell r="D469">
            <v>2</v>
          </cell>
          <cell r="E469" t="str">
            <v>Gross Average Monthly Demand Reduction (kW/unit)</v>
          </cell>
          <cell r="F469" t="str">
            <v>Demand Reduction Value Source</v>
          </cell>
          <cell r="G469" t="str">
            <v/>
          </cell>
          <cell r="H469" t="str">
            <v/>
          </cell>
          <cell r="I469" t="str">
            <v>Idaho Industrial  Agricultural Measure Review and Update 20 Nov 2013 revised 27 June 2014.pdf</v>
          </cell>
        </row>
        <row r="470">
          <cell r="C470" t="str">
            <v>416.2_Incremental cost ($)</v>
          </cell>
          <cell r="D470">
            <v>2</v>
          </cell>
          <cell r="E470" t="str">
            <v>Incremental cost ($)</v>
          </cell>
          <cell r="F470" t="str">
            <v>Cost Value Source</v>
          </cell>
          <cell r="G470" t="str">
            <v/>
          </cell>
          <cell r="H470" t="str">
            <v/>
          </cell>
          <cell r="I470" t="str">
            <v>Idaho Industrial  Agricultural Measure Review and Update 20 Nov 2013 revised 27 June 2014.pdf</v>
          </cell>
        </row>
        <row r="471">
          <cell r="C471" t="str">
            <v>416.2_Planned Realization Rate</v>
          </cell>
          <cell r="D471">
            <v>2</v>
          </cell>
          <cell r="E471" t="str">
            <v>Planned Realization Rate</v>
          </cell>
          <cell r="F471" t="str">
            <v>Realization Rate Value Source</v>
          </cell>
          <cell r="G471" t="str">
            <v/>
          </cell>
          <cell r="H471" t="str">
            <v>Table 1</v>
          </cell>
          <cell r="I471" t="str">
            <v>ID_Energy_FinAnswer_Program_Evaluation_2009-2011.pdf</v>
          </cell>
        </row>
        <row r="472">
          <cell r="C472" t="str">
            <v>416.2_Planned Net to Gross Ratio</v>
          </cell>
          <cell r="D472">
            <v>2</v>
          </cell>
          <cell r="E472" t="str">
            <v>Planned Net to Gross Ratio</v>
          </cell>
          <cell r="F472" t="str">
            <v>Net-to-Gross Ratio Value Source</v>
          </cell>
          <cell r="G472" t="str">
            <v/>
          </cell>
          <cell r="H472" t="str">
            <v>Page 2</v>
          </cell>
          <cell r="I472" t="str">
            <v>ID_Energy_FinAnswer_Program_Evaluation_2009-2011.pdf</v>
          </cell>
        </row>
        <row r="473">
          <cell r="C473" t="str">
            <v>416.2_Gross incremental annual electric savings (kWh/yr)</v>
          </cell>
          <cell r="D473">
            <v>2</v>
          </cell>
          <cell r="E473" t="str">
            <v>Gross incremental annual electric savings (kWh/yr)</v>
          </cell>
          <cell r="F473" t="str">
            <v xml:space="preserve">Energy Savings Value Source </v>
          </cell>
          <cell r="G473" t="str">
            <v/>
          </cell>
          <cell r="H473" t="str">
            <v/>
          </cell>
          <cell r="I473" t="str">
            <v>Idaho Industrial  Agricultural Measure Review and Update 20 Nov 2013 revised 27 June 2014.pdf</v>
          </cell>
        </row>
        <row r="474">
          <cell r="C474" t="str">
            <v>642.2_Gross Average Monthly Demand Reduction (kW/unit)</v>
          </cell>
          <cell r="D474">
            <v>2</v>
          </cell>
          <cell r="E474" t="str">
            <v>Gross Average Monthly Demand Reduction (kW/unit)</v>
          </cell>
          <cell r="F474" t="str">
            <v>Demand Reduction Value Source</v>
          </cell>
          <cell r="G474" t="str">
            <v/>
          </cell>
          <cell r="H474" t="str">
            <v/>
          </cell>
          <cell r="I474" t="str">
            <v>FinAnswer Express Market Characterization and Program Enhancements - Utah Service Territory 30 Nov 2011.pdf</v>
          </cell>
        </row>
        <row r="475">
          <cell r="C475" t="str">
            <v>642.2_Incremental cost ($)</v>
          </cell>
          <cell r="D475">
            <v>2</v>
          </cell>
          <cell r="E475" t="str">
            <v>Incremental cost ($)</v>
          </cell>
          <cell r="F475" t="str">
            <v>Cost Value Source</v>
          </cell>
          <cell r="G475" t="str">
            <v/>
          </cell>
          <cell r="H475" t="str">
            <v/>
          </cell>
          <cell r="I475" t="str">
            <v>FinAnswer Express Market Characterization and Program Enhancements - Utah Service Territory 30 Nov 2011.pdf</v>
          </cell>
        </row>
        <row r="476">
          <cell r="C476" t="str">
            <v>642.2_Gross incremental annual electric savings (kWh/yr)</v>
          </cell>
          <cell r="D476">
            <v>2</v>
          </cell>
          <cell r="E476" t="str">
            <v>Gross incremental annual electric savings (kWh/yr)</v>
          </cell>
          <cell r="F476" t="str">
            <v xml:space="preserve">Energy Savings Value Source </v>
          </cell>
          <cell r="G476" t="str">
            <v/>
          </cell>
          <cell r="H476" t="str">
            <v/>
          </cell>
          <cell r="I476" t="str">
            <v>FinAnswer Express Market Characterization and Program Enhancements - Utah Service Territory 30 Nov 2011.pdf</v>
          </cell>
        </row>
        <row r="477">
          <cell r="C477" t="str">
            <v>642.2_Gross incremental annual electric savings (kWh/yr)</v>
          </cell>
          <cell r="D477">
            <v>2</v>
          </cell>
          <cell r="E477" t="str">
            <v>Gross incremental annual electric savings (kWh/yr)</v>
          </cell>
          <cell r="F477" t="str">
            <v>Savings Parameters</v>
          </cell>
          <cell r="G477" t="str">
            <v/>
          </cell>
          <cell r="H477" t="str">
            <v/>
          </cell>
          <cell r="I477" t="str">
            <v>Farm Equipment.docx</v>
          </cell>
        </row>
        <row r="478">
          <cell r="C478" t="str">
            <v>642.2_Gross Average Monthly Demand Reduction (kW/unit)</v>
          </cell>
          <cell r="D478">
            <v>2</v>
          </cell>
          <cell r="E478" t="str">
            <v>Gross Average Monthly Demand Reduction (kW/unit)</v>
          </cell>
          <cell r="F478" t="str">
            <v>Savings Parameters</v>
          </cell>
          <cell r="G478" t="str">
            <v/>
          </cell>
          <cell r="H478" t="str">
            <v/>
          </cell>
          <cell r="I478" t="str">
            <v>Farm Equipment.docx</v>
          </cell>
        </row>
        <row r="479">
          <cell r="C479" t="str">
            <v>642.2_Efficient Case Value</v>
          </cell>
          <cell r="D479">
            <v>2</v>
          </cell>
          <cell r="E479" t="str">
            <v>Efficient Case Value</v>
          </cell>
          <cell r="F479" t="str">
            <v>Efficient Case Value Source</v>
          </cell>
          <cell r="G479" t="str">
            <v/>
          </cell>
          <cell r="H479" t="str">
            <v/>
          </cell>
          <cell r="I479" t="str">
            <v>FinAnswer Express Market Characterization and Program Enhancements - Utah Service Territory 30 Nov 2011.pdf</v>
          </cell>
        </row>
        <row r="480">
          <cell r="C480" t="str">
            <v>642.2_Incentive Customer ($)</v>
          </cell>
          <cell r="D480">
            <v>2</v>
          </cell>
          <cell r="E480" t="str">
            <v>Incentive Customer ($)</v>
          </cell>
          <cell r="F480" t="str">
            <v>Incentive Value Source</v>
          </cell>
          <cell r="G480" t="str">
            <v/>
          </cell>
          <cell r="H480" t="str">
            <v>FE Deemed Savings - Industrial v10.18.12.xlsx table of deemed values used by program administator</v>
          </cell>
          <cell r="I480" t="str">
            <v/>
          </cell>
        </row>
        <row r="481">
          <cell r="C481" t="str">
            <v>642.2_Baseline Value</v>
          </cell>
          <cell r="D481">
            <v>2</v>
          </cell>
          <cell r="E481" t="str">
            <v>Baseline Value</v>
          </cell>
          <cell r="F481" t="str">
            <v>Baseline Value Source</v>
          </cell>
          <cell r="G481" t="str">
            <v/>
          </cell>
          <cell r="H481" t="str">
            <v/>
          </cell>
          <cell r="I481" t="str">
            <v>FinAnswer Express Market Characterization and Program Enhancements - Utah Service Territory 30 Nov 2011.pdf</v>
          </cell>
        </row>
        <row r="482">
          <cell r="C482" t="str">
            <v>867.2_Gross Average Monthly Demand Reduction (kW/unit)</v>
          </cell>
          <cell r="D482">
            <v>2</v>
          </cell>
          <cell r="E482" t="str">
            <v>Gross Average Monthly Demand Reduction (kW/unit)</v>
          </cell>
          <cell r="F482" t="str">
            <v>Savings Parameters</v>
          </cell>
          <cell r="G482" t="str">
            <v/>
          </cell>
          <cell r="H482" t="str">
            <v/>
          </cell>
          <cell r="I482" t="str">
            <v>WA Farm Equipment.docx</v>
          </cell>
        </row>
        <row r="483">
          <cell r="C483" t="str">
            <v>867.2_Incremental cost ($)</v>
          </cell>
          <cell r="D483">
            <v>2</v>
          </cell>
          <cell r="E483" t="str">
            <v>Incremental cost ($)</v>
          </cell>
          <cell r="F483" t="str">
            <v>Cost Value Source</v>
          </cell>
          <cell r="G483" t="str">
            <v/>
          </cell>
          <cell r="H483" t="str">
            <v>pg 5-8, Table 5-6</v>
          </cell>
          <cell r="I483" t="str">
            <v>FinAnswer Express Market Characterization and Program Enhancements - Washington Service Territory 9 Sept 2011.pdf</v>
          </cell>
        </row>
        <row r="484">
          <cell r="C484" t="str">
            <v>867.2_Gross incremental annual electric savings (kWh/yr)</v>
          </cell>
          <cell r="D484">
            <v>2</v>
          </cell>
          <cell r="E484" t="str">
            <v>Gross incremental annual electric savings (kWh/yr)</v>
          </cell>
          <cell r="F484" t="str">
            <v>Savings Parameters</v>
          </cell>
          <cell r="G484" t="str">
            <v/>
          </cell>
          <cell r="H484" t="str">
            <v/>
          </cell>
          <cell r="I484" t="str">
            <v>WA Farm Equipment.docx</v>
          </cell>
        </row>
        <row r="485">
          <cell r="C485" t="str">
            <v>867.2_Efficient Case Value</v>
          </cell>
          <cell r="D485">
            <v>2</v>
          </cell>
          <cell r="E485" t="str">
            <v>Efficient Case Value</v>
          </cell>
          <cell r="F485" t="str">
            <v>Efficient Case Value Source</v>
          </cell>
          <cell r="G485" t="str">
            <v/>
          </cell>
          <cell r="H485" t="str">
            <v>pg 5-8, Table 5-6</v>
          </cell>
          <cell r="I485" t="str">
            <v>FinAnswer Express Market Characterization and Program Enhancements - Washington Service Territory 9 Sept 2011.pdf</v>
          </cell>
        </row>
        <row r="486">
          <cell r="C486" t="str">
            <v>867.2_Measure life (years)</v>
          </cell>
          <cell r="D486">
            <v>2</v>
          </cell>
          <cell r="E486" t="str">
            <v>Measure life (years)</v>
          </cell>
          <cell r="F486" t="str">
            <v>Measure Life Value Source</v>
          </cell>
          <cell r="G486" t="str">
            <v/>
          </cell>
          <cell r="H486" t="str">
            <v>Table 2a on page 10 of Appendix 1</v>
          </cell>
          <cell r="I486" t="str">
            <v>WA_2011_Annual_Report_Conservation_Acquisition.pdf</v>
          </cell>
        </row>
        <row r="487">
          <cell r="C487" t="str">
            <v>867.2_Gross Average Monthly Demand Reduction (kW/unit)</v>
          </cell>
          <cell r="D487">
            <v>2</v>
          </cell>
          <cell r="E487" t="str">
            <v>Gross Average Monthly Demand Reduction (kW/unit)</v>
          </cell>
          <cell r="F487" t="str">
            <v>Demand Reduction Value Source</v>
          </cell>
          <cell r="G487" t="str">
            <v/>
          </cell>
          <cell r="H487" t="str">
            <v>pg 5-8, Table 5-6</v>
          </cell>
          <cell r="I487" t="str">
            <v>FinAnswer Express Market Characterization and Program Enhancements - Washington Service Territory 9 Sept 2011.pdf</v>
          </cell>
        </row>
        <row r="488">
          <cell r="C488" t="str">
            <v>867.2_Gross incremental annual electric savings (kWh/yr)</v>
          </cell>
          <cell r="D488">
            <v>2</v>
          </cell>
          <cell r="E488" t="str">
            <v>Gross incremental annual electric savings (kWh/yr)</v>
          </cell>
          <cell r="F488" t="str">
            <v>Savings Parameters</v>
          </cell>
          <cell r="G488" t="str">
            <v/>
          </cell>
          <cell r="H488" t="str">
            <v>pg 5-8, Table 5-6</v>
          </cell>
          <cell r="I488" t="str">
            <v>FinAnswer Express Market Characterization and Program Enhancements - Washington Service Territory 9 Sept 2011.pdf</v>
          </cell>
        </row>
        <row r="489">
          <cell r="C489" t="str">
            <v>867.2_Gross incremental annual electric savings (kWh/yr)</v>
          </cell>
          <cell r="D489">
            <v>2</v>
          </cell>
          <cell r="E489" t="str">
            <v>Gross incremental annual electric savings (kWh/yr)</v>
          </cell>
          <cell r="F489" t="str">
            <v xml:space="preserve">Energy Savings Value Source </v>
          </cell>
          <cell r="G489" t="str">
            <v/>
          </cell>
          <cell r="H489" t="str">
            <v>pg 5-8, Table 5-6</v>
          </cell>
          <cell r="I489" t="str">
            <v>FinAnswer Express Market Characterization and Program Enhancements - Washington Service Territory 9 Sept 2011.pdf</v>
          </cell>
        </row>
        <row r="490">
          <cell r="C490" t="str">
            <v>867.2_Incentive Customer ($)</v>
          </cell>
          <cell r="D490">
            <v>2</v>
          </cell>
          <cell r="E490" t="str">
            <v>Incentive Customer ($)</v>
          </cell>
          <cell r="F490" t="str">
            <v>Incentive Value Source</v>
          </cell>
          <cell r="G490" t="str">
            <v/>
          </cell>
          <cell r="H490" t="str">
            <v>pg 5-8, Table 5-6</v>
          </cell>
          <cell r="I490" t="str">
            <v>FinAnswer Express Market Characterization and Program Enhancements - Washington Service Territory 9 Sept 2011.pdf</v>
          </cell>
        </row>
        <row r="491">
          <cell r="C491" t="str">
            <v>406.2_Measure life (years)</v>
          </cell>
          <cell r="D491">
            <v>2</v>
          </cell>
          <cell r="E491" t="str">
            <v>Measure life (years)</v>
          </cell>
          <cell r="F491" t="str">
            <v>Measure Life Value Source</v>
          </cell>
          <cell r="G491" t="str">
            <v/>
          </cell>
          <cell r="H491" t="str">
            <v>Table 3 on page 19 of Appendix 1</v>
          </cell>
          <cell r="I491" t="str">
            <v>ID_2011_Annual_Report_Appendix.pdf</v>
          </cell>
        </row>
        <row r="492">
          <cell r="C492" t="str">
            <v>406.2_Incremental cost ($)</v>
          </cell>
          <cell r="D492">
            <v>2</v>
          </cell>
          <cell r="E492" t="str">
            <v>Incremental cost ($)</v>
          </cell>
          <cell r="F492" t="str">
            <v>Cost Value Source</v>
          </cell>
          <cell r="G492" t="str">
            <v/>
          </cell>
          <cell r="H492" t="str">
            <v/>
          </cell>
          <cell r="I492" t="str">
            <v>Idaho Industrial  Agricultural Measure Review and Update 20 Nov 2013 revised 27 June 2014.pdf</v>
          </cell>
        </row>
        <row r="493">
          <cell r="C493" t="str">
            <v>406.2_Gross Average Monthly Demand Reduction (kW/unit)</v>
          </cell>
          <cell r="D493">
            <v>2</v>
          </cell>
          <cell r="E493" t="str">
            <v>Gross Average Monthly Demand Reduction (kW/unit)</v>
          </cell>
          <cell r="F493" t="str">
            <v>Demand Reduction Value Source</v>
          </cell>
          <cell r="G493" t="str">
            <v/>
          </cell>
          <cell r="H493" t="str">
            <v/>
          </cell>
          <cell r="I493" t="str">
            <v>Idaho Industrial  Agricultural Measure Review and Update 20 Nov 2013 revised 27 June 2014.pdf</v>
          </cell>
        </row>
        <row r="494">
          <cell r="C494" t="str">
            <v>406.2_Planned Realization Rate</v>
          </cell>
          <cell r="D494">
            <v>2</v>
          </cell>
          <cell r="E494" t="str">
            <v>Planned Realization Rate</v>
          </cell>
          <cell r="F494" t="str">
            <v>Realization Rate Value Source</v>
          </cell>
          <cell r="G494" t="str">
            <v/>
          </cell>
          <cell r="H494" t="str">
            <v>Table 1</v>
          </cell>
          <cell r="I494" t="str">
            <v>ID_Energy_FinAnswer_Program_Evaluation_2009-2011.pdf</v>
          </cell>
        </row>
        <row r="495">
          <cell r="C495" t="str">
            <v>406.2_Planned Net to Gross Ratio</v>
          </cell>
          <cell r="D495">
            <v>2</v>
          </cell>
          <cell r="E495" t="str">
            <v>Planned Net to Gross Ratio</v>
          </cell>
          <cell r="F495" t="str">
            <v>Net-to-Gross Ratio Value Source</v>
          </cell>
          <cell r="G495" t="str">
            <v/>
          </cell>
          <cell r="H495" t="str">
            <v>Page 2</v>
          </cell>
          <cell r="I495" t="str">
            <v>ID_Energy_FinAnswer_Program_Evaluation_2009-2011.pdf</v>
          </cell>
        </row>
        <row r="496">
          <cell r="C496" t="str">
            <v>406.2_Gross incremental annual electric savings (kWh/yr)</v>
          </cell>
          <cell r="D496">
            <v>2</v>
          </cell>
          <cell r="E496" t="str">
            <v>Gross incremental annual electric savings (kWh/yr)</v>
          </cell>
          <cell r="F496" t="str">
            <v xml:space="preserve">Energy Savings Value Source </v>
          </cell>
          <cell r="G496" t="str">
            <v/>
          </cell>
          <cell r="H496" t="str">
            <v/>
          </cell>
          <cell r="I496" t="str">
            <v>Idaho Industrial  Agricultural Measure Review and Update 20 Nov 2013 revised 27 June 2014.pdf</v>
          </cell>
        </row>
        <row r="497">
          <cell r="C497" t="str">
            <v>632.2_Incentive Customer ($)</v>
          </cell>
          <cell r="D497">
            <v>2</v>
          </cell>
          <cell r="E497" t="str">
            <v>Incentive Customer ($)</v>
          </cell>
          <cell r="F497" t="str">
            <v>Incentive Value Source</v>
          </cell>
          <cell r="G497" t="str">
            <v/>
          </cell>
          <cell r="H497" t="str">
            <v>FE Deemed Savings - Industrial v10.18.12.xlsx table of deemed values used by program administator</v>
          </cell>
          <cell r="I497" t="str">
            <v/>
          </cell>
        </row>
        <row r="498">
          <cell r="C498" t="str">
            <v>632.2_Gross incremental annual electric savings (kWh/yr)</v>
          </cell>
          <cell r="D498">
            <v>2</v>
          </cell>
          <cell r="E498" t="str">
            <v>Gross incremental annual electric savings (kWh/yr)</v>
          </cell>
          <cell r="F498" t="str">
            <v xml:space="preserve">Energy Savings Value Source </v>
          </cell>
          <cell r="G498" t="str">
            <v/>
          </cell>
          <cell r="H498" t="str">
            <v/>
          </cell>
          <cell r="I498" t="str">
            <v>FinAnswer Express Market Characterization and Program Enhancements - Utah Service Territory 30 Nov 2011.pdf</v>
          </cell>
        </row>
        <row r="499">
          <cell r="C499" t="str">
            <v>632.2_Gross Average Monthly Demand Reduction (kW/unit)</v>
          </cell>
          <cell r="D499">
            <v>2</v>
          </cell>
          <cell r="E499" t="str">
            <v>Gross Average Monthly Demand Reduction (kW/unit)</v>
          </cell>
          <cell r="F499" t="str">
            <v>Demand Reduction Value Source</v>
          </cell>
          <cell r="G499" t="str">
            <v/>
          </cell>
          <cell r="H499" t="str">
            <v/>
          </cell>
          <cell r="I499" t="str">
            <v>FinAnswer Express Market Characterization and Program Enhancements - Utah Service Territory 30 Nov 2011.pdf</v>
          </cell>
        </row>
        <row r="500">
          <cell r="C500" t="str">
            <v>632.2_Efficient Case Value</v>
          </cell>
          <cell r="D500">
            <v>2</v>
          </cell>
          <cell r="E500" t="str">
            <v>Efficient Case Value</v>
          </cell>
          <cell r="F500" t="str">
            <v>Efficient Case Value Source</v>
          </cell>
          <cell r="G500" t="str">
            <v/>
          </cell>
          <cell r="H500" t="str">
            <v/>
          </cell>
          <cell r="I500" t="str">
            <v>FinAnswer Express Market Characterization and Program Enhancements - Utah Service Territory 30 Nov 2011.pdf</v>
          </cell>
        </row>
        <row r="501">
          <cell r="C501" t="str">
            <v>632.2_Gross incremental annual electric savings (kWh/yr)</v>
          </cell>
          <cell r="D501">
            <v>2</v>
          </cell>
          <cell r="E501" t="str">
            <v>Gross incremental annual electric savings (kWh/yr)</v>
          </cell>
          <cell r="F501" t="str">
            <v>Savings Parameters</v>
          </cell>
          <cell r="G501" t="str">
            <v/>
          </cell>
          <cell r="H501" t="str">
            <v/>
          </cell>
          <cell r="I501" t="str">
            <v>Farm Equipment.docx</v>
          </cell>
        </row>
        <row r="502">
          <cell r="C502" t="str">
            <v>632.2_Incremental cost ($)</v>
          </cell>
          <cell r="D502">
            <v>2</v>
          </cell>
          <cell r="E502" t="str">
            <v>Incremental cost ($)</v>
          </cell>
          <cell r="F502" t="str">
            <v>Cost Value Source</v>
          </cell>
          <cell r="G502" t="str">
            <v/>
          </cell>
          <cell r="H502" t="str">
            <v/>
          </cell>
          <cell r="I502" t="str">
            <v>FinAnswer Express Market Characterization and Program Enhancements - Utah Service Territory 30 Nov 2011.pdf</v>
          </cell>
        </row>
        <row r="503">
          <cell r="C503" t="str">
            <v>632.2_Gross Average Monthly Demand Reduction (kW/unit)</v>
          </cell>
          <cell r="D503">
            <v>2</v>
          </cell>
          <cell r="E503" t="str">
            <v>Gross Average Monthly Demand Reduction (kW/unit)</v>
          </cell>
          <cell r="F503" t="str">
            <v>Savings Parameters</v>
          </cell>
          <cell r="G503" t="str">
            <v/>
          </cell>
          <cell r="H503" t="str">
            <v/>
          </cell>
          <cell r="I503" t="str">
            <v>Farm Equipment.docx</v>
          </cell>
        </row>
        <row r="504">
          <cell r="C504" t="str">
            <v>632.2_Baseline Value</v>
          </cell>
          <cell r="D504">
            <v>2</v>
          </cell>
          <cell r="E504" t="str">
            <v>Baseline Value</v>
          </cell>
          <cell r="F504" t="str">
            <v>Baseline Value Source</v>
          </cell>
          <cell r="G504" t="str">
            <v/>
          </cell>
          <cell r="H504" t="str">
            <v/>
          </cell>
          <cell r="I504" t="str">
            <v>FinAnswer Express Market Characterization and Program Enhancements - Utah Service Territory 30 Nov 2011.pdf</v>
          </cell>
        </row>
        <row r="505">
          <cell r="C505" t="str">
            <v>843.2_Incremental cost ($)</v>
          </cell>
          <cell r="D505">
            <v>2</v>
          </cell>
          <cell r="E505" t="str">
            <v>Incremental cost ($)</v>
          </cell>
          <cell r="F505" t="str">
            <v>Cost Value Source</v>
          </cell>
          <cell r="G505" t="str">
            <v/>
          </cell>
          <cell r="H505" t="str">
            <v>pg 5-8, Table 5-6</v>
          </cell>
          <cell r="I505" t="str">
            <v>FinAnswer Express Market Characterization and Program Enhancements - Washington Service Territory 9 Sept 2011.pdf</v>
          </cell>
        </row>
        <row r="506">
          <cell r="C506" t="str">
            <v>843.2_Gross incremental annual electric savings (kWh/yr)</v>
          </cell>
          <cell r="D506">
            <v>2</v>
          </cell>
          <cell r="E506" t="str">
            <v>Gross incremental annual electric savings (kWh/yr)</v>
          </cell>
          <cell r="F506" t="str">
            <v>Savings Parameters</v>
          </cell>
          <cell r="G506" t="str">
            <v/>
          </cell>
          <cell r="H506" t="str">
            <v/>
          </cell>
          <cell r="I506" t="str">
            <v>WA Farm Equipment.docx</v>
          </cell>
        </row>
        <row r="507">
          <cell r="C507" t="str">
            <v>843.2_Gross incremental annual electric savings (kWh/yr)</v>
          </cell>
          <cell r="D507">
            <v>2</v>
          </cell>
          <cell r="E507" t="str">
            <v>Gross incremental annual electric savings (kWh/yr)</v>
          </cell>
          <cell r="F507" t="str">
            <v xml:space="preserve">Energy Savings Value Source </v>
          </cell>
          <cell r="G507" t="str">
            <v/>
          </cell>
          <cell r="H507" t="str">
            <v>pg 5-8, Table 5-6</v>
          </cell>
          <cell r="I507" t="str">
            <v>FinAnswer Express Market Characterization and Program Enhancements - Washington Service Territory 9 Sept 2011.pdf</v>
          </cell>
        </row>
        <row r="508">
          <cell r="C508" t="str">
            <v>843.2_Gross Average Monthly Demand Reduction (kW/unit)</v>
          </cell>
          <cell r="D508">
            <v>2</v>
          </cell>
          <cell r="E508" t="str">
            <v>Gross Average Monthly Demand Reduction (kW/unit)</v>
          </cell>
          <cell r="F508" t="str">
            <v>Demand Reduction Value Source</v>
          </cell>
          <cell r="G508" t="str">
            <v/>
          </cell>
          <cell r="H508" t="str">
            <v>pg 5-8, Table 5-6</v>
          </cell>
          <cell r="I508" t="str">
            <v>FinAnswer Express Market Characterization and Program Enhancements - Washington Service Territory 9 Sept 2011.pdf</v>
          </cell>
        </row>
        <row r="509">
          <cell r="C509" t="str">
            <v>843.2_Gross Average Monthly Demand Reduction (kW/unit)</v>
          </cell>
          <cell r="D509">
            <v>2</v>
          </cell>
          <cell r="E509" t="str">
            <v>Gross Average Monthly Demand Reduction (kW/unit)</v>
          </cell>
          <cell r="F509" t="str">
            <v>Savings Parameters</v>
          </cell>
          <cell r="G509" t="str">
            <v/>
          </cell>
          <cell r="H509" t="str">
            <v/>
          </cell>
          <cell r="I509" t="str">
            <v>WA Farm Equipment.docx</v>
          </cell>
        </row>
        <row r="510">
          <cell r="C510" t="str">
            <v>843.2_Measure life (years)</v>
          </cell>
          <cell r="D510">
            <v>2</v>
          </cell>
          <cell r="E510" t="str">
            <v>Measure life (years)</v>
          </cell>
          <cell r="F510" t="str">
            <v>Measure Life Value Source</v>
          </cell>
          <cell r="G510" t="str">
            <v/>
          </cell>
          <cell r="H510" t="str">
            <v>Table 2a on page 10 of Appendix 1</v>
          </cell>
          <cell r="I510" t="str">
            <v>WA_2011_Annual_Report_Conservation_Acquisition.pdf</v>
          </cell>
        </row>
        <row r="511">
          <cell r="C511" t="str">
            <v>843.2_Incentive Customer ($)</v>
          </cell>
          <cell r="D511">
            <v>2</v>
          </cell>
          <cell r="E511" t="str">
            <v>Incentive Customer ($)</v>
          </cell>
          <cell r="F511" t="str">
            <v>Incentive Value Source</v>
          </cell>
          <cell r="G511" t="str">
            <v/>
          </cell>
          <cell r="H511" t="str">
            <v>pg 5-8, Table 5-6</v>
          </cell>
          <cell r="I511" t="str">
            <v>FinAnswer Express Market Characterization and Program Enhancements - Washington Service Territory 9 Sept 2011.pdf</v>
          </cell>
        </row>
        <row r="512">
          <cell r="C512" t="str">
            <v>417.2_Gross Average Monthly Demand Reduction (kW/unit)</v>
          </cell>
          <cell r="D512">
            <v>2</v>
          </cell>
          <cell r="E512" t="str">
            <v>Gross Average Monthly Demand Reduction (kW/unit)</v>
          </cell>
          <cell r="F512" t="str">
            <v>Demand Reduction Value Source</v>
          </cell>
          <cell r="G512" t="str">
            <v/>
          </cell>
          <cell r="H512" t="str">
            <v/>
          </cell>
          <cell r="I512" t="str">
            <v>Idaho Industrial  Agricultural Measure Review and Update 20 Nov 2013 revised 27 June 2014.pdf</v>
          </cell>
        </row>
        <row r="513">
          <cell r="C513" t="str">
            <v>417.2_Planned Realization Rate</v>
          </cell>
          <cell r="D513">
            <v>2</v>
          </cell>
          <cell r="E513" t="str">
            <v>Planned Realization Rate</v>
          </cell>
          <cell r="F513" t="str">
            <v>Realization Rate Value Source</v>
          </cell>
          <cell r="G513" t="str">
            <v/>
          </cell>
          <cell r="H513" t="str">
            <v>Table 1</v>
          </cell>
          <cell r="I513" t="str">
            <v>ID_Energy_FinAnswer_Program_Evaluation_2009-2011.pdf</v>
          </cell>
        </row>
        <row r="514">
          <cell r="C514" t="str">
            <v>417.2_Incremental cost ($)</v>
          </cell>
          <cell r="D514">
            <v>2</v>
          </cell>
          <cell r="E514" t="str">
            <v>Incremental cost ($)</v>
          </cell>
          <cell r="F514" t="str">
            <v>Cost Value Source</v>
          </cell>
          <cell r="G514" t="str">
            <v/>
          </cell>
          <cell r="H514" t="str">
            <v/>
          </cell>
          <cell r="I514" t="str">
            <v>Idaho Industrial  Agricultural Measure Review and Update 20 Nov 2013 revised 27 June 2014.pdf</v>
          </cell>
        </row>
        <row r="515">
          <cell r="C515" t="str">
            <v>417.2_Measure life (years)</v>
          </cell>
          <cell r="D515">
            <v>2</v>
          </cell>
          <cell r="E515" t="str">
            <v>Measure life (years)</v>
          </cell>
          <cell r="F515" t="str">
            <v>Measure Life Value Source</v>
          </cell>
          <cell r="G515" t="str">
            <v/>
          </cell>
          <cell r="H515" t="str">
            <v>Table 3 on page 19 of Appendix 1</v>
          </cell>
          <cell r="I515" t="str">
            <v>ID_2011_Annual_Report_Appendix.pdf</v>
          </cell>
        </row>
        <row r="516">
          <cell r="C516" t="str">
            <v>417.2_Planned Net to Gross Ratio</v>
          </cell>
          <cell r="D516">
            <v>2</v>
          </cell>
          <cell r="E516" t="str">
            <v>Planned Net to Gross Ratio</v>
          </cell>
          <cell r="F516" t="str">
            <v>Net-to-Gross Ratio Value Source</v>
          </cell>
          <cell r="G516" t="str">
            <v/>
          </cell>
          <cell r="H516" t="str">
            <v>Page 2</v>
          </cell>
          <cell r="I516" t="str">
            <v>ID_Energy_FinAnswer_Program_Evaluation_2009-2011.pdf</v>
          </cell>
        </row>
        <row r="517">
          <cell r="C517" t="str">
            <v>417.2_Gross incremental annual electric savings (kWh/yr)</v>
          </cell>
          <cell r="D517">
            <v>2</v>
          </cell>
          <cell r="E517" t="str">
            <v>Gross incremental annual electric savings (kWh/yr)</v>
          </cell>
          <cell r="F517" t="str">
            <v xml:space="preserve">Energy Savings Value Source </v>
          </cell>
          <cell r="G517" t="str">
            <v/>
          </cell>
          <cell r="H517" t="str">
            <v/>
          </cell>
          <cell r="I517" t="str">
            <v>Idaho Industrial  Agricultural Measure Review and Update 20 Nov 2013 revised 27 June 2014.pdf</v>
          </cell>
        </row>
        <row r="518">
          <cell r="C518" t="str">
            <v>643.2_Incremental cost ($)</v>
          </cell>
          <cell r="D518">
            <v>2</v>
          </cell>
          <cell r="E518" t="str">
            <v>Incremental cost ($)</v>
          </cell>
          <cell r="F518" t="str">
            <v>Cost Value Source</v>
          </cell>
          <cell r="G518" t="str">
            <v/>
          </cell>
          <cell r="H518" t="str">
            <v/>
          </cell>
          <cell r="I518" t="str">
            <v>FinAnswer Express Market Characterization and Program Enhancements - Utah Service Territory 30 Nov 2011.pdf</v>
          </cell>
        </row>
        <row r="519">
          <cell r="C519" t="str">
            <v>643.2_Gross Average Monthly Demand Reduction (kW/unit)</v>
          </cell>
          <cell r="D519">
            <v>2</v>
          </cell>
          <cell r="E519" t="str">
            <v>Gross Average Monthly Demand Reduction (kW/unit)</v>
          </cell>
          <cell r="F519" t="str">
            <v>Savings Parameters</v>
          </cell>
          <cell r="G519" t="str">
            <v/>
          </cell>
          <cell r="H519" t="str">
            <v/>
          </cell>
          <cell r="I519" t="str">
            <v>Farm Equipment.docx</v>
          </cell>
        </row>
        <row r="520">
          <cell r="C520" t="str">
            <v>643.2_Gross incremental annual electric savings (kWh/yr)</v>
          </cell>
          <cell r="D520">
            <v>2</v>
          </cell>
          <cell r="E520" t="str">
            <v>Gross incremental annual electric savings (kWh/yr)</v>
          </cell>
          <cell r="F520" t="str">
            <v>Savings Parameters</v>
          </cell>
          <cell r="G520" t="str">
            <v/>
          </cell>
          <cell r="H520" t="str">
            <v/>
          </cell>
          <cell r="I520" t="str">
            <v>Farm Equipment.docx</v>
          </cell>
        </row>
        <row r="521">
          <cell r="C521" t="str">
            <v>643.2_Incentive Customer ($)</v>
          </cell>
          <cell r="D521">
            <v>2</v>
          </cell>
          <cell r="E521" t="str">
            <v>Incentive Customer ($)</v>
          </cell>
          <cell r="F521" t="str">
            <v>Incentive Value Source</v>
          </cell>
          <cell r="G521" t="str">
            <v/>
          </cell>
          <cell r="H521" t="str">
            <v>FE Deemed Savings - Industrial v10.18.12.xlsx table of deemed values used by program administator</v>
          </cell>
          <cell r="I521" t="str">
            <v/>
          </cell>
        </row>
        <row r="522">
          <cell r="C522" t="str">
            <v>643.2_Gross incremental annual electric savings (kWh/yr)</v>
          </cell>
          <cell r="D522">
            <v>2</v>
          </cell>
          <cell r="E522" t="str">
            <v>Gross incremental annual electric savings (kWh/yr)</v>
          </cell>
          <cell r="F522" t="str">
            <v xml:space="preserve">Energy Savings Value Source </v>
          </cell>
          <cell r="G522" t="str">
            <v/>
          </cell>
          <cell r="H522" t="str">
            <v/>
          </cell>
          <cell r="I522" t="str">
            <v>FinAnswer Express Market Characterization and Program Enhancements - Utah Service Territory 30 Nov 2011.pdf</v>
          </cell>
        </row>
        <row r="523">
          <cell r="C523" t="str">
            <v>643.2_Efficient Case Value</v>
          </cell>
          <cell r="D523">
            <v>2</v>
          </cell>
          <cell r="E523" t="str">
            <v>Efficient Case Value</v>
          </cell>
          <cell r="F523" t="str">
            <v>Efficient Case Value Source</v>
          </cell>
          <cell r="G523" t="str">
            <v/>
          </cell>
          <cell r="H523" t="str">
            <v/>
          </cell>
          <cell r="I523" t="str">
            <v>FinAnswer Express Market Characterization and Program Enhancements - Utah Service Territory 30 Nov 2011.pdf</v>
          </cell>
        </row>
        <row r="524">
          <cell r="C524" t="str">
            <v>643.2_Gross Average Monthly Demand Reduction (kW/unit)</v>
          </cell>
          <cell r="D524">
            <v>2</v>
          </cell>
          <cell r="E524" t="str">
            <v>Gross Average Monthly Demand Reduction (kW/unit)</v>
          </cell>
          <cell r="F524" t="str">
            <v>Demand Reduction Value Source</v>
          </cell>
          <cell r="G524" t="str">
            <v/>
          </cell>
          <cell r="H524" t="str">
            <v/>
          </cell>
          <cell r="I524" t="str">
            <v>FinAnswer Express Market Characterization and Program Enhancements - Utah Service Territory 30 Nov 2011.pdf</v>
          </cell>
        </row>
        <row r="525">
          <cell r="C525" t="str">
            <v>643.2_Baseline Value</v>
          </cell>
          <cell r="D525">
            <v>2</v>
          </cell>
          <cell r="E525" t="str">
            <v>Baseline Value</v>
          </cell>
          <cell r="F525" t="str">
            <v>Baseline Value Source</v>
          </cell>
          <cell r="G525" t="str">
            <v/>
          </cell>
          <cell r="H525" t="str">
            <v/>
          </cell>
          <cell r="I525" t="str">
            <v>FinAnswer Express Market Characterization and Program Enhancements - Utah Service Territory 30 Nov 2011.pdf</v>
          </cell>
        </row>
        <row r="526">
          <cell r="C526" t="str">
            <v>868.2_Gross Average Monthly Demand Reduction (kW/unit)</v>
          </cell>
          <cell r="D526">
            <v>2</v>
          </cell>
          <cell r="E526" t="str">
            <v>Gross Average Monthly Demand Reduction (kW/unit)</v>
          </cell>
          <cell r="F526" t="str">
            <v>Savings Parameters</v>
          </cell>
          <cell r="G526" t="str">
            <v/>
          </cell>
          <cell r="H526" t="str">
            <v/>
          </cell>
          <cell r="I526" t="str">
            <v>WA Farm Equipment.docx</v>
          </cell>
        </row>
        <row r="527">
          <cell r="C527" t="str">
            <v>868.2_Measure life (years)</v>
          </cell>
          <cell r="D527">
            <v>2</v>
          </cell>
          <cell r="E527" t="str">
            <v>Measure life (years)</v>
          </cell>
          <cell r="F527" t="str">
            <v>Measure Life Value Source</v>
          </cell>
          <cell r="G527" t="str">
            <v/>
          </cell>
          <cell r="H527" t="str">
            <v>Table 2a on page 10 of Appendix 1</v>
          </cell>
          <cell r="I527" t="str">
            <v>WA_2011_Annual_Report_Conservation_Acquisition.pdf</v>
          </cell>
        </row>
        <row r="528">
          <cell r="C528" t="str">
            <v>868.2_Incremental cost ($)</v>
          </cell>
          <cell r="D528">
            <v>2</v>
          </cell>
          <cell r="E528" t="str">
            <v>Incremental cost ($)</v>
          </cell>
          <cell r="F528" t="str">
            <v>Cost Value Source</v>
          </cell>
          <cell r="G528" t="str">
            <v/>
          </cell>
          <cell r="H528" t="str">
            <v>pg 5-8, Table 5-6</v>
          </cell>
          <cell r="I528" t="str">
            <v>FinAnswer Express Market Characterization and Program Enhancements - Washington Service Territory 9 Sept 2011.pdf</v>
          </cell>
        </row>
        <row r="529">
          <cell r="C529" t="str">
            <v>868.2_Gross incremental annual electric savings (kWh/yr)</v>
          </cell>
          <cell r="D529">
            <v>2</v>
          </cell>
          <cell r="E529" t="str">
            <v>Gross incremental annual electric savings (kWh/yr)</v>
          </cell>
          <cell r="F529" t="str">
            <v>Savings Parameters</v>
          </cell>
          <cell r="G529" t="str">
            <v/>
          </cell>
          <cell r="H529" t="str">
            <v>pg 5-8, Table 5-6</v>
          </cell>
          <cell r="I529" t="str">
            <v>FinAnswer Express Market Characterization and Program Enhancements - Washington Service Territory 9 Sept 2011.pdf</v>
          </cell>
        </row>
        <row r="530">
          <cell r="C530" t="str">
            <v>868.2_Gross incremental annual electric savings (kWh/yr)</v>
          </cell>
          <cell r="D530">
            <v>2</v>
          </cell>
          <cell r="E530" t="str">
            <v>Gross incremental annual electric savings (kWh/yr)</v>
          </cell>
          <cell r="F530" t="str">
            <v>Savings Parameters</v>
          </cell>
          <cell r="G530" t="str">
            <v/>
          </cell>
          <cell r="H530" t="str">
            <v/>
          </cell>
          <cell r="I530" t="str">
            <v>WA Farm Equipment.docx</v>
          </cell>
        </row>
        <row r="531">
          <cell r="C531" t="str">
            <v>868.2_Incentive Customer ($)</v>
          </cell>
          <cell r="D531">
            <v>2</v>
          </cell>
          <cell r="E531" t="str">
            <v>Incentive Customer ($)</v>
          </cell>
          <cell r="F531" t="str">
            <v>Incentive Value Source</v>
          </cell>
          <cell r="G531" t="str">
            <v/>
          </cell>
          <cell r="H531" t="str">
            <v>pg 5-8, Table 5-6</v>
          </cell>
          <cell r="I531" t="str">
            <v>FinAnswer Express Market Characterization and Program Enhancements - Washington Service Territory 9 Sept 2011.pdf</v>
          </cell>
        </row>
        <row r="532">
          <cell r="C532" t="str">
            <v>868.2_Efficient Case Value</v>
          </cell>
          <cell r="D532">
            <v>2</v>
          </cell>
          <cell r="E532" t="str">
            <v>Efficient Case Value</v>
          </cell>
          <cell r="F532" t="str">
            <v>Efficient Case Value Source</v>
          </cell>
          <cell r="G532" t="str">
            <v/>
          </cell>
          <cell r="H532" t="str">
            <v>pg 5-8, Table 5-6</v>
          </cell>
          <cell r="I532" t="str">
            <v>FinAnswer Express Market Characterization and Program Enhancements - Washington Service Territory 9 Sept 2011.pdf</v>
          </cell>
        </row>
        <row r="533">
          <cell r="C533" t="str">
            <v>868.2_Gross Average Monthly Demand Reduction (kW/unit)</v>
          </cell>
          <cell r="D533">
            <v>2</v>
          </cell>
          <cell r="E533" t="str">
            <v>Gross Average Monthly Demand Reduction (kW/unit)</v>
          </cell>
          <cell r="F533" t="str">
            <v>Demand Reduction Value Source</v>
          </cell>
          <cell r="G533" t="str">
            <v/>
          </cell>
          <cell r="H533" t="str">
            <v>pg 5-8, Table 5-6</v>
          </cell>
          <cell r="I533" t="str">
            <v>FinAnswer Express Market Characterization and Program Enhancements - Washington Service Territory 9 Sept 2011.pdf</v>
          </cell>
        </row>
        <row r="534">
          <cell r="C534" t="str">
            <v>868.2_Gross incremental annual electric savings (kWh/yr)</v>
          </cell>
          <cell r="D534">
            <v>2</v>
          </cell>
          <cell r="E534" t="str">
            <v>Gross incremental annual electric savings (kWh/yr)</v>
          </cell>
          <cell r="F534" t="str">
            <v xml:space="preserve">Energy Savings Value Source </v>
          </cell>
          <cell r="G534" t="str">
            <v/>
          </cell>
          <cell r="H534" t="str">
            <v>pg 5-8, Table 5-6</v>
          </cell>
          <cell r="I534" t="str">
            <v>FinAnswer Express Market Characterization and Program Enhancements - Washington Service Territory 9 Sept 2011.pdf</v>
          </cell>
        </row>
        <row r="535">
          <cell r="C535" t="str">
            <v>407.2_Incremental cost ($)</v>
          </cell>
          <cell r="D535">
            <v>2</v>
          </cell>
          <cell r="E535" t="str">
            <v>Incremental cost ($)</v>
          </cell>
          <cell r="F535" t="str">
            <v>Cost Value Source</v>
          </cell>
          <cell r="G535" t="str">
            <v/>
          </cell>
          <cell r="H535" t="str">
            <v/>
          </cell>
          <cell r="I535" t="str">
            <v>Idaho Industrial  Agricultural Measure Review and Update 20 Nov 2013 revised 27 June 2014.pdf</v>
          </cell>
        </row>
        <row r="536">
          <cell r="C536" t="str">
            <v>407.2_Planned Net to Gross Ratio</v>
          </cell>
          <cell r="D536">
            <v>2</v>
          </cell>
          <cell r="E536" t="str">
            <v>Planned Net to Gross Ratio</v>
          </cell>
          <cell r="F536" t="str">
            <v>Net-to-Gross Ratio Value Source</v>
          </cell>
          <cell r="G536" t="str">
            <v/>
          </cell>
          <cell r="H536" t="str">
            <v>Page 2</v>
          </cell>
          <cell r="I536" t="str">
            <v>ID_Energy_FinAnswer_Program_Evaluation_2009-2011.pdf</v>
          </cell>
        </row>
        <row r="537">
          <cell r="C537" t="str">
            <v>407.2_Measure life (years)</v>
          </cell>
          <cell r="D537">
            <v>2</v>
          </cell>
          <cell r="E537" t="str">
            <v>Measure life (years)</v>
          </cell>
          <cell r="F537" t="str">
            <v>Measure Life Value Source</v>
          </cell>
          <cell r="G537" t="str">
            <v/>
          </cell>
          <cell r="H537" t="str">
            <v>Table 3 on page 19 of Appendix 1</v>
          </cell>
          <cell r="I537" t="str">
            <v>ID_2011_Annual_Report_Appendix.pdf</v>
          </cell>
        </row>
        <row r="538">
          <cell r="C538" t="str">
            <v>407.2_Planned Realization Rate</v>
          </cell>
          <cell r="D538">
            <v>2</v>
          </cell>
          <cell r="E538" t="str">
            <v>Planned Realization Rate</v>
          </cell>
          <cell r="F538" t="str">
            <v>Realization Rate Value Source</v>
          </cell>
          <cell r="G538" t="str">
            <v/>
          </cell>
          <cell r="H538" t="str">
            <v>Table 1</v>
          </cell>
          <cell r="I538" t="str">
            <v>ID_Energy_FinAnswer_Program_Evaluation_2009-2011.pdf</v>
          </cell>
        </row>
        <row r="539">
          <cell r="C539" t="str">
            <v>407.2_Gross Average Monthly Demand Reduction (kW/unit)</v>
          </cell>
          <cell r="D539">
            <v>2</v>
          </cell>
          <cell r="E539" t="str">
            <v>Gross Average Monthly Demand Reduction (kW/unit)</v>
          </cell>
          <cell r="F539" t="str">
            <v>Demand Reduction Value Source</v>
          </cell>
          <cell r="G539" t="str">
            <v/>
          </cell>
          <cell r="H539" t="str">
            <v/>
          </cell>
          <cell r="I539" t="str">
            <v>Idaho Industrial  Agricultural Measure Review and Update 20 Nov 2013 revised 27 June 2014.pdf</v>
          </cell>
        </row>
        <row r="540">
          <cell r="C540" t="str">
            <v>407.2_Gross incremental annual electric savings (kWh/yr)</v>
          </cell>
          <cell r="D540">
            <v>2</v>
          </cell>
          <cell r="E540" t="str">
            <v>Gross incremental annual electric savings (kWh/yr)</v>
          </cell>
          <cell r="F540" t="str">
            <v xml:space="preserve">Energy Savings Value Source </v>
          </cell>
          <cell r="G540" t="str">
            <v/>
          </cell>
          <cell r="H540" t="str">
            <v/>
          </cell>
          <cell r="I540" t="str">
            <v>Idaho Industrial  Agricultural Measure Review and Update 20 Nov 2013 revised 27 June 2014.pdf</v>
          </cell>
        </row>
        <row r="541">
          <cell r="C541" t="str">
            <v>633.2_Incremental cost ($)</v>
          </cell>
          <cell r="D541">
            <v>2</v>
          </cell>
          <cell r="E541" t="str">
            <v>Incremental cost ($)</v>
          </cell>
          <cell r="F541" t="str">
            <v>Cost Value Source</v>
          </cell>
          <cell r="G541" t="str">
            <v/>
          </cell>
          <cell r="H541" t="str">
            <v/>
          </cell>
          <cell r="I541" t="str">
            <v>FinAnswer Express Market Characterization and Program Enhancements - Utah Service Territory 30 Nov 2011.pdf</v>
          </cell>
        </row>
        <row r="542">
          <cell r="C542" t="str">
            <v>633.2_Gross Average Monthly Demand Reduction (kW/unit)</v>
          </cell>
          <cell r="D542">
            <v>2</v>
          </cell>
          <cell r="E542" t="str">
            <v>Gross Average Monthly Demand Reduction (kW/unit)</v>
          </cell>
          <cell r="F542" t="str">
            <v>Demand Reduction Value Source</v>
          </cell>
          <cell r="G542" t="str">
            <v/>
          </cell>
          <cell r="H542" t="str">
            <v/>
          </cell>
          <cell r="I542" t="str">
            <v>FinAnswer Express Market Characterization and Program Enhancements - Utah Service Territory 30 Nov 2011.pdf</v>
          </cell>
        </row>
        <row r="543">
          <cell r="C543" t="str">
            <v>633.2_Baseline Value</v>
          </cell>
          <cell r="D543">
            <v>2</v>
          </cell>
          <cell r="E543" t="str">
            <v>Baseline Value</v>
          </cell>
          <cell r="F543" t="str">
            <v>Baseline Value Source</v>
          </cell>
          <cell r="G543" t="str">
            <v/>
          </cell>
          <cell r="H543" t="str">
            <v/>
          </cell>
          <cell r="I543" t="str">
            <v>FinAnswer Express Market Characterization and Program Enhancements - Utah Service Territory 30 Nov 2011.pdf</v>
          </cell>
        </row>
        <row r="544">
          <cell r="C544" t="str">
            <v>633.2_Incentive Customer ($)</v>
          </cell>
          <cell r="D544">
            <v>2</v>
          </cell>
          <cell r="E544" t="str">
            <v>Incentive Customer ($)</v>
          </cell>
          <cell r="F544" t="str">
            <v>Incentive Value Source</v>
          </cell>
          <cell r="G544" t="str">
            <v/>
          </cell>
          <cell r="H544" t="str">
            <v>FE Deemed Savings - Industrial v10.18.12.xlsx table of deemed values used by program administator</v>
          </cell>
          <cell r="I544" t="str">
            <v/>
          </cell>
        </row>
        <row r="545">
          <cell r="C545" t="str">
            <v>633.2_Gross incremental annual electric savings (kWh/yr)</v>
          </cell>
          <cell r="D545">
            <v>2</v>
          </cell>
          <cell r="E545" t="str">
            <v>Gross incremental annual electric savings (kWh/yr)</v>
          </cell>
          <cell r="F545" t="str">
            <v>Savings Parameters</v>
          </cell>
          <cell r="G545" t="str">
            <v/>
          </cell>
          <cell r="H545" t="str">
            <v/>
          </cell>
          <cell r="I545" t="str">
            <v>Farm Equipment.docx</v>
          </cell>
        </row>
        <row r="546">
          <cell r="C546" t="str">
            <v>633.2_Gross incremental annual electric savings (kWh/yr)</v>
          </cell>
          <cell r="D546">
            <v>2</v>
          </cell>
          <cell r="E546" t="str">
            <v>Gross incremental annual electric savings (kWh/yr)</v>
          </cell>
          <cell r="F546" t="str">
            <v xml:space="preserve">Energy Savings Value Source </v>
          </cell>
          <cell r="G546" t="str">
            <v/>
          </cell>
          <cell r="H546" t="str">
            <v/>
          </cell>
          <cell r="I546" t="str">
            <v>FinAnswer Express Market Characterization and Program Enhancements - Utah Service Territory 30 Nov 2011.pdf</v>
          </cell>
        </row>
        <row r="547">
          <cell r="C547" t="str">
            <v>633.2_Gross Average Monthly Demand Reduction (kW/unit)</v>
          </cell>
          <cell r="D547">
            <v>2</v>
          </cell>
          <cell r="E547" t="str">
            <v>Gross Average Monthly Demand Reduction (kW/unit)</v>
          </cell>
          <cell r="F547" t="str">
            <v>Savings Parameters</v>
          </cell>
          <cell r="G547" t="str">
            <v/>
          </cell>
          <cell r="H547" t="str">
            <v/>
          </cell>
          <cell r="I547" t="str">
            <v>Farm Equipment.docx</v>
          </cell>
        </row>
        <row r="548">
          <cell r="C548" t="str">
            <v>633.2_Efficient Case Value</v>
          </cell>
          <cell r="D548">
            <v>2</v>
          </cell>
          <cell r="E548" t="str">
            <v>Efficient Case Value</v>
          </cell>
          <cell r="F548" t="str">
            <v>Efficient Case Value Source</v>
          </cell>
          <cell r="G548" t="str">
            <v/>
          </cell>
          <cell r="H548" t="str">
            <v/>
          </cell>
          <cell r="I548" t="str">
            <v>FinAnswer Express Market Characterization and Program Enhancements - Utah Service Territory 30 Nov 2011.pdf</v>
          </cell>
        </row>
        <row r="549">
          <cell r="C549" t="str">
            <v>844.2_Incentive Customer ($)</v>
          </cell>
          <cell r="D549">
            <v>2</v>
          </cell>
          <cell r="E549" t="str">
            <v>Incentive Customer ($)</v>
          </cell>
          <cell r="F549" t="str">
            <v>Incentive Value Source</v>
          </cell>
          <cell r="G549" t="str">
            <v/>
          </cell>
          <cell r="H549" t="str">
            <v>pg 5-8, Table 5-6</v>
          </cell>
          <cell r="I549" t="str">
            <v>FinAnswer Express Market Characterization and Program Enhancements - Washington Service Territory 9 Sept 2011.pdf</v>
          </cell>
        </row>
        <row r="550">
          <cell r="C550" t="str">
            <v>844.2_Incremental cost ($)</v>
          </cell>
          <cell r="D550">
            <v>2</v>
          </cell>
          <cell r="E550" t="str">
            <v>Incremental cost ($)</v>
          </cell>
          <cell r="F550" t="str">
            <v>Cost Value Source</v>
          </cell>
          <cell r="G550" t="str">
            <v/>
          </cell>
          <cell r="H550" t="str">
            <v>pg 5-8, Table 5-6</v>
          </cell>
          <cell r="I550" t="str">
            <v>FinAnswer Express Market Characterization and Program Enhancements - Washington Service Territory 9 Sept 2011.pdf</v>
          </cell>
        </row>
        <row r="551">
          <cell r="C551" t="str">
            <v>844.2_Gross Average Monthly Demand Reduction (kW/unit)</v>
          </cell>
          <cell r="D551">
            <v>2</v>
          </cell>
          <cell r="E551" t="str">
            <v>Gross Average Monthly Demand Reduction (kW/unit)</v>
          </cell>
          <cell r="F551" t="str">
            <v>Demand Reduction Value Source</v>
          </cell>
          <cell r="G551" t="str">
            <v/>
          </cell>
          <cell r="H551" t="str">
            <v>pg 5-8, Table 5-6</v>
          </cell>
          <cell r="I551" t="str">
            <v>FinAnswer Express Market Characterization and Program Enhancements - Washington Service Territory 9 Sept 2011.pdf</v>
          </cell>
        </row>
        <row r="552">
          <cell r="C552" t="str">
            <v>844.2_Gross Average Monthly Demand Reduction (kW/unit)</v>
          </cell>
          <cell r="D552">
            <v>2</v>
          </cell>
          <cell r="E552" t="str">
            <v>Gross Average Monthly Demand Reduction (kW/unit)</v>
          </cell>
          <cell r="F552" t="str">
            <v>Savings Parameters</v>
          </cell>
          <cell r="G552" t="str">
            <v/>
          </cell>
          <cell r="H552" t="str">
            <v/>
          </cell>
          <cell r="I552" t="str">
            <v>WA Farm Equipment.docx</v>
          </cell>
        </row>
        <row r="553">
          <cell r="C553" t="str">
            <v>844.2_Measure life (years)</v>
          </cell>
          <cell r="D553">
            <v>2</v>
          </cell>
          <cell r="E553" t="str">
            <v>Measure life (years)</v>
          </cell>
          <cell r="F553" t="str">
            <v>Measure Life Value Source</v>
          </cell>
          <cell r="G553" t="str">
            <v/>
          </cell>
          <cell r="H553" t="str">
            <v>Table 2a on page 10 of Appendix 1</v>
          </cell>
          <cell r="I553" t="str">
            <v>WA_2011_Annual_Report_Conservation_Acquisition.pdf</v>
          </cell>
        </row>
        <row r="554">
          <cell r="C554" t="str">
            <v>844.2_Gross incremental annual electric savings (kWh/yr)</v>
          </cell>
          <cell r="D554">
            <v>2</v>
          </cell>
          <cell r="E554" t="str">
            <v>Gross incremental annual electric savings (kWh/yr)</v>
          </cell>
          <cell r="F554" t="str">
            <v>Savings Parameters</v>
          </cell>
          <cell r="G554" t="str">
            <v/>
          </cell>
          <cell r="H554" t="str">
            <v/>
          </cell>
          <cell r="I554" t="str">
            <v>WA Farm Equipment.docx</v>
          </cell>
        </row>
        <row r="555">
          <cell r="C555" t="str">
            <v>844.2_Gross incremental annual electric savings (kWh/yr)</v>
          </cell>
          <cell r="D555">
            <v>2</v>
          </cell>
          <cell r="E555" t="str">
            <v>Gross incremental annual electric savings (kWh/yr)</v>
          </cell>
          <cell r="F555" t="str">
            <v xml:space="preserve">Energy Savings Value Source </v>
          </cell>
          <cell r="G555" t="str">
            <v/>
          </cell>
          <cell r="H555" t="str">
            <v>pg 5-8, Table 5-6</v>
          </cell>
          <cell r="I555" t="str">
            <v>FinAnswer Express Market Characterization and Program Enhancements - Washington Service Territory 9 Sept 2011.pdf</v>
          </cell>
        </row>
        <row r="556">
          <cell r="C556" t="str">
            <v>414.2_Planned Net to Gross Ratio</v>
          </cell>
          <cell r="D556">
            <v>2</v>
          </cell>
          <cell r="E556" t="str">
            <v>Planned Net to Gross Ratio</v>
          </cell>
          <cell r="F556" t="str">
            <v>Net-to-Gross Ratio Value Source</v>
          </cell>
          <cell r="G556" t="str">
            <v/>
          </cell>
          <cell r="H556" t="str">
            <v>Page 2</v>
          </cell>
          <cell r="I556" t="str">
            <v>ID_Energy_FinAnswer_Program_Evaluation_2009-2011.pdf</v>
          </cell>
        </row>
        <row r="557">
          <cell r="C557" t="str">
            <v>414.2_Gross Average Monthly Demand Reduction (kW/unit)</v>
          </cell>
          <cell r="D557">
            <v>2</v>
          </cell>
          <cell r="E557" t="str">
            <v>Gross Average Monthly Demand Reduction (kW/unit)</v>
          </cell>
          <cell r="F557" t="str">
            <v>Demand Reduction Value Source</v>
          </cell>
          <cell r="G557" t="str">
            <v/>
          </cell>
          <cell r="H557" t="str">
            <v/>
          </cell>
          <cell r="I557" t="str">
            <v>Idaho Industrial  Agricultural Measure Review and Update 20 Nov 2013 revised 27 June 2014.pdf</v>
          </cell>
        </row>
        <row r="558">
          <cell r="C558" t="str">
            <v>414.2_Incremental cost ($)</v>
          </cell>
          <cell r="D558">
            <v>2</v>
          </cell>
          <cell r="E558" t="str">
            <v>Incremental cost ($)</v>
          </cell>
          <cell r="F558" t="str">
            <v>Cost Value Source</v>
          </cell>
          <cell r="G558" t="str">
            <v/>
          </cell>
          <cell r="H558" t="str">
            <v/>
          </cell>
          <cell r="I558" t="str">
            <v>Idaho Industrial  Agricultural Measure Review and Update 20 Nov 2013 revised 27 June 2014.pdf</v>
          </cell>
        </row>
        <row r="559">
          <cell r="C559" t="str">
            <v>414.2_Planned Realization Rate</v>
          </cell>
          <cell r="D559">
            <v>2</v>
          </cell>
          <cell r="E559" t="str">
            <v>Planned Realization Rate</v>
          </cell>
          <cell r="F559" t="str">
            <v>Realization Rate Value Source</v>
          </cell>
          <cell r="G559" t="str">
            <v/>
          </cell>
          <cell r="H559" t="str">
            <v>Table 1</v>
          </cell>
          <cell r="I559" t="str">
            <v>ID_Energy_FinAnswer_Program_Evaluation_2009-2011.pdf</v>
          </cell>
        </row>
        <row r="560">
          <cell r="C560" t="str">
            <v>414.2_Measure life (years)</v>
          </cell>
          <cell r="D560">
            <v>2</v>
          </cell>
          <cell r="E560" t="str">
            <v>Measure life (years)</v>
          </cell>
          <cell r="F560" t="str">
            <v>Measure Life Value Source</v>
          </cell>
          <cell r="G560" t="str">
            <v/>
          </cell>
          <cell r="H560" t="str">
            <v>Table 3 on page 19 of Appendix 1</v>
          </cell>
          <cell r="I560" t="str">
            <v>ID_2011_Annual_Report_Appendix.pdf</v>
          </cell>
        </row>
        <row r="561">
          <cell r="C561" t="str">
            <v>414.2_Gross incremental annual electric savings (kWh/yr)</v>
          </cell>
          <cell r="D561">
            <v>2</v>
          </cell>
          <cell r="E561" t="str">
            <v>Gross incremental annual electric savings (kWh/yr)</v>
          </cell>
          <cell r="F561" t="str">
            <v xml:space="preserve">Energy Savings Value Source </v>
          </cell>
          <cell r="G561" t="str">
            <v/>
          </cell>
          <cell r="H561" t="str">
            <v/>
          </cell>
          <cell r="I561" t="str">
            <v>Idaho Industrial  Agricultural Measure Review and Update 20 Nov 2013 revised 27 June 2014.pdf</v>
          </cell>
        </row>
        <row r="562">
          <cell r="C562" t="str">
            <v>640.2_Gross Average Monthly Demand Reduction (kW/unit)</v>
          </cell>
          <cell r="D562">
            <v>2</v>
          </cell>
          <cell r="E562" t="str">
            <v>Gross Average Monthly Demand Reduction (kW/unit)</v>
          </cell>
          <cell r="F562" t="str">
            <v>Savings Parameters</v>
          </cell>
          <cell r="G562" t="str">
            <v/>
          </cell>
          <cell r="H562" t="str">
            <v/>
          </cell>
          <cell r="I562" t="str">
            <v>Farm Equipment.docx</v>
          </cell>
        </row>
        <row r="563">
          <cell r="C563" t="str">
            <v>640.2_Incremental cost ($)</v>
          </cell>
          <cell r="D563">
            <v>2</v>
          </cell>
          <cell r="E563" t="str">
            <v>Incremental cost ($)</v>
          </cell>
          <cell r="F563" t="str">
            <v>Cost Value Source</v>
          </cell>
          <cell r="G563" t="str">
            <v/>
          </cell>
          <cell r="H563" t="str">
            <v/>
          </cell>
          <cell r="I563" t="str">
            <v>FinAnswer Express Market Characterization and Program Enhancements - Utah Service Territory 30 Nov 2011.pdf</v>
          </cell>
        </row>
        <row r="564">
          <cell r="C564" t="str">
            <v>640.2_Gross incremental annual electric savings (kWh/yr)</v>
          </cell>
          <cell r="D564">
            <v>2</v>
          </cell>
          <cell r="E564" t="str">
            <v>Gross incremental annual electric savings (kWh/yr)</v>
          </cell>
          <cell r="F564" t="str">
            <v xml:space="preserve">Energy Savings Value Source </v>
          </cell>
          <cell r="G564" t="str">
            <v/>
          </cell>
          <cell r="H564" t="str">
            <v/>
          </cell>
          <cell r="I564" t="str">
            <v>FinAnswer Express Market Characterization and Program Enhancements - Utah Service Territory 30 Nov 2011.pdf</v>
          </cell>
        </row>
        <row r="565">
          <cell r="C565" t="str">
            <v>640.2_Incentive Customer ($)</v>
          </cell>
          <cell r="D565">
            <v>2</v>
          </cell>
          <cell r="E565" t="str">
            <v>Incentive Customer ($)</v>
          </cell>
          <cell r="F565" t="str">
            <v>Incentive Value Source</v>
          </cell>
          <cell r="G565" t="str">
            <v/>
          </cell>
          <cell r="H565" t="str">
            <v>FE Deemed Savings - Industrial v10.18.12.xlsx table of deemed values used by program administator</v>
          </cell>
          <cell r="I565" t="str">
            <v/>
          </cell>
        </row>
        <row r="566">
          <cell r="C566" t="str">
            <v>640.2_Baseline Value</v>
          </cell>
          <cell r="D566">
            <v>2</v>
          </cell>
          <cell r="E566" t="str">
            <v>Baseline Value</v>
          </cell>
          <cell r="F566" t="str">
            <v>Baseline Value Source</v>
          </cell>
          <cell r="G566" t="str">
            <v/>
          </cell>
          <cell r="H566" t="str">
            <v/>
          </cell>
          <cell r="I566" t="str">
            <v>FinAnswer Express Market Characterization and Program Enhancements - Utah Service Territory 30 Nov 2011.pdf</v>
          </cell>
        </row>
        <row r="567">
          <cell r="C567" t="str">
            <v>640.2_Gross Average Monthly Demand Reduction (kW/unit)</v>
          </cell>
          <cell r="D567">
            <v>2</v>
          </cell>
          <cell r="E567" t="str">
            <v>Gross Average Monthly Demand Reduction (kW/unit)</v>
          </cell>
          <cell r="F567" t="str">
            <v>Demand Reduction Value Source</v>
          </cell>
          <cell r="G567" t="str">
            <v/>
          </cell>
          <cell r="H567" t="str">
            <v/>
          </cell>
          <cell r="I567" t="str">
            <v>FinAnswer Express Market Characterization and Program Enhancements - Utah Service Territory 30 Nov 2011.pdf</v>
          </cell>
        </row>
        <row r="568">
          <cell r="C568" t="str">
            <v>640.2_Gross incremental annual electric savings (kWh/yr)</v>
          </cell>
          <cell r="D568">
            <v>2</v>
          </cell>
          <cell r="E568" t="str">
            <v>Gross incremental annual electric savings (kWh/yr)</v>
          </cell>
          <cell r="F568" t="str">
            <v>Savings Parameters</v>
          </cell>
          <cell r="G568" t="str">
            <v/>
          </cell>
          <cell r="H568" t="str">
            <v/>
          </cell>
          <cell r="I568" t="str">
            <v>Farm Equipment.docx</v>
          </cell>
        </row>
        <row r="569">
          <cell r="C569" t="str">
            <v>640.2_Efficient Case Value</v>
          </cell>
          <cell r="D569">
            <v>2</v>
          </cell>
          <cell r="E569" t="str">
            <v>Efficient Case Value</v>
          </cell>
          <cell r="F569" t="str">
            <v>Efficient Case Value Source</v>
          </cell>
          <cell r="G569" t="str">
            <v/>
          </cell>
          <cell r="H569" t="str">
            <v/>
          </cell>
          <cell r="I569" t="str">
            <v>FinAnswer Express Market Characterization and Program Enhancements - Utah Service Territory 30 Nov 2011.pdf</v>
          </cell>
        </row>
        <row r="570">
          <cell r="C570" t="str">
            <v>865.2_Gross incremental annual electric savings (kWh/yr)</v>
          </cell>
          <cell r="D570">
            <v>2</v>
          </cell>
          <cell r="E570" t="str">
            <v>Gross incremental annual electric savings (kWh/yr)</v>
          </cell>
          <cell r="F570" t="str">
            <v>Savings Parameters</v>
          </cell>
          <cell r="G570" t="str">
            <v/>
          </cell>
          <cell r="H570" t="str">
            <v>pg 5-8, Table 5-6</v>
          </cell>
          <cell r="I570" t="str">
            <v>FinAnswer Express Market Characterization and Program Enhancements - Washington Service Territory 9 Sept 2011.pdf</v>
          </cell>
        </row>
        <row r="571">
          <cell r="C571" t="str">
            <v>865.2_Gross incremental annual electric savings (kWh/yr)</v>
          </cell>
          <cell r="D571">
            <v>2</v>
          </cell>
          <cell r="E571" t="str">
            <v>Gross incremental annual electric savings (kWh/yr)</v>
          </cell>
          <cell r="F571" t="str">
            <v>Savings Parameters</v>
          </cell>
          <cell r="G571" t="str">
            <v/>
          </cell>
          <cell r="H571" t="str">
            <v/>
          </cell>
          <cell r="I571" t="str">
            <v>WA Farm Equipment.docx</v>
          </cell>
        </row>
        <row r="572">
          <cell r="C572" t="str">
            <v>865.2_Measure life (years)</v>
          </cell>
          <cell r="D572">
            <v>2</v>
          </cell>
          <cell r="E572" t="str">
            <v>Measure life (years)</v>
          </cell>
          <cell r="F572" t="str">
            <v>Measure Life Value Source</v>
          </cell>
          <cell r="G572" t="str">
            <v/>
          </cell>
          <cell r="H572" t="str">
            <v>Table 2a on page 10 of Appendix 1</v>
          </cell>
          <cell r="I572" t="str">
            <v>WA_2011_Annual_Report_Conservation_Acquisition.pdf</v>
          </cell>
        </row>
        <row r="573">
          <cell r="C573" t="str">
            <v>865.2_Gross Average Monthly Demand Reduction (kW/unit)</v>
          </cell>
          <cell r="D573">
            <v>2</v>
          </cell>
          <cell r="E573" t="str">
            <v>Gross Average Monthly Demand Reduction (kW/unit)</v>
          </cell>
          <cell r="F573" t="str">
            <v>Savings Parameters</v>
          </cell>
          <cell r="G573" t="str">
            <v/>
          </cell>
          <cell r="H573" t="str">
            <v/>
          </cell>
          <cell r="I573" t="str">
            <v>WA Farm Equipment.docx</v>
          </cell>
        </row>
        <row r="574">
          <cell r="C574" t="str">
            <v>865.2_Gross Average Monthly Demand Reduction (kW/unit)</v>
          </cell>
          <cell r="D574">
            <v>2</v>
          </cell>
          <cell r="E574" t="str">
            <v>Gross Average Monthly Demand Reduction (kW/unit)</v>
          </cell>
          <cell r="F574" t="str">
            <v>Demand Reduction Value Source</v>
          </cell>
          <cell r="G574" t="str">
            <v/>
          </cell>
          <cell r="H574" t="str">
            <v>pg 5-8, Table 5-6</v>
          </cell>
          <cell r="I574" t="str">
            <v>FinAnswer Express Market Characterization and Program Enhancements - Washington Service Territory 9 Sept 2011.pdf</v>
          </cell>
        </row>
        <row r="575">
          <cell r="C575" t="str">
            <v>865.2_Gross incremental annual electric savings (kWh/yr)</v>
          </cell>
          <cell r="D575">
            <v>2</v>
          </cell>
          <cell r="E575" t="str">
            <v>Gross incremental annual electric savings (kWh/yr)</v>
          </cell>
          <cell r="F575" t="str">
            <v xml:space="preserve">Energy Savings Value Source </v>
          </cell>
          <cell r="G575" t="str">
            <v/>
          </cell>
          <cell r="H575" t="str">
            <v>pg 5-8, Table 5-6</v>
          </cell>
          <cell r="I575" t="str">
            <v>FinAnswer Express Market Characterization and Program Enhancements - Washington Service Territory 9 Sept 2011.pdf</v>
          </cell>
        </row>
        <row r="576">
          <cell r="C576" t="str">
            <v>865.2_Incremental cost ($)</v>
          </cell>
          <cell r="D576">
            <v>2</v>
          </cell>
          <cell r="E576" t="str">
            <v>Incremental cost ($)</v>
          </cell>
          <cell r="F576" t="str">
            <v>Cost Value Source</v>
          </cell>
          <cell r="G576" t="str">
            <v/>
          </cell>
          <cell r="H576" t="str">
            <v>pg 5-8, Table 5-6</v>
          </cell>
          <cell r="I576" t="str">
            <v>FinAnswer Express Market Characterization and Program Enhancements - Washington Service Territory 9 Sept 2011.pdf</v>
          </cell>
        </row>
        <row r="577">
          <cell r="C577" t="str">
            <v>865.2_Incentive Customer ($)</v>
          </cell>
          <cell r="D577">
            <v>2</v>
          </cell>
          <cell r="E577" t="str">
            <v>Incentive Customer ($)</v>
          </cell>
          <cell r="F577" t="str">
            <v>Incentive Value Source</v>
          </cell>
          <cell r="G577" t="str">
            <v/>
          </cell>
          <cell r="H577" t="str">
            <v>pg 5-8, Table 5-6</v>
          </cell>
          <cell r="I577" t="str">
            <v>FinAnswer Express Market Characterization and Program Enhancements - Washington Service Territory 9 Sept 2011.pdf</v>
          </cell>
        </row>
        <row r="578">
          <cell r="C578" t="str">
            <v>865.2_Efficient Case Value</v>
          </cell>
          <cell r="D578">
            <v>2</v>
          </cell>
          <cell r="E578" t="str">
            <v>Efficient Case Value</v>
          </cell>
          <cell r="F578" t="str">
            <v>Efficient Case Value Source</v>
          </cell>
          <cell r="G578" t="str">
            <v/>
          </cell>
          <cell r="H578" t="str">
            <v>pg 5-8, Table 5-6</v>
          </cell>
          <cell r="I578" t="str">
            <v>FinAnswer Express Market Characterization and Program Enhancements - Washington Service Territory 9 Sept 2011.pdf</v>
          </cell>
        </row>
        <row r="579">
          <cell r="C579" t="str">
            <v>408.2_Planned Net to Gross Ratio</v>
          </cell>
          <cell r="D579">
            <v>2</v>
          </cell>
          <cell r="E579" t="str">
            <v>Planned Net to Gross Ratio</v>
          </cell>
          <cell r="F579" t="str">
            <v>Net-to-Gross Ratio Value Source</v>
          </cell>
          <cell r="G579" t="str">
            <v/>
          </cell>
          <cell r="H579" t="str">
            <v>Page 2</v>
          </cell>
          <cell r="I579" t="str">
            <v>ID_Energy_FinAnswer_Program_Evaluation_2009-2011.pdf</v>
          </cell>
        </row>
        <row r="580">
          <cell r="C580" t="str">
            <v>408.2_Measure life (years)</v>
          </cell>
          <cell r="D580">
            <v>2</v>
          </cell>
          <cell r="E580" t="str">
            <v>Measure life (years)</v>
          </cell>
          <cell r="F580" t="str">
            <v>Measure Life Value Source</v>
          </cell>
          <cell r="G580" t="str">
            <v/>
          </cell>
          <cell r="H580" t="str">
            <v>Table 3 on page 19 of Appendix 1</v>
          </cell>
          <cell r="I580" t="str">
            <v>ID_2011_Annual_Report_Appendix.pdf</v>
          </cell>
        </row>
        <row r="581">
          <cell r="C581" t="str">
            <v>408.2_Planned Realization Rate</v>
          </cell>
          <cell r="D581">
            <v>2</v>
          </cell>
          <cell r="E581" t="str">
            <v>Planned Realization Rate</v>
          </cell>
          <cell r="F581" t="str">
            <v>Realization Rate Value Source</v>
          </cell>
          <cell r="G581" t="str">
            <v/>
          </cell>
          <cell r="H581" t="str">
            <v>Table 1</v>
          </cell>
          <cell r="I581" t="str">
            <v>ID_Energy_FinAnswer_Program_Evaluation_2009-2011.pdf</v>
          </cell>
        </row>
        <row r="582">
          <cell r="C582" t="str">
            <v>408.2_Incremental cost ($)</v>
          </cell>
          <cell r="D582">
            <v>2</v>
          </cell>
          <cell r="E582" t="str">
            <v>Incremental cost ($)</v>
          </cell>
          <cell r="F582" t="str">
            <v>Cost Value Source</v>
          </cell>
          <cell r="G582" t="str">
            <v/>
          </cell>
          <cell r="H582" t="str">
            <v/>
          </cell>
          <cell r="I582" t="str">
            <v>Idaho Industrial  Agricultural Measure Review and Update 20 Nov 2013 revised 27 June 2014.pdf</v>
          </cell>
        </row>
        <row r="583">
          <cell r="C583" t="str">
            <v>408.2_Gross Average Monthly Demand Reduction (kW/unit)</v>
          </cell>
          <cell r="D583">
            <v>2</v>
          </cell>
          <cell r="E583" t="str">
            <v>Gross Average Monthly Demand Reduction (kW/unit)</v>
          </cell>
          <cell r="F583" t="str">
            <v>Demand Reduction Value Source</v>
          </cell>
          <cell r="G583" t="str">
            <v/>
          </cell>
          <cell r="H583" t="str">
            <v/>
          </cell>
          <cell r="I583" t="str">
            <v>Idaho Industrial  Agricultural Measure Review and Update 20 Nov 2013 revised 27 June 2014.pdf</v>
          </cell>
        </row>
        <row r="584">
          <cell r="C584" t="str">
            <v>408.2_Gross incremental annual electric savings (kWh/yr)</v>
          </cell>
          <cell r="D584">
            <v>2</v>
          </cell>
          <cell r="E584" t="str">
            <v>Gross incremental annual electric savings (kWh/yr)</v>
          </cell>
          <cell r="F584" t="str">
            <v xml:space="preserve">Energy Savings Value Source </v>
          </cell>
          <cell r="G584" t="str">
            <v/>
          </cell>
          <cell r="H584" t="str">
            <v/>
          </cell>
          <cell r="I584" t="str">
            <v>Idaho Industrial  Agricultural Measure Review and Update 20 Nov 2013 revised 27 June 2014.pdf</v>
          </cell>
        </row>
        <row r="585">
          <cell r="C585" t="str">
            <v>634.2_Efficient Case Value</v>
          </cell>
          <cell r="D585">
            <v>2</v>
          </cell>
          <cell r="E585" t="str">
            <v>Efficient Case Value</v>
          </cell>
          <cell r="F585" t="str">
            <v>Efficient Case Value Source</v>
          </cell>
          <cell r="G585" t="str">
            <v/>
          </cell>
          <cell r="H585" t="str">
            <v/>
          </cell>
          <cell r="I585" t="str">
            <v>FinAnswer Express Market Characterization and Program Enhancements - Utah Service Territory 30 Nov 2011.pdf</v>
          </cell>
        </row>
        <row r="586">
          <cell r="C586" t="str">
            <v>634.2_Incremental cost ($)</v>
          </cell>
          <cell r="D586">
            <v>2</v>
          </cell>
          <cell r="E586" t="str">
            <v>Incremental cost ($)</v>
          </cell>
          <cell r="F586" t="str">
            <v>Cost Value Source</v>
          </cell>
          <cell r="G586" t="str">
            <v/>
          </cell>
          <cell r="H586" t="str">
            <v/>
          </cell>
          <cell r="I586" t="str">
            <v>FinAnswer Express Market Characterization and Program Enhancements - Utah Service Territory 30 Nov 2011.pdf</v>
          </cell>
        </row>
        <row r="587">
          <cell r="C587" t="str">
            <v>634.2_Incentive Customer ($)</v>
          </cell>
          <cell r="D587">
            <v>2</v>
          </cell>
          <cell r="E587" t="str">
            <v>Incentive Customer ($)</v>
          </cell>
          <cell r="F587" t="str">
            <v>Incentive Value Source</v>
          </cell>
          <cell r="G587" t="str">
            <v/>
          </cell>
          <cell r="H587" t="str">
            <v>FE Deemed Savings - Industrial v10.18.12.xlsx table of deemed values used by program administator</v>
          </cell>
          <cell r="I587" t="str">
            <v/>
          </cell>
        </row>
        <row r="588">
          <cell r="C588" t="str">
            <v>634.2_Baseline Value</v>
          </cell>
          <cell r="D588">
            <v>2</v>
          </cell>
          <cell r="E588" t="str">
            <v>Baseline Value</v>
          </cell>
          <cell r="F588" t="str">
            <v>Baseline Value Source</v>
          </cell>
          <cell r="G588" t="str">
            <v/>
          </cell>
          <cell r="H588" t="str">
            <v/>
          </cell>
          <cell r="I588" t="str">
            <v>FinAnswer Express Market Characterization and Program Enhancements - Utah Service Territory 30 Nov 2011.pdf</v>
          </cell>
        </row>
        <row r="589">
          <cell r="C589" t="str">
            <v>634.2_Gross Average Monthly Demand Reduction (kW/unit)</v>
          </cell>
          <cell r="D589">
            <v>2</v>
          </cell>
          <cell r="E589" t="str">
            <v>Gross Average Monthly Demand Reduction (kW/unit)</v>
          </cell>
          <cell r="F589" t="str">
            <v>Savings Parameters</v>
          </cell>
          <cell r="G589" t="str">
            <v/>
          </cell>
          <cell r="H589" t="str">
            <v/>
          </cell>
          <cell r="I589" t="str">
            <v>Farm Equipment.docx</v>
          </cell>
        </row>
        <row r="590">
          <cell r="C590" t="str">
            <v>634.2_Gross Average Monthly Demand Reduction (kW/unit)</v>
          </cell>
          <cell r="D590">
            <v>2</v>
          </cell>
          <cell r="E590" t="str">
            <v>Gross Average Monthly Demand Reduction (kW/unit)</v>
          </cell>
          <cell r="F590" t="str">
            <v>Demand Reduction Value Source</v>
          </cell>
          <cell r="G590" t="str">
            <v/>
          </cell>
          <cell r="H590" t="str">
            <v/>
          </cell>
          <cell r="I590" t="str">
            <v>FinAnswer Express Market Characterization and Program Enhancements - Utah Service Territory 30 Nov 2011.pdf</v>
          </cell>
        </row>
        <row r="591">
          <cell r="C591" t="str">
            <v>634.2_Gross incremental annual electric savings (kWh/yr)</v>
          </cell>
          <cell r="D591">
            <v>2</v>
          </cell>
          <cell r="E591" t="str">
            <v>Gross incremental annual electric savings (kWh/yr)</v>
          </cell>
          <cell r="F591" t="str">
            <v xml:space="preserve">Energy Savings Value Source </v>
          </cell>
          <cell r="G591" t="str">
            <v/>
          </cell>
          <cell r="H591" t="str">
            <v/>
          </cell>
          <cell r="I591" t="str">
            <v>FinAnswer Express Market Characterization and Program Enhancements - Utah Service Territory 30 Nov 2011.pdf</v>
          </cell>
        </row>
        <row r="592">
          <cell r="C592" t="str">
            <v>634.2_Gross incremental annual electric savings (kWh/yr)</v>
          </cell>
          <cell r="D592">
            <v>2</v>
          </cell>
          <cell r="E592" t="str">
            <v>Gross incremental annual electric savings (kWh/yr)</v>
          </cell>
          <cell r="F592" t="str">
            <v>Savings Parameters</v>
          </cell>
          <cell r="G592" t="str">
            <v/>
          </cell>
          <cell r="H592" t="str">
            <v/>
          </cell>
          <cell r="I592" t="str">
            <v>Farm Equipment.docx</v>
          </cell>
        </row>
        <row r="593">
          <cell r="C593" t="str">
            <v>845.2_Gross incremental annual electric savings (kWh/yr)</v>
          </cell>
          <cell r="D593">
            <v>2</v>
          </cell>
          <cell r="E593" t="str">
            <v>Gross incremental annual electric savings (kWh/yr)</v>
          </cell>
          <cell r="F593" t="str">
            <v xml:space="preserve">Energy Savings Value Source </v>
          </cell>
          <cell r="G593" t="str">
            <v/>
          </cell>
          <cell r="H593" t="str">
            <v>pg 5-8, Table 5-6</v>
          </cell>
          <cell r="I593" t="str">
            <v>FinAnswer Express Market Characterization and Program Enhancements - Washington Service Territory 9 Sept 2011.pdf</v>
          </cell>
        </row>
        <row r="594">
          <cell r="C594" t="str">
            <v>845.2_Incentive Customer ($)</v>
          </cell>
          <cell r="D594">
            <v>2</v>
          </cell>
          <cell r="E594" t="str">
            <v>Incentive Customer ($)</v>
          </cell>
          <cell r="F594" t="str">
            <v>Incentive Value Source</v>
          </cell>
          <cell r="G594" t="str">
            <v/>
          </cell>
          <cell r="H594" t="str">
            <v>pg 5-8, Table 5-6</v>
          </cell>
          <cell r="I594" t="str">
            <v>FinAnswer Express Market Characterization and Program Enhancements - Washington Service Territory 9 Sept 2011.pdf</v>
          </cell>
        </row>
        <row r="595">
          <cell r="C595" t="str">
            <v>845.2_Measure life (years)</v>
          </cell>
          <cell r="D595">
            <v>2</v>
          </cell>
          <cell r="E595" t="str">
            <v>Measure life (years)</v>
          </cell>
          <cell r="F595" t="str">
            <v>Measure Life Value Source</v>
          </cell>
          <cell r="G595" t="str">
            <v/>
          </cell>
          <cell r="H595" t="str">
            <v>Table 2a on page 10 of Appendix 1</v>
          </cell>
          <cell r="I595" t="str">
            <v>WA_2011_Annual_Report_Conservation_Acquisition.pdf</v>
          </cell>
        </row>
        <row r="596">
          <cell r="C596" t="str">
            <v>845.2_Gross Average Monthly Demand Reduction (kW/unit)</v>
          </cell>
          <cell r="D596">
            <v>2</v>
          </cell>
          <cell r="E596" t="str">
            <v>Gross Average Monthly Demand Reduction (kW/unit)</v>
          </cell>
          <cell r="F596" t="str">
            <v>Savings Parameters</v>
          </cell>
          <cell r="G596" t="str">
            <v/>
          </cell>
          <cell r="H596" t="str">
            <v/>
          </cell>
          <cell r="I596" t="str">
            <v>WA Farm Equipment.docx</v>
          </cell>
        </row>
        <row r="597">
          <cell r="C597" t="str">
            <v>845.2_Gross incremental annual electric savings (kWh/yr)</v>
          </cell>
          <cell r="D597">
            <v>2</v>
          </cell>
          <cell r="E597" t="str">
            <v>Gross incremental annual electric savings (kWh/yr)</v>
          </cell>
          <cell r="F597" t="str">
            <v>Savings Parameters</v>
          </cell>
          <cell r="G597" t="str">
            <v/>
          </cell>
          <cell r="H597" t="str">
            <v/>
          </cell>
          <cell r="I597" t="str">
            <v>WA Farm Equipment.docx</v>
          </cell>
        </row>
        <row r="598">
          <cell r="C598" t="str">
            <v>845.2_Incremental cost ($)</v>
          </cell>
          <cell r="D598">
            <v>2</v>
          </cell>
          <cell r="E598" t="str">
            <v>Incremental cost ($)</v>
          </cell>
          <cell r="F598" t="str">
            <v>Cost Value Source</v>
          </cell>
          <cell r="G598" t="str">
            <v/>
          </cell>
          <cell r="H598" t="str">
            <v>pg 5-8, Table 5-6</v>
          </cell>
          <cell r="I598" t="str">
            <v>FinAnswer Express Market Characterization and Program Enhancements - Washington Service Territory 9 Sept 2011.pdf</v>
          </cell>
        </row>
        <row r="599">
          <cell r="C599" t="str">
            <v>845.2_Gross Average Monthly Demand Reduction (kW/unit)</v>
          </cell>
          <cell r="D599">
            <v>2</v>
          </cell>
          <cell r="E599" t="str">
            <v>Gross Average Monthly Demand Reduction (kW/unit)</v>
          </cell>
          <cell r="F599" t="str">
            <v>Demand Reduction Value Source</v>
          </cell>
          <cell r="G599" t="str">
            <v/>
          </cell>
          <cell r="H599" t="str">
            <v>pg 5-8, Table 5-6</v>
          </cell>
          <cell r="I599" t="str">
            <v>FinAnswer Express Market Characterization and Program Enhancements - Washington Service Territory 9 Sept 2011.pdf</v>
          </cell>
        </row>
        <row r="600">
          <cell r="C600" t="str">
            <v>1489 - FE.3_Incremental cost ($)</v>
          </cell>
          <cell r="D600">
            <v>3</v>
          </cell>
          <cell r="E600" t="str">
            <v>Incremental cost ($)</v>
          </cell>
          <cell r="F600" t="str">
            <v>Cost Value Source</v>
          </cell>
          <cell r="G600" t="str">
            <v/>
          </cell>
          <cell r="H600" t="str">
            <v/>
          </cell>
          <cell r="I600" t="str">
            <v>1-27-2014_ID_HES_Clothes Washers_Brief.xlsx</v>
          </cell>
        </row>
        <row r="601">
          <cell r="C601" t="str">
            <v>1489 - FE.3_Planned Realization Rate</v>
          </cell>
          <cell r="D601">
            <v>3</v>
          </cell>
          <cell r="E601" t="str">
            <v>Planned Realization Rate</v>
          </cell>
          <cell r="F601" t="str">
            <v>Realization Rate Value Source</v>
          </cell>
          <cell r="G601" t="str">
            <v/>
          </cell>
          <cell r="H601" t="str">
            <v>Table 1</v>
          </cell>
          <cell r="I601" t="str">
            <v>ID_FinAnswer_Express_Program_Evaluation_2009-2011.pdf</v>
          </cell>
        </row>
        <row r="602">
          <cell r="C602" t="str">
            <v>1489 - FE.3_Measure life (years)</v>
          </cell>
          <cell r="D602">
            <v>3</v>
          </cell>
          <cell r="E602" t="str">
            <v>Measure life (years)</v>
          </cell>
          <cell r="F602" t="str">
            <v>Measure Life Value Source</v>
          </cell>
          <cell r="G602" t="str">
            <v/>
          </cell>
          <cell r="H602" t="str">
            <v/>
          </cell>
          <cell r="I602" t="str">
            <v>1-27-2014_ID_HES_Clothes Washers_Brief.xlsx</v>
          </cell>
        </row>
        <row r="603">
          <cell r="C603" t="str">
            <v>1489 - FE.3_Gross incremental annual electric savings (kWh/yr)</v>
          </cell>
          <cell r="D603">
            <v>3</v>
          </cell>
          <cell r="E603" t="str">
            <v>Gross incremental annual electric savings (kWh/yr)</v>
          </cell>
          <cell r="F603" t="str">
            <v xml:space="preserve">Energy Savings Value Source </v>
          </cell>
          <cell r="G603" t="str">
            <v/>
          </cell>
          <cell r="H603" t="str">
            <v/>
          </cell>
          <cell r="I603" t="str">
            <v>1-27-2014_ID_HES_Clothes Washers_Brief.xlsx</v>
          </cell>
        </row>
        <row r="604">
          <cell r="C604" t="str">
            <v>1489 - FE.3_Planned Net to Gross Ratio</v>
          </cell>
          <cell r="D604">
            <v>3</v>
          </cell>
          <cell r="E604" t="str">
            <v>Planned Net to Gross Ratio</v>
          </cell>
          <cell r="F604" t="str">
            <v>Net-to-Gross Value Source</v>
          </cell>
          <cell r="G604" t="str">
            <v/>
          </cell>
          <cell r="H604" t="str">
            <v>Page 2</v>
          </cell>
          <cell r="I604" t="str">
            <v>ID_FinAnswer_Express_Program_Evaluation_2009-2011.pdf</v>
          </cell>
        </row>
        <row r="605">
          <cell r="C605" t="str">
            <v>1490 - FE.3_Incremental cost ($)</v>
          </cell>
          <cell r="D605">
            <v>3</v>
          </cell>
          <cell r="E605" t="str">
            <v>Incremental cost ($)</v>
          </cell>
          <cell r="F605" t="str">
            <v>Cost Value Source</v>
          </cell>
          <cell r="G605" t="str">
            <v/>
          </cell>
          <cell r="H605" t="str">
            <v/>
          </cell>
          <cell r="I605" t="str">
            <v>1-27-2014_ID_HES_Clothes Washers_Brief.xlsx</v>
          </cell>
        </row>
        <row r="606">
          <cell r="C606" t="str">
            <v>1490 - FE.3_Planned Realization Rate</v>
          </cell>
          <cell r="D606">
            <v>3</v>
          </cell>
          <cell r="E606" t="str">
            <v>Planned Realization Rate</v>
          </cell>
          <cell r="F606" t="str">
            <v>Realization Rate Value Source</v>
          </cell>
          <cell r="G606" t="str">
            <v/>
          </cell>
          <cell r="H606" t="str">
            <v>Table 1</v>
          </cell>
          <cell r="I606" t="str">
            <v>ID_FinAnswer_Express_Program_Evaluation_2009-2011.pdf</v>
          </cell>
        </row>
        <row r="607">
          <cell r="C607" t="str">
            <v>1490 - FE.3_Gross incremental annual electric savings (kWh/yr)</v>
          </cell>
          <cell r="D607">
            <v>3</v>
          </cell>
          <cell r="E607" t="str">
            <v>Gross incremental annual electric savings (kWh/yr)</v>
          </cell>
          <cell r="F607" t="str">
            <v xml:space="preserve">Energy Savings Value Source </v>
          </cell>
          <cell r="G607" t="str">
            <v/>
          </cell>
          <cell r="H607" t="str">
            <v/>
          </cell>
          <cell r="I607" t="str">
            <v>1-27-2014_ID_HES_Clothes Washers_Brief.xlsx</v>
          </cell>
        </row>
        <row r="608">
          <cell r="C608" t="str">
            <v>1490 - FE.3_Planned Net to Gross Ratio</v>
          </cell>
          <cell r="D608">
            <v>3</v>
          </cell>
          <cell r="E608" t="str">
            <v>Planned Net to Gross Ratio</v>
          </cell>
          <cell r="F608" t="str">
            <v>Net-to-Gross Value Source</v>
          </cell>
          <cell r="G608" t="str">
            <v/>
          </cell>
          <cell r="H608" t="str">
            <v>Page 2</v>
          </cell>
          <cell r="I608" t="str">
            <v>ID_FinAnswer_Express_Program_Evaluation_2009-2011.pdf</v>
          </cell>
        </row>
        <row r="609">
          <cell r="C609" t="str">
            <v>1490 - FE.3_Measure life (years)</v>
          </cell>
          <cell r="D609">
            <v>3</v>
          </cell>
          <cell r="E609" t="str">
            <v>Measure life (years)</v>
          </cell>
          <cell r="F609" t="str">
            <v>Measure Life Value Source</v>
          </cell>
          <cell r="G609" t="str">
            <v/>
          </cell>
          <cell r="H609" t="str">
            <v/>
          </cell>
          <cell r="I609" t="str">
            <v>1-27-2014_ID_HES_Clothes Washers_Brief.xlsx</v>
          </cell>
        </row>
        <row r="610">
          <cell r="C610" t="str">
            <v>1491 - FE.3_Planned Net to Gross Ratio</v>
          </cell>
          <cell r="D610">
            <v>3</v>
          </cell>
          <cell r="E610" t="str">
            <v>Planned Net to Gross Ratio</v>
          </cell>
          <cell r="F610" t="str">
            <v>Net-to-Gross Value Source</v>
          </cell>
          <cell r="G610" t="str">
            <v/>
          </cell>
          <cell r="H610" t="str">
            <v>Page 2</v>
          </cell>
          <cell r="I610" t="str">
            <v>ID_FinAnswer_Express_Program_Evaluation_2009-2011.pdf</v>
          </cell>
        </row>
        <row r="611">
          <cell r="C611" t="str">
            <v>1491 - FE.3_Measure life (years)</v>
          </cell>
          <cell r="D611">
            <v>3</v>
          </cell>
          <cell r="E611" t="str">
            <v>Measure life (years)</v>
          </cell>
          <cell r="F611" t="str">
            <v>Measure Life Value Source</v>
          </cell>
          <cell r="G611" t="str">
            <v/>
          </cell>
          <cell r="H611" t="str">
            <v/>
          </cell>
          <cell r="I611" t="str">
            <v>1-27-2014_ID_HES_Clothes Washers_Brief.xlsx</v>
          </cell>
        </row>
        <row r="612">
          <cell r="C612" t="str">
            <v>1491 - FE.3_Gross incremental annual electric savings (kWh/yr)</v>
          </cell>
          <cell r="D612">
            <v>3</v>
          </cell>
          <cell r="E612" t="str">
            <v>Gross incremental annual electric savings (kWh/yr)</v>
          </cell>
          <cell r="F612" t="str">
            <v xml:space="preserve">Energy Savings Value Source </v>
          </cell>
          <cell r="G612" t="str">
            <v/>
          </cell>
          <cell r="H612" t="str">
            <v/>
          </cell>
          <cell r="I612" t="str">
            <v>1-27-2014_ID_HES_Clothes Washers_Brief.xlsx</v>
          </cell>
        </row>
        <row r="613">
          <cell r="C613" t="str">
            <v>1491 - FE.3_Incremental cost ($)</v>
          </cell>
          <cell r="D613">
            <v>3</v>
          </cell>
          <cell r="E613" t="str">
            <v>Incremental cost ($)</v>
          </cell>
          <cell r="F613" t="str">
            <v>Cost Value Source</v>
          </cell>
          <cell r="G613" t="str">
            <v/>
          </cell>
          <cell r="H613" t="str">
            <v/>
          </cell>
          <cell r="I613" t="str">
            <v>1-27-2014_ID_HES_Clothes Washers_Brief.xlsx</v>
          </cell>
        </row>
        <row r="614">
          <cell r="C614" t="str">
            <v>1491 - FE.3_Planned Realization Rate</v>
          </cell>
          <cell r="D614">
            <v>3</v>
          </cell>
          <cell r="E614" t="str">
            <v>Planned Realization Rate</v>
          </cell>
          <cell r="F614" t="str">
            <v>Realization Rate Value Source</v>
          </cell>
          <cell r="G614" t="str">
            <v/>
          </cell>
          <cell r="H614" t="str">
            <v>Table 1</v>
          </cell>
          <cell r="I614" t="str">
            <v>ID_FinAnswer_Express_Program_Evaluation_2009-2011.pdf</v>
          </cell>
        </row>
        <row r="615">
          <cell r="C615" t="str">
            <v>1492 - FE.3_Planned Net to Gross Ratio</v>
          </cell>
          <cell r="D615">
            <v>3</v>
          </cell>
          <cell r="E615" t="str">
            <v>Planned Net to Gross Ratio</v>
          </cell>
          <cell r="F615" t="str">
            <v>Net-to-Gross Value Source</v>
          </cell>
          <cell r="G615" t="str">
            <v/>
          </cell>
          <cell r="H615" t="str">
            <v>Page 2</v>
          </cell>
          <cell r="I615" t="str">
            <v>ID_FinAnswer_Express_Program_Evaluation_2009-2011.pdf</v>
          </cell>
        </row>
        <row r="616">
          <cell r="C616" t="str">
            <v>1492 - FE.3_Incremental cost ($)</v>
          </cell>
          <cell r="D616">
            <v>3</v>
          </cell>
          <cell r="E616" t="str">
            <v>Incremental cost ($)</v>
          </cell>
          <cell r="F616" t="str">
            <v>Cost Value Source</v>
          </cell>
          <cell r="G616" t="str">
            <v/>
          </cell>
          <cell r="H616" t="str">
            <v/>
          </cell>
          <cell r="I616" t="str">
            <v>1-27-2014_ID_HES_Clothes Washers_Brief.xlsx</v>
          </cell>
        </row>
        <row r="617">
          <cell r="C617" t="str">
            <v>1492 - FE.3_Planned Realization Rate</v>
          </cell>
          <cell r="D617">
            <v>3</v>
          </cell>
          <cell r="E617" t="str">
            <v>Planned Realization Rate</v>
          </cell>
          <cell r="F617" t="str">
            <v>Realization Rate Value Source</v>
          </cell>
          <cell r="G617" t="str">
            <v/>
          </cell>
          <cell r="H617" t="str">
            <v>Table 1</v>
          </cell>
          <cell r="I617" t="str">
            <v>ID_FinAnswer_Express_Program_Evaluation_2009-2011.pdf</v>
          </cell>
        </row>
        <row r="618">
          <cell r="C618" t="str">
            <v>1492 - FE.3_Gross incremental annual electric savings (kWh/yr)</v>
          </cell>
          <cell r="D618">
            <v>3</v>
          </cell>
          <cell r="E618" t="str">
            <v>Gross incremental annual electric savings (kWh/yr)</v>
          </cell>
          <cell r="F618" t="str">
            <v xml:space="preserve">Energy Savings Value Source </v>
          </cell>
          <cell r="G618" t="str">
            <v/>
          </cell>
          <cell r="H618" t="str">
            <v/>
          </cell>
          <cell r="I618" t="str">
            <v>1-27-2014_ID_HES_Clothes Washers_Brief.xlsx</v>
          </cell>
        </row>
        <row r="619">
          <cell r="C619" t="str">
            <v>1492 - FE.3_Measure life (years)</v>
          </cell>
          <cell r="D619">
            <v>3</v>
          </cell>
          <cell r="E619" t="str">
            <v>Measure life (years)</v>
          </cell>
          <cell r="F619" t="str">
            <v>Measure Life Value Source</v>
          </cell>
          <cell r="G619" t="str">
            <v/>
          </cell>
          <cell r="H619" t="str">
            <v/>
          </cell>
          <cell r="I619" t="str">
            <v>1-27-2014_ID_HES_Clothes Washers_Brief.xlsx</v>
          </cell>
        </row>
        <row r="620">
          <cell r="C620" t="str">
            <v>2692 - FE.2_Planned Realization Rate</v>
          </cell>
          <cell r="D620">
            <v>2</v>
          </cell>
          <cell r="E620" t="str">
            <v>Planned Realization Rate</v>
          </cell>
          <cell r="F620" t="str">
            <v>Realization Rate Value Source</v>
          </cell>
          <cell r="G620" t="str">
            <v/>
          </cell>
          <cell r="H620" t="str">
            <v>Table 1</v>
          </cell>
          <cell r="I620" t="str">
            <v>DSM_WY_FinAnswerExpress_Report_2011.pdf</v>
          </cell>
        </row>
        <row r="621">
          <cell r="C621" t="str">
            <v>2692 - FE.2_Planned Net to Gross Ratio</v>
          </cell>
          <cell r="D621">
            <v>2</v>
          </cell>
          <cell r="E621" t="str">
            <v>Planned Net to Gross Ratio</v>
          </cell>
          <cell r="F621" t="str">
            <v>Net-to-Gross Value Source</v>
          </cell>
          <cell r="G621" t="str">
            <v/>
          </cell>
          <cell r="H621" t="str">
            <v>Page 10</v>
          </cell>
          <cell r="I621" t="str">
            <v>DSM_WY_FinAnswerExpress_Report_2011.pdf</v>
          </cell>
        </row>
        <row r="622">
          <cell r="C622" t="str">
            <v>2693 - FE.2_Planned Net to Gross Ratio</v>
          </cell>
          <cell r="D622">
            <v>2</v>
          </cell>
          <cell r="E622" t="str">
            <v>Planned Net to Gross Ratio</v>
          </cell>
          <cell r="F622" t="str">
            <v>Net-to-Gross Value Source</v>
          </cell>
          <cell r="G622" t="str">
            <v/>
          </cell>
          <cell r="H622" t="str">
            <v>Page 10</v>
          </cell>
          <cell r="I622" t="str">
            <v>DSM_WY_FinAnswerExpress_Report_2011.pdf</v>
          </cell>
        </row>
        <row r="623">
          <cell r="C623" t="str">
            <v>2693 - FE.2_Planned Realization Rate</v>
          </cell>
          <cell r="D623">
            <v>2</v>
          </cell>
          <cell r="E623" t="str">
            <v>Planned Realization Rate</v>
          </cell>
          <cell r="F623" t="str">
            <v>Realization Rate Value Source</v>
          </cell>
          <cell r="G623" t="str">
            <v/>
          </cell>
          <cell r="H623" t="str">
            <v>Table 1</v>
          </cell>
          <cell r="I623" t="str">
            <v>DSM_WY_FinAnswerExpress_Report_2011.pdf</v>
          </cell>
        </row>
        <row r="624">
          <cell r="C624" t="str">
            <v>2694 - FE.2_Planned Net to Gross Ratio</v>
          </cell>
          <cell r="D624">
            <v>2</v>
          </cell>
          <cell r="E624" t="str">
            <v>Planned Net to Gross Ratio</v>
          </cell>
          <cell r="F624" t="str">
            <v>Net-to-Gross Value Source</v>
          </cell>
          <cell r="G624" t="str">
            <v/>
          </cell>
          <cell r="H624" t="str">
            <v>Page 10</v>
          </cell>
          <cell r="I624" t="str">
            <v>DSM_WY_FinAnswerExpress_Report_2011.pdf</v>
          </cell>
        </row>
        <row r="625">
          <cell r="C625" t="str">
            <v>2694 - FE.2_Planned Realization Rate</v>
          </cell>
          <cell r="D625">
            <v>2</v>
          </cell>
          <cell r="E625" t="str">
            <v>Planned Realization Rate</v>
          </cell>
          <cell r="F625" t="str">
            <v>Realization Rate Value Source</v>
          </cell>
          <cell r="G625" t="str">
            <v/>
          </cell>
          <cell r="H625" t="str">
            <v>Table 1</v>
          </cell>
          <cell r="I625" t="str">
            <v>DSM_WY_FinAnswerExpress_Report_2011.pdf</v>
          </cell>
        </row>
        <row r="626">
          <cell r="C626" t="str">
            <v>2697 - FE.2_Planned Net to Gross Ratio</v>
          </cell>
          <cell r="D626">
            <v>2</v>
          </cell>
          <cell r="E626" t="str">
            <v>Planned Net to Gross Ratio</v>
          </cell>
          <cell r="F626" t="str">
            <v>Net-to-Gross Value Source</v>
          </cell>
          <cell r="G626" t="str">
            <v/>
          </cell>
          <cell r="H626" t="str">
            <v>Page 10</v>
          </cell>
          <cell r="I626" t="str">
            <v>DSM_WY_FinAnswerExpress_Report_2011.pdf</v>
          </cell>
        </row>
        <row r="627">
          <cell r="C627" t="str">
            <v>2697 - FE.2_Planned Realization Rate</v>
          </cell>
          <cell r="D627">
            <v>2</v>
          </cell>
          <cell r="E627" t="str">
            <v>Planned Realization Rate</v>
          </cell>
          <cell r="F627" t="str">
            <v>Realization Rate Value Source</v>
          </cell>
          <cell r="G627" t="str">
            <v/>
          </cell>
          <cell r="H627" t="str">
            <v>Table 1</v>
          </cell>
          <cell r="I627" t="str">
            <v>DSM_WY_FinAnswerExpress_Report_2011.pdf</v>
          </cell>
        </row>
        <row r="628">
          <cell r="C628" t="str">
            <v>2380 - FE.2_Non energy benefits Other ($/yr)</v>
          </cell>
          <cell r="D628">
            <v>2</v>
          </cell>
          <cell r="E628" t="str">
            <v>Non energy benefits Other ($/yr)</v>
          </cell>
          <cell r="F628" t="str">
            <v>Other NEB Value Source</v>
          </cell>
          <cell r="G628" t="str">
            <v/>
          </cell>
          <cell r="H628" t="str">
            <v>RTF ResClothesWashersSF v3.6 - Measure Development, cell BH28</v>
          </cell>
          <cell r="I628" t="str">
            <v>ResClothesWashersSF_v3_6.xlsm</v>
          </cell>
        </row>
        <row r="629">
          <cell r="C629" t="str">
            <v>2380 - FE.2_Gross incremental annual electric savings (kWh/yr)</v>
          </cell>
          <cell r="D629">
            <v>2</v>
          </cell>
          <cell r="E629" t="str">
            <v>Gross incremental annual electric savings (kWh/yr)</v>
          </cell>
          <cell r="F629" t="str">
            <v xml:space="preserve">Energy Savings Value Source </v>
          </cell>
          <cell r="G629" t="str">
            <v/>
          </cell>
          <cell r="H629" t="str">
            <v/>
          </cell>
          <cell r="I629" t="str">
            <v>09-06-2013_WA_HES_Clothes Washers_Brief.xlsx</v>
          </cell>
        </row>
        <row r="630">
          <cell r="C630" t="str">
            <v>2380 - FE.2_Measure life (years)</v>
          </cell>
          <cell r="D630">
            <v>2</v>
          </cell>
          <cell r="E630" t="str">
            <v>Measure life (years)</v>
          </cell>
          <cell r="F630" t="str">
            <v>Measure Life Value Source</v>
          </cell>
          <cell r="G630" t="str">
            <v/>
          </cell>
          <cell r="H630" t="str">
            <v/>
          </cell>
          <cell r="I630" t="str">
            <v>09-06-2013_WA_HES_Clothes Washers_Brief.xlsx</v>
          </cell>
        </row>
        <row r="631">
          <cell r="C631" t="str">
            <v>2380 - FE.2_Incremental cost ($)</v>
          </cell>
          <cell r="D631">
            <v>2</v>
          </cell>
          <cell r="E631" t="str">
            <v>Incremental cost ($)</v>
          </cell>
          <cell r="F631" t="str">
            <v>Incremental Cost Value Source</v>
          </cell>
          <cell r="G631" t="str">
            <v/>
          </cell>
          <cell r="H631" t="str">
            <v/>
          </cell>
          <cell r="I631" t="str">
            <v>09-06-2013_WA_HES_Clothes Washers_Brief.xlsx</v>
          </cell>
        </row>
        <row r="632">
          <cell r="C632" t="str">
            <v>2380 - FE.2_Non energy benefits  Water ($/yr)</v>
          </cell>
          <cell r="D632">
            <v>2</v>
          </cell>
          <cell r="E632" t="str">
            <v>Non energy benefits  Water ($/yr)</v>
          </cell>
          <cell r="F632" t="str">
            <v>Water Savings Value Source</v>
          </cell>
          <cell r="G632" t="str">
            <v/>
          </cell>
          <cell r="H632" t="str">
            <v>RTF ResClothesWashersSF v3.6 - Measure Development, cell BH58</v>
          </cell>
          <cell r="I632" t="str">
            <v>ResClothesWashersSF_v3_6.xlsm</v>
          </cell>
        </row>
        <row r="633">
          <cell r="C633" t="str">
            <v>2381 - FE.2_Non energy benefits Other ($/yr)</v>
          </cell>
          <cell r="D633">
            <v>2</v>
          </cell>
          <cell r="E633" t="str">
            <v>Non energy benefits Other ($/yr)</v>
          </cell>
          <cell r="F633" t="str">
            <v>Other NEB Value Source</v>
          </cell>
          <cell r="G633" t="str">
            <v/>
          </cell>
          <cell r="H633" t="str">
            <v>RTF ResClothesWashersSF v3.6 - Measure Development, cell BH29</v>
          </cell>
          <cell r="I633" t="str">
            <v>ResClothesWashersSF_v3_6.xlsm</v>
          </cell>
        </row>
        <row r="634">
          <cell r="C634" t="str">
            <v>2381 - FE.2_Incremental cost ($)</v>
          </cell>
          <cell r="D634">
            <v>2</v>
          </cell>
          <cell r="E634" t="str">
            <v>Incremental cost ($)</v>
          </cell>
          <cell r="F634" t="str">
            <v>Incremental Cost Value Source</v>
          </cell>
          <cell r="G634" t="str">
            <v/>
          </cell>
          <cell r="H634" t="str">
            <v/>
          </cell>
          <cell r="I634" t="str">
            <v>09-06-2013_WA_HES_Clothes Washers_Brief.xlsx</v>
          </cell>
        </row>
        <row r="635">
          <cell r="C635" t="str">
            <v>2381 - FE.2_Gross incremental annual electric savings (kWh/yr)</v>
          </cell>
          <cell r="D635">
            <v>2</v>
          </cell>
          <cell r="E635" t="str">
            <v>Gross incremental annual electric savings (kWh/yr)</v>
          </cell>
          <cell r="F635" t="str">
            <v xml:space="preserve">Energy Savings Value Source </v>
          </cell>
          <cell r="G635" t="str">
            <v/>
          </cell>
          <cell r="H635" t="str">
            <v/>
          </cell>
          <cell r="I635" t="str">
            <v>09-06-2013_WA_HES_Clothes Washers_Brief.xlsx</v>
          </cell>
        </row>
        <row r="636">
          <cell r="C636" t="str">
            <v>2381 - FE.2_Measure life (years)</v>
          </cell>
          <cell r="D636">
            <v>2</v>
          </cell>
          <cell r="E636" t="str">
            <v>Measure life (years)</v>
          </cell>
          <cell r="F636" t="str">
            <v>Measure Life Value Source</v>
          </cell>
          <cell r="G636" t="str">
            <v/>
          </cell>
          <cell r="H636" t="str">
            <v/>
          </cell>
          <cell r="I636" t="str">
            <v>09-06-2013_WA_HES_Clothes Washers_Brief.xlsx</v>
          </cell>
        </row>
        <row r="637">
          <cell r="C637" t="str">
            <v>2381 - FE.2_Non energy benefits  Water ($/yr)</v>
          </cell>
          <cell r="D637">
            <v>2</v>
          </cell>
          <cell r="E637" t="str">
            <v>Non energy benefits  Water ($/yr)</v>
          </cell>
          <cell r="F637" t="str">
            <v>Water Savings Value Source</v>
          </cell>
          <cell r="G637" t="str">
            <v/>
          </cell>
          <cell r="H637" t="str">
            <v>RTF ResClothesWashersSF v3.6 - Measure Development, cell BH59</v>
          </cell>
          <cell r="I637" t="str">
            <v>ResClothesWashersSF_v3_6.xlsm</v>
          </cell>
        </row>
        <row r="638">
          <cell r="C638" t="str">
            <v>2382 - FE.2_Non energy benefits Other ($/yr)</v>
          </cell>
          <cell r="D638">
            <v>2</v>
          </cell>
          <cell r="E638" t="str">
            <v>Non energy benefits Other ($/yr)</v>
          </cell>
          <cell r="F638" t="str">
            <v>Other NEB Value Source</v>
          </cell>
          <cell r="G638" t="str">
            <v/>
          </cell>
          <cell r="H638" t="str">
            <v>RTF ResClothesWashersSF v3.6 - Measure Development, cell BH30</v>
          </cell>
          <cell r="I638" t="str">
            <v>ResClothesWashersSF_v3_6.xlsm</v>
          </cell>
        </row>
        <row r="639">
          <cell r="C639" t="str">
            <v>2382 - FE.2_Incremental cost ($)</v>
          </cell>
          <cell r="D639">
            <v>2</v>
          </cell>
          <cell r="E639" t="str">
            <v>Incremental cost ($)</v>
          </cell>
          <cell r="F639" t="str">
            <v>Incremental Cost Value Source</v>
          </cell>
          <cell r="G639" t="str">
            <v/>
          </cell>
          <cell r="H639" t="str">
            <v/>
          </cell>
          <cell r="I639" t="str">
            <v>09-06-2013_WA_HES_Clothes Washers_Brief.xlsx</v>
          </cell>
        </row>
        <row r="640">
          <cell r="C640" t="str">
            <v>2382 - FE.2_Non energy benefits  Water ($/yr)</v>
          </cell>
          <cell r="D640">
            <v>2</v>
          </cell>
          <cell r="E640" t="str">
            <v>Non energy benefits  Water ($/yr)</v>
          </cell>
          <cell r="F640" t="str">
            <v>Water Savings Value Source</v>
          </cell>
          <cell r="G640" t="str">
            <v/>
          </cell>
          <cell r="H640" t="str">
            <v>RTF ResClothesWashersSF v3.6 - Measure Development, cell BH60</v>
          </cell>
          <cell r="I640" t="str">
            <v>ResClothesWashersSF_v3_6.xlsm</v>
          </cell>
        </row>
        <row r="641">
          <cell r="C641" t="str">
            <v>2382 - FE.2_Gross incremental annual electric savings (kWh/yr)</v>
          </cell>
          <cell r="D641">
            <v>2</v>
          </cell>
          <cell r="E641" t="str">
            <v>Gross incremental annual electric savings (kWh/yr)</v>
          </cell>
          <cell r="F641" t="str">
            <v xml:space="preserve">Energy Savings Value Source </v>
          </cell>
          <cell r="G641" t="str">
            <v/>
          </cell>
          <cell r="H641" t="str">
            <v/>
          </cell>
          <cell r="I641" t="str">
            <v>09-06-2013_WA_HES_Clothes Washers_Brief.xlsx</v>
          </cell>
        </row>
        <row r="642">
          <cell r="C642" t="str">
            <v>2382 - FE.2_Measure life (years)</v>
          </cell>
          <cell r="D642">
            <v>2</v>
          </cell>
          <cell r="E642" t="str">
            <v>Measure life (years)</v>
          </cell>
          <cell r="F642" t="str">
            <v>Measure Life Value Source</v>
          </cell>
          <cell r="G642" t="str">
            <v/>
          </cell>
          <cell r="H642" t="str">
            <v/>
          </cell>
          <cell r="I642" t="str">
            <v>09-06-2013_WA_HES_Clothes Washers_Brief.xlsx</v>
          </cell>
        </row>
        <row r="643">
          <cell r="C643" t="str">
            <v>2383 - FE.2_Incremental cost ($)</v>
          </cell>
          <cell r="D643">
            <v>2</v>
          </cell>
          <cell r="E643" t="str">
            <v>Incremental cost ($)</v>
          </cell>
          <cell r="F643" t="str">
            <v>Incremental Cost Value Source</v>
          </cell>
          <cell r="G643" t="str">
            <v/>
          </cell>
          <cell r="H643" t="str">
            <v/>
          </cell>
          <cell r="I643" t="str">
            <v>09-06-2013_WA_HES_Clothes Washers_Brief.xlsx</v>
          </cell>
        </row>
        <row r="644">
          <cell r="C644" t="str">
            <v>2383 - FE.2_Non energy benefits Other ($/yr)</v>
          </cell>
          <cell r="D644">
            <v>2</v>
          </cell>
          <cell r="E644" t="str">
            <v>Non energy benefits Other ($/yr)</v>
          </cell>
          <cell r="F644" t="str">
            <v>Other NEB Value Source</v>
          </cell>
          <cell r="G644" t="str">
            <v/>
          </cell>
          <cell r="H644" t="str">
            <v>RTF ResClothesWashersSF v3.6 - Measure Development, cell BH31</v>
          </cell>
          <cell r="I644" t="str">
            <v>ResClothesWashersSF_v3_6.xlsm</v>
          </cell>
        </row>
        <row r="645">
          <cell r="C645" t="str">
            <v>2383 - FE.2_Gross incremental annual electric savings (kWh/yr)</v>
          </cell>
          <cell r="D645">
            <v>2</v>
          </cell>
          <cell r="E645" t="str">
            <v>Gross incremental annual electric savings (kWh/yr)</v>
          </cell>
          <cell r="F645" t="str">
            <v xml:space="preserve">Energy Savings Value Source </v>
          </cell>
          <cell r="G645" t="str">
            <v/>
          </cell>
          <cell r="H645" t="str">
            <v/>
          </cell>
          <cell r="I645" t="str">
            <v>09-06-2013_WA_HES_Clothes Washers_Brief.xlsx</v>
          </cell>
        </row>
        <row r="646">
          <cell r="C646" t="str">
            <v>2383 - FE.2_Non energy benefits  Water ($/yr)</v>
          </cell>
          <cell r="D646">
            <v>2</v>
          </cell>
          <cell r="E646" t="str">
            <v>Non energy benefits  Water ($/yr)</v>
          </cell>
          <cell r="F646" t="str">
            <v>Water Savings Value Source</v>
          </cell>
          <cell r="G646" t="str">
            <v/>
          </cell>
          <cell r="H646" t="str">
            <v>RTF ResClothesWashersSF v3.6 - Measure Development, cell BH61</v>
          </cell>
          <cell r="I646" t="str">
            <v>ResClothesWashersSF_v3_6.xlsm</v>
          </cell>
        </row>
        <row r="647">
          <cell r="C647" t="str">
            <v>2383 - FE.2_Measure life (years)</v>
          </cell>
          <cell r="D647">
            <v>2</v>
          </cell>
          <cell r="E647" t="str">
            <v>Measure life (years)</v>
          </cell>
          <cell r="F647" t="str">
            <v>Measure Life Value Source</v>
          </cell>
          <cell r="G647" t="str">
            <v/>
          </cell>
          <cell r="H647" t="str">
            <v/>
          </cell>
          <cell r="I647" t="str">
            <v>09-06-2013_WA_HES_Clothes Washers_Brief.xlsx</v>
          </cell>
        </row>
        <row r="648">
          <cell r="C648" t="str">
            <v>1931 - FE.2_Gross incremental annual electric savings (kWh/yr)</v>
          </cell>
          <cell r="D648">
            <v>2</v>
          </cell>
          <cell r="E648" t="str">
            <v>Gross incremental annual electric savings (kWh/yr)</v>
          </cell>
          <cell r="F648" t="str">
            <v>Equation E (Energy): Gross incremental annual electric savings (kWh/yr)</v>
          </cell>
          <cell r="G648" t="str">
            <v>http://rtf.nwcouncil.org/measures/res/archive/ResClothesWashersSF_FY10v2_0.xls</v>
          </cell>
          <cell r="H648" t="str">
            <v/>
          </cell>
          <cell r="I648" t="str">
            <v/>
          </cell>
        </row>
        <row r="649">
          <cell r="C649" t="str">
            <v>1931 - FE.2_Gross incremental annual electric savings (kWh/yr)</v>
          </cell>
          <cell r="D649">
            <v>2</v>
          </cell>
          <cell r="E649" t="str">
            <v>Gross incremental annual electric savings (kWh/yr)</v>
          </cell>
          <cell r="F649" t="str">
            <v>Efficient Case Gross Annual Energy Consumption (kWh/yr)</v>
          </cell>
          <cell r="G649" t="str">
            <v>495.66413732405965</v>
          </cell>
          <cell r="H649" t="str">
            <v/>
          </cell>
          <cell r="I649" t="str">
            <v/>
          </cell>
        </row>
        <row r="650">
          <cell r="C650" t="str">
            <v>1931 - FE.2_Gross incremental annual electric savings (kWh/yr)</v>
          </cell>
          <cell r="D650">
            <v>2</v>
          </cell>
          <cell r="E650" t="str">
            <v>Gross incremental annual electric savings (kWh/yr)</v>
          </cell>
          <cell r="F650" t="str">
            <v>Fuel mix weighting</v>
          </cell>
          <cell r="G650" t="str">
            <v>0.080191 - Percentage</v>
          </cell>
          <cell r="H650" t="str">
            <v>Program participation data</v>
          </cell>
          <cell r="I650" t="str">
            <v/>
          </cell>
        </row>
        <row r="651">
          <cell r="C651" t="str">
            <v>1931 - FE.2_Gross incremental annual electric savings (kWh/yr)</v>
          </cell>
          <cell r="D651">
            <v>2</v>
          </cell>
          <cell r="E651" t="str">
            <v>Gross incremental annual electric savings (kWh/yr)</v>
          </cell>
          <cell r="F651" t="str">
            <v>Baseline Gross Annual Energy Consumption (kWh/yr)</v>
          </cell>
          <cell r="G651" t="str">
            <v>635.9664919203369</v>
          </cell>
          <cell r="H651" t="str">
            <v/>
          </cell>
          <cell r="I651" t="str">
            <v/>
          </cell>
        </row>
        <row r="652">
          <cell r="C652" t="str">
            <v>1931 - FE.2_Gross incremental annual electric savings (kWh/yr)</v>
          </cell>
          <cell r="D652">
            <v>2</v>
          </cell>
          <cell r="E652" t="str">
            <v>Gross incremental annual electric savings (kWh/yr)</v>
          </cell>
          <cell r="F652" t="str">
            <v xml:space="preserve">Energy Savings Value Source </v>
          </cell>
          <cell r="G652" t="str">
            <v/>
          </cell>
          <cell r="H652" t="str">
            <v>UT State Savings Summary See Products tab</v>
          </cell>
          <cell r="I652" t="str">
            <v/>
          </cell>
        </row>
        <row r="653">
          <cell r="C653" t="str">
            <v>1931 - FE.2_Gross incremental annual electric savings (kWh/yr)</v>
          </cell>
          <cell r="D653">
            <v>2</v>
          </cell>
          <cell r="E653" t="str">
            <v>Gross incremental annual electric savings (kWh/yr)</v>
          </cell>
          <cell r="F653" t="str">
            <v>Base case</v>
          </cell>
          <cell r="G653" t="str">
            <v>1.93 - MEF</v>
          </cell>
          <cell r="H653" t="str">
            <v>RTF</v>
          </cell>
          <cell r="I653" t="str">
            <v/>
          </cell>
        </row>
        <row r="654">
          <cell r="C654" t="str">
            <v>1931 - FE.2_Measure life (years)</v>
          </cell>
          <cell r="D654">
            <v>2</v>
          </cell>
          <cell r="E654" t="str">
            <v>Measure life (years)</v>
          </cell>
          <cell r="F654" t="str">
            <v>Measure Life Value Source</v>
          </cell>
          <cell r="G654" t="str">
            <v/>
          </cell>
          <cell r="H654" t="str">
            <v>C-E Input tab</v>
          </cell>
          <cell r="I654" t="str">
            <v>UT HES State Savings Summary- 14Nov2012.xlsx</v>
          </cell>
        </row>
        <row r="655">
          <cell r="C655" t="str">
            <v>1931 - FE.2_Incremental cost ($)</v>
          </cell>
          <cell r="D655">
            <v>2</v>
          </cell>
          <cell r="E655" t="str">
            <v>Incremental cost ($)</v>
          </cell>
          <cell r="F655" t="str">
            <v>Cost Value Source</v>
          </cell>
          <cell r="G655" t="str">
            <v/>
          </cell>
          <cell r="H655" t="str">
            <v>C-E Input tab</v>
          </cell>
          <cell r="I655" t="str">
            <v>UT HES State Savings Summary- 14Nov2012.xlsx</v>
          </cell>
        </row>
        <row r="656">
          <cell r="C656" t="str">
            <v>1932 - FE.2_Incremental cost ($)</v>
          </cell>
          <cell r="D656">
            <v>2</v>
          </cell>
          <cell r="E656" t="str">
            <v>Incremental cost ($)</v>
          </cell>
          <cell r="F656" t="str">
            <v>Cost Value Source</v>
          </cell>
          <cell r="G656" t="str">
            <v/>
          </cell>
          <cell r="H656" t="str">
            <v>C-E Input tab</v>
          </cell>
          <cell r="I656" t="str">
            <v>UT HES State Savings Summary- 14Nov2012.xlsx</v>
          </cell>
        </row>
        <row r="657">
          <cell r="C657" t="str">
            <v>1932 - FE.2_Gross incremental annual electric savings (kWh/yr)</v>
          </cell>
          <cell r="D657">
            <v>2</v>
          </cell>
          <cell r="E657" t="str">
            <v>Gross incremental annual electric savings (kWh/yr)</v>
          </cell>
          <cell r="F657" t="str">
            <v>Base case</v>
          </cell>
          <cell r="G657" t="str">
            <v>1.93 - MEF</v>
          </cell>
          <cell r="H657" t="str">
            <v>RTF</v>
          </cell>
          <cell r="I657" t="str">
            <v/>
          </cell>
        </row>
        <row r="658">
          <cell r="C658" t="str">
            <v>1932 - FE.2_Gross incremental annual electric savings (kWh/yr)</v>
          </cell>
          <cell r="D658">
            <v>2</v>
          </cell>
          <cell r="E658" t="str">
            <v>Gross incremental annual electric savings (kWh/yr)</v>
          </cell>
          <cell r="F658" t="str">
            <v xml:space="preserve">Energy Savings Value Source </v>
          </cell>
          <cell r="G658" t="str">
            <v/>
          </cell>
          <cell r="H658" t="str">
            <v>UT State Savings Summary See Products tab</v>
          </cell>
          <cell r="I658" t="str">
            <v/>
          </cell>
        </row>
        <row r="659">
          <cell r="C659" t="str">
            <v>1932 - FE.2_Measure life (years)</v>
          </cell>
          <cell r="D659">
            <v>2</v>
          </cell>
          <cell r="E659" t="str">
            <v>Measure life (years)</v>
          </cell>
          <cell r="F659" t="str">
            <v>Measure Life Value Source</v>
          </cell>
          <cell r="G659" t="str">
            <v/>
          </cell>
          <cell r="H659" t="str">
            <v>C-E Input tab</v>
          </cell>
          <cell r="I659" t="str">
            <v>UT HES State Savings Summary- 14Nov2012.xlsx</v>
          </cell>
        </row>
        <row r="660">
          <cell r="C660" t="str">
            <v>1932 - FE.2_Gross incremental annual electric savings (kWh/yr)</v>
          </cell>
          <cell r="D660">
            <v>2</v>
          </cell>
          <cell r="E660" t="str">
            <v>Gross incremental annual electric savings (kWh/yr)</v>
          </cell>
          <cell r="F660" t="str">
            <v>Fuel mix weighting</v>
          </cell>
          <cell r="G660" t="str">
            <v>0.006088 - Percentage</v>
          </cell>
          <cell r="H660" t="str">
            <v>Program participation data</v>
          </cell>
          <cell r="I660" t="str">
            <v/>
          </cell>
        </row>
        <row r="661">
          <cell r="C661" t="str">
            <v>1932 - FE.2_Gross incremental annual electric savings (kWh/yr)</v>
          </cell>
          <cell r="D661">
            <v>2</v>
          </cell>
          <cell r="E661" t="str">
            <v>Gross incremental annual electric savings (kWh/yr)</v>
          </cell>
          <cell r="F661" t="str">
            <v>Baseline Gross Annual Energy Consumption (kWh/yr)</v>
          </cell>
          <cell r="G661" t="str">
            <v>210.16017503816656</v>
          </cell>
          <cell r="H661" t="str">
            <v/>
          </cell>
          <cell r="I661" t="str">
            <v/>
          </cell>
        </row>
        <row r="662">
          <cell r="C662" t="str">
            <v>1932 - FE.2_Gross incremental annual electric savings (kWh/yr)</v>
          </cell>
          <cell r="D662">
            <v>2</v>
          </cell>
          <cell r="E662" t="str">
            <v>Gross incremental annual electric savings (kWh/yr)</v>
          </cell>
          <cell r="F662" t="str">
            <v>Equation E (Energy): Gross incremental annual electric savings (kWh/yr)</v>
          </cell>
          <cell r="G662" t="str">
            <v>http://rtf.nwcouncil.org/measures/res/archive/ResClothesWashersSF_FY10v2_0.xls</v>
          </cell>
          <cell r="H662" t="str">
            <v/>
          </cell>
          <cell r="I662" t="str">
            <v/>
          </cell>
        </row>
        <row r="663">
          <cell r="C663" t="str">
            <v>1932 - FE.2_Gross incremental annual electric savings (kWh/yr)</v>
          </cell>
          <cell r="D663">
            <v>2</v>
          </cell>
          <cell r="E663" t="str">
            <v>Gross incremental annual electric savings (kWh/yr)</v>
          </cell>
          <cell r="F663" t="str">
            <v>Efficient Case Gross Annual Energy Consumption (kWh/yr)</v>
          </cell>
          <cell r="G663" t="str">
            <v>141.3761398612248</v>
          </cell>
          <cell r="H663" t="str">
            <v/>
          </cell>
          <cell r="I663" t="str">
            <v/>
          </cell>
        </row>
        <row r="664">
          <cell r="C664" t="str">
            <v>1933 - FE.2_Measure life (years)</v>
          </cell>
          <cell r="D664">
            <v>2</v>
          </cell>
          <cell r="E664" t="str">
            <v>Measure life (years)</v>
          </cell>
          <cell r="F664" t="str">
            <v>Measure Life Value Source</v>
          </cell>
          <cell r="G664" t="str">
            <v/>
          </cell>
          <cell r="H664" t="str">
            <v>C-E Input tab</v>
          </cell>
          <cell r="I664" t="str">
            <v>UT HES State Savings Summary- 14Nov2012.xlsx</v>
          </cell>
        </row>
        <row r="665">
          <cell r="C665" t="str">
            <v>1933 - FE.2_Gross incremental annual electric savings (kWh/yr)</v>
          </cell>
          <cell r="D665">
            <v>2</v>
          </cell>
          <cell r="E665" t="str">
            <v>Gross incremental annual electric savings (kWh/yr)</v>
          </cell>
          <cell r="F665" t="str">
            <v>Efficient Case Gross Annual Energy Consumption (kWh/yr)</v>
          </cell>
          <cell r="G665" t="str">
            <v>399.0431499798426</v>
          </cell>
          <cell r="H665" t="str">
            <v/>
          </cell>
          <cell r="I665" t="str">
            <v/>
          </cell>
        </row>
        <row r="666">
          <cell r="C666" t="str">
            <v>1933 - FE.2_Incremental cost ($)</v>
          </cell>
          <cell r="D666">
            <v>2</v>
          </cell>
          <cell r="E666" t="str">
            <v>Incremental cost ($)</v>
          </cell>
          <cell r="F666" t="str">
            <v>Cost Value Source</v>
          </cell>
          <cell r="G666" t="str">
            <v/>
          </cell>
          <cell r="H666" t="str">
            <v>C-E Input tab</v>
          </cell>
          <cell r="I666" t="str">
            <v>UT HES State Savings Summary- 14Nov2012.xlsx</v>
          </cell>
        </row>
        <row r="667">
          <cell r="C667" t="str">
            <v>1933 - FE.2_Gross incremental annual electric savings (kWh/yr)</v>
          </cell>
          <cell r="D667">
            <v>2</v>
          </cell>
          <cell r="E667" t="str">
            <v>Gross incremental annual electric savings (kWh/yr)</v>
          </cell>
          <cell r="F667" t="str">
            <v>Base case</v>
          </cell>
          <cell r="G667" t="str">
            <v>1.93 - MEF</v>
          </cell>
          <cell r="H667" t="str">
            <v>RTF</v>
          </cell>
          <cell r="I667" t="str">
            <v/>
          </cell>
        </row>
        <row r="668">
          <cell r="C668" t="str">
            <v>1933 - FE.2_Gross incremental annual electric savings (kWh/yr)</v>
          </cell>
          <cell r="D668">
            <v>2</v>
          </cell>
          <cell r="E668" t="str">
            <v>Gross incremental annual electric savings (kWh/yr)</v>
          </cell>
          <cell r="F668" t="str">
            <v xml:space="preserve">Energy Savings Value Source </v>
          </cell>
          <cell r="G668" t="str">
            <v/>
          </cell>
          <cell r="H668" t="str">
            <v>UT State Savings Summary See Products tab</v>
          </cell>
          <cell r="I668" t="str">
            <v/>
          </cell>
        </row>
        <row r="669">
          <cell r="C669" t="str">
            <v>1933 - FE.2_Gross incremental annual electric savings (kWh/yr)</v>
          </cell>
          <cell r="D669">
            <v>2</v>
          </cell>
          <cell r="E669" t="str">
            <v>Gross incremental annual electric savings (kWh/yr)</v>
          </cell>
          <cell r="F669" t="str">
            <v>Equation E (Energy): Gross incremental annual electric savings (kWh/yr)</v>
          </cell>
          <cell r="G669" t="str">
            <v>http://rtf.nwcouncil.org/measures/res/archive/ResClothesWashersSF_FY10v2_0.xls</v>
          </cell>
          <cell r="H669" t="str">
            <v/>
          </cell>
          <cell r="I669" t="str">
            <v/>
          </cell>
        </row>
        <row r="670">
          <cell r="C670" t="str">
            <v>1933 - FE.2_Gross incremental annual electric savings (kWh/yr)</v>
          </cell>
          <cell r="D670">
            <v>2</v>
          </cell>
          <cell r="E670" t="str">
            <v>Gross incremental annual electric savings (kWh/yr)</v>
          </cell>
          <cell r="F670" t="str">
            <v>Fuel mix weighting</v>
          </cell>
          <cell r="G670" t="str">
            <v>0.722571 - Percentage</v>
          </cell>
          <cell r="H670" t="str">
            <v>Program participation data</v>
          </cell>
          <cell r="I670" t="str">
            <v/>
          </cell>
        </row>
        <row r="671">
          <cell r="C671" t="str">
            <v>1933 - FE.2_Gross incremental annual electric savings (kWh/yr)</v>
          </cell>
          <cell r="D671">
            <v>2</v>
          </cell>
          <cell r="E671" t="str">
            <v>Gross incremental annual electric savings (kWh/yr)</v>
          </cell>
          <cell r="F671" t="str">
            <v>Baseline Gross Annual Energy Consumption (kWh/yr)</v>
          </cell>
          <cell r="G671" t="str">
            <v>472.05004623079657</v>
          </cell>
          <cell r="H671" t="str">
            <v/>
          </cell>
          <cell r="I671" t="str">
            <v/>
          </cell>
        </row>
        <row r="672">
          <cell r="C672" t="str">
            <v>1934 - FE.2_Measure life (years)</v>
          </cell>
          <cell r="D672">
            <v>2</v>
          </cell>
          <cell r="E672" t="str">
            <v>Measure life (years)</v>
          </cell>
          <cell r="F672" t="str">
            <v>Measure Life Value Source</v>
          </cell>
          <cell r="G672" t="str">
            <v/>
          </cell>
          <cell r="H672" t="str">
            <v>C-E Input tab</v>
          </cell>
          <cell r="I672" t="str">
            <v>UT HES State Savings Summary- 14Nov2012.xlsx</v>
          </cell>
        </row>
        <row r="673">
          <cell r="C673" t="str">
            <v>1934 - FE.2_Gross incremental annual electric savings (kWh/yr)</v>
          </cell>
          <cell r="D673">
            <v>2</v>
          </cell>
          <cell r="E673" t="str">
            <v>Gross incremental annual electric savings (kWh/yr)</v>
          </cell>
          <cell r="F673" t="str">
            <v xml:space="preserve">Energy Savings Value Source </v>
          </cell>
          <cell r="G673" t="str">
            <v/>
          </cell>
          <cell r="H673" t="str">
            <v>UT State Savings Summary See Products tab</v>
          </cell>
          <cell r="I673" t="str">
            <v/>
          </cell>
        </row>
        <row r="674">
          <cell r="C674" t="str">
            <v>1934 - FE.2_Gross incremental annual electric savings (kWh/yr)</v>
          </cell>
          <cell r="D674">
            <v>2</v>
          </cell>
          <cell r="E674" t="str">
            <v>Gross incremental annual electric savings (kWh/yr)</v>
          </cell>
          <cell r="F674" t="str">
            <v>Base case</v>
          </cell>
          <cell r="G674" t="str">
            <v>1.93 - MEF</v>
          </cell>
          <cell r="H674" t="str">
            <v>RTF</v>
          </cell>
          <cell r="I674" t="str">
            <v/>
          </cell>
        </row>
        <row r="675">
          <cell r="C675" t="str">
            <v>1934 - FE.2_Gross incremental annual electric savings (kWh/yr)</v>
          </cell>
          <cell r="D675">
            <v>2</v>
          </cell>
          <cell r="E675" t="str">
            <v>Gross incremental annual electric savings (kWh/yr)</v>
          </cell>
          <cell r="F675" t="str">
            <v>Baseline Gross Annual Energy Consumption (kWh/yr)</v>
          </cell>
          <cell r="G675" t="str">
            <v>46.24372934862623</v>
          </cell>
          <cell r="H675" t="str">
            <v/>
          </cell>
          <cell r="I675" t="str">
            <v/>
          </cell>
        </row>
        <row r="676">
          <cell r="C676" t="str">
            <v>1934 - FE.2_Gross incremental annual electric savings (kWh/yr)</v>
          </cell>
          <cell r="D676">
            <v>2</v>
          </cell>
          <cell r="E676" t="str">
            <v>Gross incremental annual electric savings (kWh/yr)</v>
          </cell>
          <cell r="F676" t="str">
            <v>Efficient Case Gross Annual Energy Consumption (kWh/yr)</v>
          </cell>
          <cell r="G676" t="str">
            <v>44.75515251700777</v>
          </cell>
          <cell r="H676" t="str">
            <v/>
          </cell>
          <cell r="I676" t="str">
            <v/>
          </cell>
        </row>
        <row r="677">
          <cell r="C677" t="str">
            <v>1934 - FE.2_Incremental cost ($)</v>
          </cell>
          <cell r="D677">
            <v>2</v>
          </cell>
          <cell r="E677" t="str">
            <v>Incremental cost ($)</v>
          </cell>
          <cell r="F677" t="str">
            <v>Cost Value Source</v>
          </cell>
          <cell r="G677" t="str">
            <v/>
          </cell>
          <cell r="H677" t="str">
            <v>C-E Input tab</v>
          </cell>
          <cell r="I677" t="str">
            <v>UT HES State Savings Summary- 14Nov2012.xlsx</v>
          </cell>
        </row>
        <row r="678">
          <cell r="C678" t="str">
            <v>1934 - FE.2_Gross incremental annual electric savings (kWh/yr)</v>
          </cell>
          <cell r="D678">
            <v>2</v>
          </cell>
          <cell r="E678" t="str">
            <v>Gross incremental annual electric savings (kWh/yr)</v>
          </cell>
          <cell r="F678" t="str">
            <v>Equation E (Energy): Gross incremental annual electric savings (kWh/yr)</v>
          </cell>
          <cell r="G678" t="str">
            <v>http://rtf.nwcouncil.org/measures/res/archive/ResClothesWashersSF_FY10v2_0.xls</v>
          </cell>
          <cell r="H678" t="str">
            <v/>
          </cell>
          <cell r="I678" t="str">
            <v/>
          </cell>
        </row>
        <row r="679">
          <cell r="C679" t="str">
            <v>1934 - FE.2_Gross incremental annual electric savings (kWh/yr)</v>
          </cell>
          <cell r="D679">
            <v>2</v>
          </cell>
          <cell r="E679" t="str">
            <v>Gross incremental annual electric savings (kWh/yr)</v>
          </cell>
          <cell r="F679" t="str">
            <v>Fuel mix weighting</v>
          </cell>
          <cell r="G679" t="str">
            <v>0.19115 - Percentage</v>
          </cell>
          <cell r="H679" t="str">
            <v>Program participation data</v>
          </cell>
          <cell r="I679" t="str">
            <v/>
          </cell>
        </row>
        <row r="680">
          <cell r="C680" t="str">
            <v>1233 - FE.4_Planned Realization Rate</v>
          </cell>
          <cell r="D680">
            <v>4</v>
          </cell>
          <cell r="E680" t="str">
            <v>Planned Realization Rate</v>
          </cell>
          <cell r="F680" t="str">
            <v>Realization Rate Value Source</v>
          </cell>
          <cell r="G680" t="str">
            <v/>
          </cell>
          <cell r="H680" t="str">
            <v>page 2</v>
          </cell>
          <cell r="I680" t="str">
            <v>CA_FinAnswer_Express_Program_Evaluation_2009-2011.pdf</v>
          </cell>
        </row>
        <row r="681">
          <cell r="C681" t="str">
            <v>1233 - FE.4_Planned Net to Gross Ratio</v>
          </cell>
          <cell r="D681">
            <v>4</v>
          </cell>
          <cell r="E681" t="str">
            <v>Planned Net to Gross Ratio</v>
          </cell>
          <cell r="F681" t="str">
            <v>Net-to-Gross Value Source</v>
          </cell>
          <cell r="G681" t="str">
            <v/>
          </cell>
          <cell r="H681" t="str">
            <v>page 2</v>
          </cell>
          <cell r="I681" t="str">
            <v>CA_FinAnswer_Express_Program_Evaluation_2009-2011.pdf</v>
          </cell>
        </row>
        <row r="682">
          <cell r="C682" t="str">
            <v>1936 - FE.3_Measure life (years)</v>
          </cell>
          <cell r="D682">
            <v>3</v>
          </cell>
          <cell r="E682" t="str">
            <v>Measure life (years)</v>
          </cell>
          <cell r="F682" t="str">
            <v>Measure Life Value Source</v>
          </cell>
          <cell r="G682" t="str">
            <v/>
          </cell>
          <cell r="H682" t="str">
            <v/>
          </cell>
          <cell r="I682" t="str">
            <v>03-03-2014_UT_HES_Clothes Washers_Brief.xlsx</v>
          </cell>
        </row>
        <row r="683">
          <cell r="C683" t="str">
            <v>1936 - FE.3_Incremental cost ($)</v>
          </cell>
          <cell r="D683">
            <v>3</v>
          </cell>
          <cell r="E683" t="str">
            <v>Incremental cost ($)</v>
          </cell>
          <cell r="F683" t="str">
            <v>Incremental Cost Value Source</v>
          </cell>
          <cell r="G683" t="str">
            <v/>
          </cell>
          <cell r="H683" t="str">
            <v/>
          </cell>
          <cell r="I683" t="str">
            <v>03-03-2014_UT_HES_Clothes Washers_Brief.xlsx</v>
          </cell>
        </row>
        <row r="684">
          <cell r="C684" t="str">
            <v>1936 - FE.3_Gross incremental annual electric savings (kWh/yr)</v>
          </cell>
          <cell r="D684">
            <v>3</v>
          </cell>
          <cell r="E684" t="str">
            <v>Gross incremental annual electric savings (kWh/yr)</v>
          </cell>
          <cell r="F684" t="str">
            <v>Energy Savings Value Source</v>
          </cell>
          <cell r="G684" t="str">
            <v/>
          </cell>
          <cell r="H684" t="str">
            <v/>
          </cell>
          <cell r="I684" t="str">
            <v>03-03-2014_UT_HES_Clothes Washers_Brief.xlsx</v>
          </cell>
        </row>
        <row r="685">
          <cell r="C685" t="str">
            <v>1235 - FE.4_Planned Net to Gross Ratio</v>
          </cell>
          <cell r="D685">
            <v>4</v>
          </cell>
          <cell r="E685" t="str">
            <v>Planned Net to Gross Ratio</v>
          </cell>
          <cell r="F685" t="str">
            <v>Net-to-Gross Value Source</v>
          </cell>
          <cell r="G685" t="str">
            <v/>
          </cell>
          <cell r="H685" t="str">
            <v>page 2</v>
          </cell>
          <cell r="I685" t="str">
            <v>CA_FinAnswer_Express_Program_Evaluation_2009-2011.pdf</v>
          </cell>
        </row>
        <row r="686">
          <cell r="C686" t="str">
            <v>1235 - FE.4_Planned Realization Rate</v>
          </cell>
          <cell r="D686">
            <v>4</v>
          </cell>
          <cell r="E686" t="str">
            <v>Planned Realization Rate</v>
          </cell>
          <cell r="F686" t="str">
            <v>Realization Rate Value Source</v>
          </cell>
          <cell r="G686" t="str">
            <v/>
          </cell>
          <cell r="H686" t="str">
            <v>page 2</v>
          </cell>
          <cell r="I686" t="str">
            <v>CA_FinAnswer_Express_Program_Evaluation_2009-2011.pdf</v>
          </cell>
        </row>
        <row r="687">
          <cell r="C687" t="str">
            <v>1937 - FE.3_Gross incremental annual electric savings (kWh/yr)</v>
          </cell>
          <cell r="D687">
            <v>3</v>
          </cell>
          <cell r="E687" t="str">
            <v>Gross incremental annual electric savings (kWh/yr)</v>
          </cell>
          <cell r="F687" t="str">
            <v>Energy Savings Value Source</v>
          </cell>
          <cell r="G687" t="str">
            <v/>
          </cell>
          <cell r="H687" t="str">
            <v/>
          </cell>
          <cell r="I687" t="str">
            <v>03-03-2014_UT_HES_Clothes Washers_Brief.xlsx</v>
          </cell>
        </row>
        <row r="688">
          <cell r="C688" t="str">
            <v>1937 - FE.3_Measure life (years)</v>
          </cell>
          <cell r="D688">
            <v>3</v>
          </cell>
          <cell r="E688" t="str">
            <v>Measure life (years)</v>
          </cell>
          <cell r="F688" t="str">
            <v>Measure Life Value Source</v>
          </cell>
          <cell r="G688" t="str">
            <v/>
          </cell>
          <cell r="H688" t="str">
            <v/>
          </cell>
          <cell r="I688" t="str">
            <v>03-03-2014_UT_HES_Clothes Washers_Brief.xlsx</v>
          </cell>
        </row>
        <row r="689">
          <cell r="C689" t="str">
            <v>1937 - FE.3_Incremental cost ($)</v>
          </cell>
          <cell r="D689">
            <v>3</v>
          </cell>
          <cell r="E689" t="str">
            <v>Incremental cost ($)</v>
          </cell>
          <cell r="F689" t="str">
            <v>Incremental Cost Value Source</v>
          </cell>
          <cell r="G689" t="str">
            <v/>
          </cell>
          <cell r="H689" t="str">
            <v/>
          </cell>
          <cell r="I689" t="str">
            <v>03-03-2014_UT_HES_Clothes Washers_Brief.xlsx</v>
          </cell>
        </row>
        <row r="690">
          <cell r="C690" t="str">
            <v>1234 - FE.4_Planned Realization Rate</v>
          </cell>
          <cell r="D690">
            <v>4</v>
          </cell>
          <cell r="E690" t="str">
            <v>Planned Realization Rate</v>
          </cell>
          <cell r="F690" t="str">
            <v>Realization Rate Value Source</v>
          </cell>
          <cell r="G690" t="str">
            <v/>
          </cell>
          <cell r="H690" t="str">
            <v>page 2</v>
          </cell>
          <cell r="I690" t="str">
            <v>CA_FinAnswer_Express_Program_Evaluation_2009-2011.pdf</v>
          </cell>
        </row>
        <row r="691">
          <cell r="C691" t="str">
            <v>1234 - FE.4_Planned Net to Gross Ratio</v>
          </cell>
          <cell r="D691">
            <v>4</v>
          </cell>
          <cell r="E691" t="str">
            <v>Planned Net to Gross Ratio</v>
          </cell>
          <cell r="F691" t="str">
            <v>Net-to-Gross Value Source</v>
          </cell>
          <cell r="G691" t="str">
            <v/>
          </cell>
          <cell r="H691" t="str">
            <v>page 2</v>
          </cell>
          <cell r="I691" t="str">
            <v>CA_FinAnswer_Express_Program_Evaluation_2009-2011.pdf</v>
          </cell>
        </row>
        <row r="692">
          <cell r="C692" t="str">
            <v>1938 - FE.3_Gross incremental annual electric savings (kWh/yr)</v>
          </cell>
          <cell r="D692">
            <v>3</v>
          </cell>
          <cell r="E692" t="str">
            <v>Gross incremental annual electric savings (kWh/yr)</v>
          </cell>
          <cell r="F692" t="str">
            <v>Energy Savings Value Source</v>
          </cell>
          <cell r="G692" t="str">
            <v/>
          </cell>
          <cell r="H692" t="str">
            <v/>
          </cell>
          <cell r="I692" t="str">
            <v>03-03-2014_UT_HES_Clothes Washers_Brief.xlsx</v>
          </cell>
        </row>
        <row r="693">
          <cell r="C693" t="str">
            <v>1938 - FE.3_Incremental cost ($)</v>
          </cell>
          <cell r="D693">
            <v>3</v>
          </cell>
          <cell r="E693" t="str">
            <v>Incremental cost ($)</v>
          </cell>
          <cell r="F693" t="str">
            <v>Incremental Cost Value Source</v>
          </cell>
          <cell r="G693" t="str">
            <v/>
          </cell>
          <cell r="H693" t="str">
            <v/>
          </cell>
          <cell r="I693" t="str">
            <v>03-03-2014_UT_HES_Clothes Washers_Brief.xlsx</v>
          </cell>
        </row>
        <row r="694">
          <cell r="C694" t="str">
            <v>1938 - FE.3_Measure life (years)</v>
          </cell>
          <cell r="D694">
            <v>3</v>
          </cell>
          <cell r="E694" t="str">
            <v>Measure life (years)</v>
          </cell>
          <cell r="F694" t="str">
            <v>Measure Life Value Source</v>
          </cell>
          <cell r="G694" t="str">
            <v/>
          </cell>
          <cell r="H694" t="str">
            <v/>
          </cell>
          <cell r="I694" t="str">
            <v>03-03-2014_UT_HES_Clothes Washers_Brief.xlsx</v>
          </cell>
        </row>
        <row r="695">
          <cell r="C695" t="str">
            <v>1236 - FE.4_Planned Net to Gross Ratio</v>
          </cell>
          <cell r="D695">
            <v>4</v>
          </cell>
          <cell r="E695" t="str">
            <v>Planned Net to Gross Ratio</v>
          </cell>
          <cell r="F695" t="str">
            <v>Net-to-Gross Value Source</v>
          </cell>
          <cell r="G695" t="str">
            <v/>
          </cell>
          <cell r="H695" t="str">
            <v>page 2</v>
          </cell>
          <cell r="I695" t="str">
            <v>CA_FinAnswer_Express_Program_Evaluation_2009-2011.pdf</v>
          </cell>
        </row>
        <row r="696">
          <cell r="C696" t="str">
            <v>1236 - FE.4_Planned Realization Rate</v>
          </cell>
          <cell r="D696">
            <v>4</v>
          </cell>
          <cell r="E696" t="str">
            <v>Planned Realization Rate</v>
          </cell>
          <cell r="F696" t="str">
            <v>Realization Rate Value Source</v>
          </cell>
          <cell r="G696" t="str">
            <v/>
          </cell>
          <cell r="H696" t="str">
            <v>page 2</v>
          </cell>
          <cell r="I696" t="str">
            <v>CA_FinAnswer_Express_Program_Evaluation_2009-2011.pdf</v>
          </cell>
        </row>
        <row r="697">
          <cell r="C697" t="str">
            <v>1939 - FE.3_Measure life (years)</v>
          </cell>
          <cell r="D697">
            <v>3</v>
          </cell>
          <cell r="E697" t="str">
            <v>Measure life (years)</v>
          </cell>
          <cell r="F697" t="str">
            <v>Measure Life Value Source</v>
          </cell>
          <cell r="G697" t="str">
            <v/>
          </cell>
          <cell r="H697" t="str">
            <v/>
          </cell>
          <cell r="I697" t="str">
            <v>03-03-2014_UT_HES_Clothes Washers_Brief.xlsx</v>
          </cell>
        </row>
        <row r="698">
          <cell r="C698" t="str">
            <v>1939 - FE.3_Gross incremental annual electric savings (kWh/yr)</v>
          </cell>
          <cell r="D698">
            <v>3</v>
          </cell>
          <cell r="E698" t="str">
            <v>Gross incremental annual electric savings (kWh/yr)</v>
          </cell>
          <cell r="F698" t="str">
            <v>Energy Savings Value Source</v>
          </cell>
          <cell r="G698" t="str">
            <v/>
          </cell>
          <cell r="H698" t="str">
            <v/>
          </cell>
          <cell r="I698" t="str">
            <v>03-03-2014_UT_HES_Clothes Washers_Brief.xlsx</v>
          </cell>
        </row>
        <row r="699">
          <cell r="C699" t="str">
            <v>1939 - FE.3_Incremental cost ($)</v>
          </cell>
          <cell r="D699">
            <v>3</v>
          </cell>
          <cell r="E699" t="str">
            <v>Incremental cost ($)</v>
          </cell>
          <cell r="F699" t="str">
            <v>Incremental Cost Value Source</v>
          </cell>
          <cell r="G699" t="str">
            <v/>
          </cell>
          <cell r="H699" t="str">
            <v/>
          </cell>
          <cell r="I699" t="str">
            <v>03-03-2014_UT_HES_Clothes Washers_Brief.xlsx</v>
          </cell>
        </row>
        <row r="700">
          <cell r="C700" t="str">
            <v>1936 - FE.2_Measure life (years)</v>
          </cell>
          <cell r="D700">
            <v>2</v>
          </cell>
          <cell r="E700" t="str">
            <v>Measure life (years)</v>
          </cell>
          <cell r="F700" t="str">
            <v>Measure Life Value Source</v>
          </cell>
          <cell r="G700" t="str">
            <v/>
          </cell>
          <cell r="H700" t="str">
            <v>C-E Input tab</v>
          </cell>
          <cell r="I700" t="str">
            <v>UT HES State Savings Summary- 14Nov2012.xlsx</v>
          </cell>
        </row>
        <row r="701">
          <cell r="C701" t="str">
            <v>1936 - FE.2_Gross incremental annual electric savings (kWh/yr)</v>
          </cell>
          <cell r="D701">
            <v>2</v>
          </cell>
          <cell r="E701" t="str">
            <v>Gross incremental annual electric savings (kWh/yr)</v>
          </cell>
          <cell r="F701" t="str">
            <v xml:space="preserve">Energy Savings Value Source </v>
          </cell>
          <cell r="G701" t="str">
            <v/>
          </cell>
          <cell r="H701" t="str">
            <v>UT State Savings Summary See Products tab</v>
          </cell>
          <cell r="I701" t="str">
            <v/>
          </cell>
        </row>
        <row r="702">
          <cell r="C702" t="str">
            <v>1936 - FE.2_Gross incremental annual electric savings (kWh/yr)</v>
          </cell>
          <cell r="D702">
            <v>2</v>
          </cell>
          <cell r="E702" t="str">
            <v>Gross incremental annual electric savings (kWh/yr)</v>
          </cell>
          <cell r="F702" t="str">
            <v>Fuel mix weighting</v>
          </cell>
          <cell r="G702" t="str">
            <v>0.080191 - Percentage</v>
          </cell>
          <cell r="H702" t="str">
            <v>Program participation data</v>
          </cell>
          <cell r="I702" t="str">
            <v/>
          </cell>
        </row>
        <row r="703">
          <cell r="C703" t="str">
            <v>1936 - FE.2_Gross incremental annual electric savings (kWh/yr)</v>
          </cell>
          <cell r="D703">
            <v>2</v>
          </cell>
          <cell r="E703" t="str">
            <v>Gross incremental annual electric savings (kWh/yr)</v>
          </cell>
          <cell r="F703" t="str">
            <v>Baseline Gross Annual Energy Consumption (kWh/yr)</v>
          </cell>
          <cell r="G703" t="str">
            <v>635.9664919203369</v>
          </cell>
          <cell r="H703" t="str">
            <v/>
          </cell>
          <cell r="I703" t="str">
            <v/>
          </cell>
        </row>
        <row r="704">
          <cell r="C704" t="str">
            <v>1936 - FE.2_Incremental cost ($)</v>
          </cell>
          <cell r="D704">
            <v>2</v>
          </cell>
          <cell r="E704" t="str">
            <v>Incremental cost ($)</v>
          </cell>
          <cell r="F704" t="str">
            <v>Cost Value Source</v>
          </cell>
          <cell r="G704" t="str">
            <v/>
          </cell>
          <cell r="H704" t="str">
            <v>C-E Input tab</v>
          </cell>
          <cell r="I704" t="str">
            <v>UT HES State Savings Summary- 14Nov2012.xlsx</v>
          </cell>
        </row>
        <row r="705">
          <cell r="C705" t="str">
            <v>1936 - FE.2_Gross incremental annual electric savings (kWh/yr)</v>
          </cell>
          <cell r="D705">
            <v>2</v>
          </cell>
          <cell r="E705" t="str">
            <v>Gross incremental annual electric savings (kWh/yr)</v>
          </cell>
          <cell r="F705" t="str">
            <v>Base case</v>
          </cell>
          <cell r="G705" t="str">
            <v>1.93 - MEF</v>
          </cell>
          <cell r="H705" t="str">
            <v>RTF</v>
          </cell>
          <cell r="I705" t="str">
            <v/>
          </cell>
        </row>
        <row r="706">
          <cell r="C706" t="str">
            <v>1936 - FE.2_Gross incremental annual electric savings (kWh/yr)</v>
          </cell>
          <cell r="D706">
            <v>2</v>
          </cell>
          <cell r="E706" t="str">
            <v>Gross incremental annual electric savings (kWh/yr)</v>
          </cell>
          <cell r="F706" t="str">
            <v>Efficient Case Gross Annual Energy Consumption (kWh/yr)</v>
          </cell>
          <cell r="G706" t="str">
            <v>410.75093282213527</v>
          </cell>
          <cell r="H706" t="str">
            <v/>
          </cell>
          <cell r="I706" t="str">
            <v/>
          </cell>
        </row>
        <row r="707">
          <cell r="C707" t="str">
            <v>1936 - FE.2_Gross incremental annual electric savings (kWh/yr)</v>
          </cell>
          <cell r="D707">
            <v>2</v>
          </cell>
          <cell r="E707" t="str">
            <v>Gross incremental annual electric savings (kWh/yr)</v>
          </cell>
          <cell r="F707" t="str">
            <v>Equation E (Energy): Gross incremental annual electric savings (kWh/yr)</v>
          </cell>
          <cell r="G707" t="str">
            <v>http://rtf.nwcouncil.org/measures/res/archive/ResClothesWashersSF_FY10v2_0.xls</v>
          </cell>
          <cell r="H707" t="str">
            <v/>
          </cell>
          <cell r="I707" t="str">
            <v/>
          </cell>
        </row>
        <row r="708">
          <cell r="C708" t="str">
            <v>1937 - FE.2_Gross incremental annual electric savings (kWh/yr)</v>
          </cell>
          <cell r="D708">
            <v>2</v>
          </cell>
          <cell r="E708" t="str">
            <v>Gross incremental annual electric savings (kWh/yr)</v>
          </cell>
          <cell r="F708" t="str">
            <v>Equation E (Energy): Gross incremental annual electric savings (kWh/yr)</v>
          </cell>
          <cell r="G708" t="str">
            <v>http://rtf.nwcouncil.org/measures/res/archive/ResClothesWashersSF_FY10v2_0.xls</v>
          </cell>
          <cell r="H708" t="str">
            <v/>
          </cell>
          <cell r="I708" t="str">
            <v/>
          </cell>
        </row>
        <row r="709">
          <cell r="C709" t="str">
            <v>1937 - FE.2_Gross incremental annual electric savings (kWh/yr)</v>
          </cell>
          <cell r="D709">
            <v>2</v>
          </cell>
          <cell r="E709" t="str">
            <v>Gross incremental annual electric savings (kWh/yr)</v>
          </cell>
          <cell r="F709" t="str">
            <v>Fuel mix weighting</v>
          </cell>
          <cell r="G709" t="str">
            <v>0.006088 - Percentage</v>
          </cell>
          <cell r="H709" t="str">
            <v>Program participation data</v>
          </cell>
          <cell r="I709" t="str">
            <v/>
          </cell>
        </row>
        <row r="710">
          <cell r="C710" t="str">
            <v>1937 - FE.2_Incremental cost ($)</v>
          </cell>
          <cell r="D710">
            <v>2</v>
          </cell>
          <cell r="E710" t="str">
            <v>Incremental cost ($)</v>
          </cell>
          <cell r="F710" t="str">
            <v>Cost Value Source</v>
          </cell>
          <cell r="G710" t="str">
            <v/>
          </cell>
          <cell r="H710" t="str">
            <v>C-E Input tab</v>
          </cell>
          <cell r="I710" t="str">
            <v>UT HES State Savings Summary- 14Nov2012.xlsx</v>
          </cell>
        </row>
        <row r="711">
          <cell r="C711" t="str">
            <v>1937 - FE.2_Gross incremental annual electric savings (kWh/yr)</v>
          </cell>
          <cell r="D711">
            <v>2</v>
          </cell>
          <cell r="E711" t="str">
            <v>Gross incremental annual electric savings (kWh/yr)</v>
          </cell>
          <cell r="F711" t="str">
            <v>Efficient Case Gross Annual Energy Consumption (kWh/yr)</v>
          </cell>
          <cell r="G711" t="str">
            <v>108.68716208913963</v>
          </cell>
          <cell r="H711" t="str">
            <v/>
          </cell>
          <cell r="I711" t="str">
            <v/>
          </cell>
        </row>
        <row r="712">
          <cell r="C712" t="str">
            <v>1937 - FE.2_Gross incremental annual electric savings (kWh/yr)</v>
          </cell>
          <cell r="D712">
            <v>2</v>
          </cell>
          <cell r="E712" t="str">
            <v>Gross incremental annual electric savings (kWh/yr)</v>
          </cell>
          <cell r="F712" t="str">
            <v xml:space="preserve">Energy Savings Value Source </v>
          </cell>
          <cell r="G712" t="str">
            <v/>
          </cell>
          <cell r="H712" t="str">
            <v>UT State Savings Summary See Products tab</v>
          </cell>
          <cell r="I712" t="str">
            <v/>
          </cell>
        </row>
        <row r="713">
          <cell r="C713" t="str">
            <v>1937 - FE.2_Gross incremental annual electric savings (kWh/yr)</v>
          </cell>
          <cell r="D713">
            <v>2</v>
          </cell>
          <cell r="E713" t="str">
            <v>Gross incremental annual electric savings (kWh/yr)</v>
          </cell>
          <cell r="F713" t="str">
            <v>Baseline Gross Annual Energy Consumption (kWh/yr)</v>
          </cell>
          <cell r="G713" t="str">
            <v>210.16017503816656</v>
          </cell>
          <cell r="H713" t="str">
            <v/>
          </cell>
          <cell r="I713" t="str">
            <v/>
          </cell>
        </row>
        <row r="714">
          <cell r="C714" t="str">
            <v>1937 - FE.2_Gross incremental annual electric savings (kWh/yr)</v>
          </cell>
          <cell r="D714">
            <v>2</v>
          </cell>
          <cell r="E714" t="str">
            <v>Gross incremental annual electric savings (kWh/yr)</v>
          </cell>
          <cell r="F714" t="str">
            <v>Base case</v>
          </cell>
          <cell r="G714" t="str">
            <v>1.93 - MEF</v>
          </cell>
          <cell r="H714" t="str">
            <v>RTF</v>
          </cell>
          <cell r="I714" t="str">
            <v/>
          </cell>
        </row>
        <row r="715">
          <cell r="C715" t="str">
            <v>1937 - FE.2_Measure life (years)</v>
          </cell>
          <cell r="D715">
            <v>2</v>
          </cell>
          <cell r="E715" t="str">
            <v>Measure life (years)</v>
          </cell>
          <cell r="F715" t="str">
            <v>Measure Life Value Source</v>
          </cell>
          <cell r="G715" t="str">
            <v/>
          </cell>
          <cell r="H715" t="str">
            <v>C-E Input tab</v>
          </cell>
          <cell r="I715" t="str">
            <v>UT HES State Savings Summary- 14Nov2012.xlsx</v>
          </cell>
        </row>
        <row r="716">
          <cell r="C716" t="str">
            <v>1938 - FE.2_Incremental cost ($)</v>
          </cell>
          <cell r="D716">
            <v>2</v>
          </cell>
          <cell r="E716" t="str">
            <v>Incremental cost ($)</v>
          </cell>
          <cell r="F716" t="str">
            <v>Cost Value Source</v>
          </cell>
          <cell r="G716" t="str">
            <v/>
          </cell>
          <cell r="H716" t="str">
            <v>C-E Input tab</v>
          </cell>
          <cell r="I716" t="str">
            <v>UT HES State Savings Summary- 14Nov2012.xlsx</v>
          </cell>
        </row>
        <row r="717">
          <cell r="C717" t="str">
            <v>1938 - FE.2_Measure life (years)</v>
          </cell>
          <cell r="D717">
            <v>2</v>
          </cell>
          <cell r="E717" t="str">
            <v>Measure life (years)</v>
          </cell>
          <cell r="F717" t="str">
            <v>Measure Life Value Source</v>
          </cell>
          <cell r="G717" t="str">
            <v/>
          </cell>
          <cell r="H717" t="str">
            <v>C-E Input tab</v>
          </cell>
          <cell r="I717" t="str">
            <v>UT HES State Savings Summary- 14Nov2012.xlsx</v>
          </cell>
        </row>
        <row r="718">
          <cell r="C718" t="str">
            <v>1938 - FE.2_Gross incremental annual electric savings (kWh/yr)</v>
          </cell>
          <cell r="D718">
            <v>2</v>
          </cell>
          <cell r="E718" t="str">
            <v>Gross incremental annual electric savings (kWh/yr)</v>
          </cell>
          <cell r="F718" t="str">
            <v>Fuel mix weighting</v>
          </cell>
          <cell r="G718" t="str">
            <v>0.722571 - Percentage</v>
          </cell>
          <cell r="H718" t="str">
            <v>Program participation data</v>
          </cell>
          <cell r="I718" t="str">
            <v/>
          </cell>
        </row>
        <row r="719">
          <cell r="C719" t="str">
            <v>1938 - FE.2_Gross incremental annual electric savings (kWh/yr)</v>
          </cell>
          <cell r="D719">
            <v>2</v>
          </cell>
          <cell r="E719" t="str">
            <v>Gross incremental annual electric savings (kWh/yr)</v>
          </cell>
          <cell r="F719" t="str">
            <v xml:space="preserve">Energy Savings Value Source </v>
          </cell>
          <cell r="G719" t="str">
            <v/>
          </cell>
          <cell r="H719" t="str">
            <v>UT State Savings Summary See Products tab</v>
          </cell>
          <cell r="I719" t="str">
            <v/>
          </cell>
        </row>
        <row r="720">
          <cell r="C720" t="str">
            <v>1938 - FE.2_Gross incremental annual electric savings (kWh/yr)</v>
          </cell>
          <cell r="D720">
            <v>2</v>
          </cell>
          <cell r="E720" t="str">
            <v>Gross incremental annual electric savings (kWh/yr)</v>
          </cell>
          <cell r="F720" t="str">
            <v>Equation E (Energy): Gross incremental annual electric savings (kWh/yr)</v>
          </cell>
          <cell r="G720" t="str">
            <v>http://rtf.nwcouncil.org/measures/res/archive/ResClothesWashersSF_FY10v2_0.xls</v>
          </cell>
          <cell r="H720" t="str">
            <v/>
          </cell>
          <cell r="I720" t="str">
            <v/>
          </cell>
        </row>
        <row r="721">
          <cell r="C721" t="str">
            <v>1938 - FE.2_Gross incremental annual electric savings (kWh/yr)</v>
          </cell>
          <cell r="D721">
            <v>2</v>
          </cell>
          <cell r="E721" t="str">
            <v>Gross incremental annual electric savings (kWh/yr)</v>
          </cell>
          <cell r="F721" t="str">
            <v>Baseline Gross Annual Energy Consumption (kWh/yr)</v>
          </cell>
          <cell r="G721" t="str">
            <v>472.05004623079657</v>
          </cell>
          <cell r="H721" t="str">
            <v/>
          </cell>
          <cell r="I721" t="str">
            <v/>
          </cell>
        </row>
        <row r="722">
          <cell r="C722" t="str">
            <v>1938 - FE.2_Gross incremental annual electric savings (kWh/yr)</v>
          </cell>
          <cell r="D722">
            <v>2</v>
          </cell>
          <cell r="E722" t="str">
            <v>Gross incremental annual electric savings (kWh/yr)</v>
          </cell>
          <cell r="F722" t="str">
            <v>Efficient Case Gross Annual Energy Consumption (kWh/yr)</v>
          </cell>
          <cell r="G722" t="str">
            <v>344.1114949002361</v>
          </cell>
          <cell r="H722" t="str">
            <v/>
          </cell>
          <cell r="I722" t="str">
            <v/>
          </cell>
        </row>
        <row r="723">
          <cell r="C723" t="str">
            <v>1938 - FE.2_Gross incremental annual electric savings (kWh/yr)</v>
          </cell>
          <cell r="D723">
            <v>2</v>
          </cell>
          <cell r="E723" t="str">
            <v>Gross incremental annual electric savings (kWh/yr)</v>
          </cell>
          <cell r="F723" t="str">
            <v>Base case</v>
          </cell>
          <cell r="G723" t="str">
            <v>1.93 - MEF</v>
          </cell>
          <cell r="H723" t="str">
            <v>RTF</v>
          </cell>
          <cell r="I723" t="str">
            <v/>
          </cell>
        </row>
        <row r="724">
          <cell r="C724" t="str">
            <v>1939 - FE.2_Gross incremental annual electric savings (kWh/yr)</v>
          </cell>
          <cell r="D724">
            <v>2</v>
          </cell>
          <cell r="E724" t="str">
            <v>Gross incremental annual electric savings (kWh/yr)</v>
          </cell>
          <cell r="F724" t="str">
            <v>Fuel mix weighting</v>
          </cell>
          <cell r="G724" t="str">
            <v>0.19115 - Percentage</v>
          </cell>
          <cell r="H724" t="str">
            <v>Program participation data</v>
          </cell>
          <cell r="I724" t="str">
            <v/>
          </cell>
        </row>
        <row r="725">
          <cell r="C725" t="str">
            <v>1939 - FE.2_Gross incremental annual electric savings (kWh/yr)</v>
          </cell>
          <cell r="D725">
            <v>2</v>
          </cell>
          <cell r="E725" t="str">
            <v>Gross incremental annual electric savings (kWh/yr)</v>
          </cell>
          <cell r="F725" t="str">
            <v>Equation E (Energy): Gross incremental annual electric savings (kWh/yr)</v>
          </cell>
          <cell r="G725" t="str">
            <v>http://rtf.nwcouncil.org/measures/res/archive/ResClothesWashersSF_FY10v2_0.xls</v>
          </cell>
          <cell r="H725" t="str">
            <v/>
          </cell>
          <cell r="I725" t="str">
            <v/>
          </cell>
        </row>
        <row r="726">
          <cell r="C726" t="str">
            <v>1939 - FE.2_Incremental cost ($)</v>
          </cell>
          <cell r="D726">
            <v>2</v>
          </cell>
          <cell r="E726" t="str">
            <v>Incremental cost ($)</v>
          </cell>
          <cell r="F726" t="str">
            <v>Cost Value Source</v>
          </cell>
          <cell r="G726" t="str">
            <v/>
          </cell>
          <cell r="H726" t="str">
            <v>C-E Input tab</v>
          </cell>
          <cell r="I726" t="str">
            <v>UT HES State Savings Summary- 14Nov2012.xlsx</v>
          </cell>
        </row>
        <row r="727">
          <cell r="C727" t="str">
            <v>1939 - FE.2_Measure life (years)</v>
          </cell>
          <cell r="D727">
            <v>2</v>
          </cell>
          <cell r="E727" t="str">
            <v>Measure life (years)</v>
          </cell>
          <cell r="F727" t="str">
            <v>Measure Life Value Source</v>
          </cell>
          <cell r="G727" t="str">
            <v/>
          </cell>
          <cell r="H727" t="str">
            <v>C-E Input tab</v>
          </cell>
          <cell r="I727" t="str">
            <v>UT HES State Savings Summary- 14Nov2012.xlsx</v>
          </cell>
        </row>
        <row r="728">
          <cell r="C728" t="str">
            <v>1939 - FE.2_Gross incremental annual electric savings (kWh/yr)</v>
          </cell>
          <cell r="D728">
            <v>2</v>
          </cell>
          <cell r="E728" t="str">
            <v>Gross incremental annual electric savings (kWh/yr)</v>
          </cell>
          <cell r="F728" t="str">
            <v>Baseline Gross Annual Energy Consumption (kWh/yr)</v>
          </cell>
          <cell r="G728" t="str">
            <v>46.24372934862623</v>
          </cell>
          <cell r="H728" t="str">
            <v/>
          </cell>
          <cell r="I728" t="str">
            <v/>
          </cell>
        </row>
        <row r="729">
          <cell r="C729" t="str">
            <v>1939 - FE.2_Gross incremental annual electric savings (kWh/yr)</v>
          </cell>
          <cell r="D729">
            <v>2</v>
          </cell>
          <cell r="E729" t="str">
            <v>Gross incremental annual electric savings (kWh/yr)</v>
          </cell>
          <cell r="F729" t="str">
            <v xml:space="preserve">Energy Savings Value Source </v>
          </cell>
          <cell r="G729" t="str">
            <v/>
          </cell>
          <cell r="H729" t="str">
            <v>UT State Savings Summary See Products tab</v>
          </cell>
          <cell r="I729" t="str">
            <v/>
          </cell>
        </row>
        <row r="730">
          <cell r="C730" t="str">
            <v>1939 - FE.2_Gross incremental annual electric savings (kWh/yr)</v>
          </cell>
          <cell r="D730">
            <v>2</v>
          </cell>
          <cell r="E730" t="str">
            <v>Gross incremental annual electric savings (kWh/yr)</v>
          </cell>
          <cell r="F730" t="str">
            <v>Efficient Case Gross Annual Energy Consumption (kWh/yr)</v>
          </cell>
          <cell r="G730" t="str">
            <v>42.047724167240474</v>
          </cell>
          <cell r="H730" t="str">
            <v/>
          </cell>
          <cell r="I730" t="str">
            <v/>
          </cell>
        </row>
        <row r="731">
          <cell r="C731" t="str">
            <v>1939 - FE.2_Gross incremental annual electric savings (kWh/yr)</v>
          </cell>
          <cell r="D731">
            <v>2</v>
          </cell>
          <cell r="E731" t="str">
            <v>Gross incremental annual electric savings (kWh/yr)</v>
          </cell>
          <cell r="F731" t="str">
            <v>Base case</v>
          </cell>
          <cell r="G731" t="str">
            <v>1.93 - MEF</v>
          </cell>
          <cell r="H731" t="str">
            <v>RTF</v>
          </cell>
          <cell r="I731" t="str">
            <v/>
          </cell>
        </row>
        <row r="732">
          <cell r="C732" t="str">
            <v>12162013-157.2_Planned Net to Gross Ratio</v>
          </cell>
          <cell r="D732">
            <v>2</v>
          </cell>
          <cell r="E732" t="str">
            <v>Planned Net to Gross Ratio</v>
          </cell>
          <cell r="F732" t="str">
            <v>Net-to-Gross Value Source</v>
          </cell>
          <cell r="G732" t="str">
            <v/>
          </cell>
          <cell r="H732" t="str">
            <v>Page 2</v>
          </cell>
          <cell r="I732" t="str">
            <v>CA_Energy_FinAnswer_Program_Evaluation_2009-2011.pdf</v>
          </cell>
        </row>
        <row r="733">
          <cell r="C733" t="str">
            <v>12162013-287.2_Planned Net to Gross Ratio</v>
          </cell>
          <cell r="D733">
            <v>2</v>
          </cell>
          <cell r="E733" t="str">
            <v>Planned Net to Gross Ratio</v>
          </cell>
          <cell r="F733" t="str">
            <v>Net-to-Gross Ratio Value Source</v>
          </cell>
          <cell r="G733" t="str">
            <v/>
          </cell>
          <cell r="H733" t="str">
            <v>Page 2</v>
          </cell>
          <cell r="I733" t="str">
            <v>ID_Energy_FinAnswer_Program_Evaluation_2009-2011.pdf</v>
          </cell>
        </row>
        <row r="734">
          <cell r="C734" t="str">
            <v>12162013-287.2_Planned Realization Rate</v>
          </cell>
          <cell r="D734">
            <v>2</v>
          </cell>
          <cell r="E734" t="str">
            <v>Planned Realization Rate</v>
          </cell>
          <cell r="F734" t="str">
            <v>Realization Rate Value Source</v>
          </cell>
          <cell r="G734" t="str">
            <v/>
          </cell>
          <cell r="H734" t="str">
            <v>Table 1</v>
          </cell>
          <cell r="I734" t="str">
            <v>ID_Energy_FinAnswer_Program_Evaluation_2009-2011.pdf</v>
          </cell>
        </row>
        <row r="735">
          <cell r="C735" t="str">
            <v>12162013-287.2_Measure life (years)</v>
          </cell>
          <cell r="D735">
            <v>2</v>
          </cell>
          <cell r="E735" t="str">
            <v>Measure life (years)</v>
          </cell>
          <cell r="F735" t="str">
            <v>Measure Life Value Source</v>
          </cell>
          <cell r="G735" t="str">
            <v>14.5, rounded to 15</v>
          </cell>
          <cell r="H735" t="str">
            <v>Table 16</v>
          </cell>
          <cell r="I735" t="str">
            <v>Idaho Energy FinAnswer Evaluation Report - 2008.pdf</v>
          </cell>
        </row>
        <row r="736">
          <cell r="C736" t="str">
            <v>11222013-037.2_Incentive Customer ($)</v>
          </cell>
          <cell r="D736">
            <v>2</v>
          </cell>
          <cell r="E736" t="str">
            <v>Incentive Customer ($)</v>
          </cell>
          <cell r="F736" t="str">
            <v>Incentive Value Source</v>
          </cell>
          <cell r="G736" t="str">
            <v/>
          </cell>
          <cell r="H736" t="str">
            <v>Incentive Caluclator Tool</v>
          </cell>
          <cell r="I736" t="str">
            <v>WB UT Incentive Calc EXTERNAL 1.1E 0722013.xlsx</v>
          </cell>
        </row>
        <row r="737">
          <cell r="C737" t="str">
            <v>12162013-027.2_Incentive Customer ($)</v>
          </cell>
          <cell r="D737">
            <v>2</v>
          </cell>
          <cell r="E737" t="str">
            <v>Incentive Customer ($)</v>
          </cell>
          <cell r="F737" t="str">
            <v>Incentive Value Source</v>
          </cell>
          <cell r="G737" t="str">
            <v/>
          </cell>
          <cell r="H737" t="str">
            <v>Incentive Caluclator Tool</v>
          </cell>
          <cell r="I737" t="str">
            <v>WA wattSmart Business Incentive DUMMY.xlsx</v>
          </cell>
        </row>
        <row r="738">
          <cell r="C738" t="str">
            <v>12162013-417.2_Planned Realization Rate</v>
          </cell>
          <cell r="D738">
            <v>2</v>
          </cell>
          <cell r="E738" t="str">
            <v>Planned Realization Rate</v>
          </cell>
          <cell r="F738" t="str">
            <v>Realization Rate Value Source</v>
          </cell>
          <cell r="G738" t="str">
            <v/>
          </cell>
          <cell r="H738" t="str">
            <v>Table 1</v>
          </cell>
          <cell r="I738" t="str">
            <v>DSM_WY_EnergyFinAnswer_Report_2011.pdf</v>
          </cell>
        </row>
        <row r="739">
          <cell r="C739" t="str">
            <v>12162013-417.2_Planned Net to Gross Ratio</v>
          </cell>
          <cell r="D739">
            <v>2</v>
          </cell>
          <cell r="E739" t="str">
            <v>Planned Net to Gross Ratio</v>
          </cell>
          <cell r="F739" t="str">
            <v>Net-to-Gross Valur Source</v>
          </cell>
          <cell r="G739" t="str">
            <v/>
          </cell>
          <cell r="H739" t="str">
            <v>Page 10</v>
          </cell>
          <cell r="I739" t="str">
            <v>DSM_WY_EnergyFinAnswer_Report_2011.pdf</v>
          </cell>
        </row>
        <row r="740">
          <cell r="C740" t="str">
            <v>12162013-417.2_Measure life (years)</v>
          </cell>
          <cell r="D740">
            <v>2</v>
          </cell>
          <cell r="E740" t="str">
            <v>Measure life (years)</v>
          </cell>
          <cell r="F740" t="str">
            <v>Measure Life Value Source</v>
          </cell>
          <cell r="G740" t="str">
            <v/>
          </cell>
          <cell r="H740" t="str">
            <v>Table 26</v>
          </cell>
          <cell r="I740" t="str">
            <v>2013-Wyoming-Annual-Report-Appendices-FINAL.pdf</v>
          </cell>
        </row>
        <row r="741">
          <cell r="C741" t="str">
            <v>12162013-158.2_Planned Net to Gross Ratio</v>
          </cell>
          <cell r="D741">
            <v>2</v>
          </cell>
          <cell r="E741" t="str">
            <v>Planned Net to Gross Ratio</v>
          </cell>
          <cell r="F741" t="str">
            <v>Net-to-Gross Value Source</v>
          </cell>
          <cell r="G741" t="str">
            <v/>
          </cell>
          <cell r="H741" t="str">
            <v>Page 2</v>
          </cell>
          <cell r="I741" t="str">
            <v>CA_Energy_FinAnswer_Program_Evaluation_2009-2011.pdf</v>
          </cell>
        </row>
        <row r="742">
          <cell r="C742" t="str">
            <v>12162013-288.2_Measure life (years)</v>
          </cell>
          <cell r="D742">
            <v>2</v>
          </cell>
          <cell r="E742" t="str">
            <v>Measure life (years)</v>
          </cell>
          <cell r="F742" t="str">
            <v>Measure Life Value Source</v>
          </cell>
          <cell r="G742" t="str">
            <v>14.5, rounded to 15</v>
          </cell>
          <cell r="H742" t="str">
            <v>Table 16</v>
          </cell>
          <cell r="I742" t="str">
            <v>Idaho Energy FinAnswer Evaluation Report - 2008.pdf</v>
          </cell>
        </row>
        <row r="743">
          <cell r="C743" t="str">
            <v>12162013-288.2_Planned Net to Gross Ratio</v>
          </cell>
          <cell r="D743">
            <v>2</v>
          </cell>
          <cell r="E743" t="str">
            <v>Planned Net to Gross Ratio</v>
          </cell>
          <cell r="F743" t="str">
            <v>Net-to-Gross Ratio Value Source</v>
          </cell>
          <cell r="G743" t="str">
            <v/>
          </cell>
          <cell r="H743" t="str">
            <v>Page 2</v>
          </cell>
          <cell r="I743" t="str">
            <v>ID_Energy_FinAnswer_Program_Evaluation_2009-2011.pdf</v>
          </cell>
        </row>
        <row r="744">
          <cell r="C744" t="str">
            <v>12162013-288.2_Planned Realization Rate</v>
          </cell>
          <cell r="D744">
            <v>2</v>
          </cell>
          <cell r="E744" t="str">
            <v>Planned Realization Rate</v>
          </cell>
          <cell r="F744" t="str">
            <v>Realization Rate Value Source</v>
          </cell>
          <cell r="G744" t="str">
            <v/>
          </cell>
          <cell r="H744" t="str">
            <v>Table 1</v>
          </cell>
          <cell r="I744" t="str">
            <v>ID_Energy_FinAnswer_Program_Evaluation_2009-2011.pdf</v>
          </cell>
        </row>
        <row r="745">
          <cell r="C745" t="str">
            <v>11222013-038.2_Incentive Customer ($)</v>
          </cell>
          <cell r="D745">
            <v>2</v>
          </cell>
          <cell r="E745" t="str">
            <v>Incentive Customer ($)</v>
          </cell>
          <cell r="F745" t="str">
            <v>Incentive Value Source</v>
          </cell>
          <cell r="G745" t="str">
            <v/>
          </cell>
          <cell r="H745" t="str">
            <v>Incentive Caluclator Tool</v>
          </cell>
          <cell r="I745" t="str">
            <v>WB UT Incentive Calc EXTERNAL 1.1E 0722013.xlsx</v>
          </cell>
        </row>
        <row r="746">
          <cell r="C746" t="str">
            <v>12162013-028.2_Incentive Customer ($)</v>
          </cell>
          <cell r="D746">
            <v>2</v>
          </cell>
          <cell r="E746" t="str">
            <v>Incentive Customer ($)</v>
          </cell>
          <cell r="F746" t="str">
            <v>Incentive Value Source</v>
          </cell>
          <cell r="G746" t="str">
            <v/>
          </cell>
          <cell r="H746" t="str">
            <v>Incentive Caluclator Tool</v>
          </cell>
          <cell r="I746" t="str">
            <v>WA wattSmart Business Incentive DUMMY.xlsx</v>
          </cell>
        </row>
        <row r="747">
          <cell r="C747" t="str">
            <v>12162013-418.2_Planned Realization Rate</v>
          </cell>
          <cell r="D747">
            <v>2</v>
          </cell>
          <cell r="E747" t="str">
            <v>Planned Realization Rate</v>
          </cell>
          <cell r="F747" t="str">
            <v>Realization Rate Value Source</v>
          </cell>
          <cell r="G747" t="str">
            <v/>
          </cell>
          <cell r="H747" t="str">
            <v>Table 1</v>
          </cell>
          <cell r="I747" t="str">
            <v>DSM_WY_EnergyFinAnswer_Report_2011.pdf</v>
          </cell>
        </row>
        <row r="748">
          <cell r="C748" t="str">
            <v>12162013-418.2_Measure life (years)</v>
          </cell>
          <cell r="D748">
            <v>2</v>
          </cell>
          <cell r="E748" t="str">
            <v>Measure life (years)</v>
          </cell>
          <cell r="F748" t="str">
            <v>Measure Life Value Source</v>
          </cell>
          <cell r="G748" t="str">
            <v/>
          </cell>
          <cell r="H748" t="str">
            <v>Table 26</v>
          </cell>
          <cell r="I748" t="str">
            <v>2013-Wyoming-Annual-Report-Appendices-FINAL.pdf</v>
          </cell>
        </row>
        <row r="749">
          <cell r="C749" t="str">
            <v>12162013-418.2_Planned Net to Gross Ratio</v>
          </cell>
          <cell r="D749">
            <v>2</v>
          </cell>
          <cell r="E749" t="str">
            <v>Planned Net to Gross Ratio</v>
          </cell>
          <cell r="F749" t="str">
            <v>Net-to-Gross Valur Source</v>
          </cell>
          <cell r="G749" t="str">
            <v/>
          </cell>
          <cell r="H749" t="str">
            <v>Page 10</v>
          </cell>
          <cell r="I749" t="str">
            <v>DSM_WY_EnergyFinAnswer_Report_2011.pdf</v>
          </cell>
        </row>
        <row r="750">
          <cell r="C750" t="str">
            <v>12162013-217.2_Planned Net to Gross Ratio</v>
          </cell>
          <cell r="D750">
            <v>2</v>
          </cell>
          <cell r="E750" t="str">
            <v>Planned Net to Gross Ratio</v>
          </cell>
          <cell r="F750" t="str">
            <v>Net-to-Gross Value Source</v>
          </cell>
          <cell r="G750" t="str">
            <v/>
          </cell>
          <cell r="H750" t="str">
            <v>Page 2</v>
          </cell>
          <cell r="I750" t="str">
            <v>CA_Energy_FinAnswer_Program_Evaluation_2009-2011.pdf</v>
          </cell>
        </row>
        <row r="751">
          <cell r="C751" t="str">
            <v>12162013-347.2_Measure life (years)</v>
          </cell>
          <cell r="D751">
            <v>2</v>
          </cell>
          <cell r="E751" t="str">
            <v>Measure life (years)</v>
          </cell>
          <cell r="F751" t="str">
            <v>Measure Life Value Source</v>
          </cell>
          <cell r="G751" t="str">
            <v>14.5, rounded to 15</v>
          </cell>
          <cell r="H751" t="str">
            <v>Table 16</v>
          </cell>
          <cell r="I751" t="str">
            <v>Idaho Energy FinAnswer Evaluation Report - 2008.pdf</v>
          </cell>
        </row>
        <row r="752">
          <cell r="C752" t="str">
            <v>12162013-347.2_Planned Net to Gross Ratio</v>
          </cell>
          <cell r="D752">
            <v>2</v>
          </cell>
          <cell r="E752" t="str">
            <v>Planned Net to Gross Ratio</v>
          </cell>
          <cell r="F752" t="str">
            <v>Net-to-Gross Ratio Value Source</v>
          </cell>
          <cell r="G752" t="str">
            <v/>
          </cell>
          <cell r="H752" t="str">
            <v>Page 2</v>
          </cell>
          <cell r="I752" t="str">
            <v>ID_Energy_FinAnswer_Program_Evaluation_2009-2011.pdf</v>
          </cell>
        </row>
        <row r="753">
          <cell r="C753" t="str">
            <v>12162013-347.2_Planned Realization Rate</v>
          </cell>
          <cell r="D753">
            <v>2</v>
          </cell>
          <cell r="E753" t="str">
            <v>Planned Realization Rate</v>
          </cell>
          <cell r="F753" t="str">
            <v>Realization Rate Value Source</v>
          </cell>
          <cell r="G753" t="str">
            <v/>
          </cell>
          <cell r="H753" t="str">
            <v>Table 1</v>
          </cell>
          <cell r="I753" t="str">
            <v>ID_Energy_FinAnswer_Program_Evaluation_2009-2011.pdf</v>
          </cell>
        </row>
        <row r="754">
          <cell r="C754" t="str">
            <v>11222013-113.2_Incentive Customer ($)</v>
          </cell>
          <cell r="D754">
            <v>2</v>
          </cell>
          <cell r="E754" t="str">
            <v>Incentive Customer ($)</v>
          </cell>
          <cell r="F754" t="str">
            <v>Incentive Value Source</v>
          </cell>
          <cell r="G754" t="str">
            <v/>
          </cell>
          <cell r="H754" t="str">
            <v>Incentive Caluclator Tool</v>
          </cell>
          <cell r="I754" t="str">
            <v>WB UT Incentive Calc EXTERNAL 1.1E 0722013.xlsx</v>
          </cell>
        </row>
        <row r="755">
          <cell r="C755" t="str">
            <v>12162013-087.2_Incentive Customer ($)</v>
          </cell>
          <cell r="D755">
            <v>2</v>
          </cell>
          <cell r="E755" t="str">
            <v>Incentive Customer ($)</v>
          </cell>
          <cell r="F755" t="str">
            <v>Incentive Value Source</v>
          </cell>
          <cell r="G755" t="str">
            <v/>
          </cell>
          <cell r="H755" t="str">
            <v>Incentive Caluclator Tool</v>
          </cell>
          <cell r="I755" t="str">
            <v>WA wattSmart Business Incentive DUMMY.xlsx</v>
          </cell>
        </row>
        <row r="756">
          <cell r="C756" t="str">
            <v>12162013-477.2_Planned Realization Rate</v>
          </cell>
          <cell r="D756">
            <v>2</v>
          </cell>
          <cell r="E756" t="str">
            <v>Planned Realization Rate</v>
          </cell>
          <cell r="F756" t="str">
            <v>Realization Rate Value Source</v>
          </cell>
          <cell r="G756" t="str">
            <v/>
          </cell>
          <cell r="H756" t="str">
            <v>Table 1</v>
          </cell>
          <cell r="I756" t="str">
            <v>DSM_WY_EnergyFinAnswer_Report_2011.pdf</v>
          </cell>
        </row>
        <row r="757">
          <cell r="C757" t="str">
            <v>12162013-477.2_Measure life (years)</v>
          </cell>
          <cell r="D757">
            <v>2</v>
          </cell>
          <cell r="E757" t="str">
            <v>Measure life (years)</v>
          </cell>
          <cell r="F757" t="str">
            <v>Measure Life Value Source</v>
          </cell>
          <cell r="G757" t="str">
            <v/>
          </cell>
          <cell r="H757" t="str">
            <v>Table 26</v>
          </cell>
          <cell r="I757" t="str">
            <v>2013-Wyoming-Annual-Report-Appendices-FINAL.pdf</v>
          </cell>
        </row>
        <row r="758">
          <cell r="C758" t="str">
            <v>12162013-477.2_Planned Net to Gross Ratio</v>
          </cell>
          <cell r="D758">
            <v>2</v>
          </cell>
          <cell r="E758" t="str">
            <v>Planned Net to Gross Ratio</v>
          </cell>
          <cell r="F758" t="str">
            <v>Net-to-Gross Valur Source</v>
          </cell>
          <cell r="G758" t="str">
            <v/>
          </cell>
          <cell r="H758" t="str">
            <v>Page 10</v>
          </cell>
          <cell r="I758" t="str">
            <v>DSM_WY_EnergyFinAnswer_Report_2011.pdf</v>
          </cell>
        </row>
        <row r="759">
          <cell r="C759" t="str">
            <v>12162013-218.2_Planned Net to Gross Ratio</v>
          </cell>
          <cell r="D759">
            <v>2</v>
          </cell>
          <cell r="E759" t="str">
            <v>Planned Net to Gross Ratio</v>
          </cell>
          <cell r="F759" t="str">
            <v>Net-to-Gross Value Source</v>
          </cell>
          <cell r="G759" t="str">
            <v/>
          </cell>
          <cell r="H759" t="str">
            <v>Page 2</v>
          </cell>
          <cell r="I759" t="str">
            <v>CA_Energy_FinAnswer_Program_Evaluation_2009-2011.pdf</v>
          </cell>
        </row>
        <row r="760">
          <cell r="C760" t="str">
            <v>12162013-348.2_Measure life (years)</v>
          </cell>
          <cell r="D760">
            <v>2</v>
          </cell>
          <cell r="E760" t="str">
            <v>Measure life (years)</v>
          </cell>
          <cell r="F760" t="str">
            <v>Measure Life Value Source</v>
          </cell>
          <cell r="G760" t="str">
            <v>14.5, rounded to 15</v>
          </cell>
          <cell r="H760" t="str">
            <v>Table 16</v>
          </cell>
          <cell r="I760" t="str">
            <v>Idaho Energy FinAnswer Evaluation Report - 2008.pdf</v>
          </cell>
        </row>
        <row r="761">
          <cell r="C761" t="str">
            <v>12162013-348.2_Planned Net to Gross Ratio</v>
          </cell>
          <cell r="D761">
            <v>2</v>
          </cell>
          <cell r="E761" t="str">
            <v>Planned Net to Gross Ratio</v>
          </cell>
          <cell r="F761" t="str">
            <v>Net-to-Gross Ratio Value Source</v>
          </cell>
          <cell r="G761" t="str">
            <v/>
          </cell>
          <cell r="H761" t="str">
            <v>Page 2</v>
          </cell>
          <cell r="I761" t="str">
            <v>ID_Energy_FinAnswer_Program_Evaluation_2009-2011.pdf</v>
          </cell>
        </row>
        <row r="762">
          <cell r="C762" t="str">
            <v>12162013-348.2_Planned Realization Rate</v>
          </cell>
          <cell r="D762">
            <v>2</v>
          </cell>
          <cell r="E762" t="str">
            <v>Planned Realization Rate</v>
          </cell>
          <cell r="F762" t="str">
            <v>Realization Rate Value Source</v>
          </cell>
          <cell r="G762" t="str">
            <v/>
          </cell>
          <cell r="H762" t="str">
            <v>Table 1</v>
          </cell>
          <cell r="I762" t="str">
            <v>ID_Energy_FinAnswer_Program_Evaluation_2009-2011.pdf</v>
          </cell>
        </row>
        <row r="763">
          <cell r="C763" t="str">
            <v>11222013-114.2_Incentive Customer ($)</v>
          </cell>
          <cell r="D763">
            <v>2</v>
          </cell>
          <cell r="E763" t="str">
            <v>Incentive Customer ($)</v>
          </cell>
          <cell r="F763" t="str">
            <v>Incentive Value Source</v>
          </cell>
          <cell r="G763" t="str">
            <v/>
          </cell>
          <cell r="H763" t="str">
            <v>Incentive Caluclator Tool</v>
          </cell>
          <cell r="I763" t="str">
            <v>WB UT Incentive Calc EXTERNAL 1.1E 0722013.xlsx</v>
          </cell>
        </row>
        <row r="764">
          <cell r="C764" t="str">
            <v>12162013-088.2_Incentive Customer ($)</v>
          </cell>
          <cell r="D764">
            <v>2</v>
          </cell>
          <cell r="E764" t="str">
            <v>Incentive Customer ($)</v>
          </cell>
          <cell r="F764" t="str">
            <v>Incentive Value Source</v>
          </cell>
          <cell r="G764" t="str">
            <v/>
          </cell>
          <cell r="H764" t="str">
            <v>Incentive Caluclator Tool</v>
          </cell>
          <cell r="I764" t="str">
            <v>WA wattSmart Business Incentive DUMMY.xlsx</v>
          </cell>
        </row>
        <row r="765">
          <cell r="C765" t="str">
            <v>12162013-478.2_Planned Realization Rate</v>
          </cell>
          <cell r="D765">
            <v>2</v>
          </cell>
          <cell r="E765" t="str">
            <v>Planned Realization Rate</v>
          </cell>
          <cell r="F765" t="str">
            <v>Realization Rate Value Source</v>
          </cell>
          <cell r="G765" t="str">
            <v/>
          </cell>
          <cell r="H765" t="str">
            <v>Table 1</v>
          </cell>
          <cell r="I765" t="str">
            <v>DSM_WY_EnergyFinAnswer_Report_2011.pdf</v>
          </cell>
        </row>
        <row r="766">
          <cell r="C766" t="str">
            <v>12162013-478.2_Planned Net to Gross Ratio</v>
          </cell>
          <cell r="D766">
            <v>2</v>
          </cell>
          <cell r="E766" t="str">
            <v>Planned Net to Gross Ratio</v>
          </cell>
          <cell r="F766" t="str">
            <v>Net-to-Gross Valur Source</v>
          </cell>
          <cell r="G766" t="str">
            <v/>
          </cell>
          <cell r="H766" t="str">
            <v>Page 10</v>
          </cell>
          <cell r="I766" t="str">
            <v>DSM_WY_EnergyFinAnswer_Report_2011.pdf</v>
          </cell>
        </row>
        <row r="767">
          <cell r="C767" t="str">
            <v>12162013-478.2_Measure life (years)</v>
          </cell>
          <cell r="D767">
            <v>2</v>
          </cell>
          <cell r="E767" t="str">
            <v>Measure life (years)</v>
          </cell>
          <cell r="F767" t="str">
            <v>Measure Life Value Source</v>
          </cell>
          <cell r="G767" t="str">
            <v/>
          </cell>
          <cell r="H767" t="str">
            <v>Table 26</v>
          </cell>
          <cell r="I767" t="str">
            <v>2013-Wyoming-Annual-Report-Appendices-FINAL.pdf</v>
          </cell>
        </row>
        <row r="768">
          <cell r="C768" t="str">
            <v>02122014-052.2_Planned Net to Gross Ratio</v>
          </cell>
          <cell r="D768">
            <v>2</v>
          </cell>
          <cell r="E768" t="str">
            <v>Planned Net to Gross Ratio</v>
          </cell>
          <cell r="F768" t="str">
            <v>Net-to-Gross Value Source</v>
          </cell>
          <cell r="G768" t="str">
            <v/>
          </cell>
          <cell r="H768" t="str">
            <v>page 2</v>
          </cell>
          <cell r="I768" t="str">
            <v>CA_FinAnswer_Express_Program_Evaluation_2009-2011.pdf</v>
          </cell>
        </row>
        <row r="769">
          <cell r="C769" t="str">
            <v>02122014-052.2_Planned Realization Rate</v>
          </cell>
          <cell r="D769">
            <v>2</v>
          </cell>
          <cell r="E769" t="str">
            <v>Planned Realization Rate</v>
          </cell>
          <cell r="F769" t="str">
            <v>Realization Rate Value Source</v>
          </cell>
          <cell r="G769" t="str">
            <v/>
          </cell>
          <cell r="H769" t="str">
            <v>page 2</v>
          </cell>
          <cell r="I769" t="str">
            <v>CA_FinAnswer_Express_Program_Evaluation_2009-2011.pdf</v>
          </cell>
        </row>
        <row r="770">
          <cell r="C770" t="str">
            <v>02122014-003.2_Planned Net to Gross Ratio</v>
          </cell>
          <cell r="D770">
            <v>2</v>
          </cell>
          <cell r="E770" t="str">
            <v>Planned Net to Gross Ratio</v>
          </cell>
          <cell r="F770" t="str">
            <v>Net-to-Gross Value Source</v>
          </cell>
          <cell r="G770" t="str">
            <v/>
          </cell>
          <cell r="H770" t="str">
            <v>Page 2</v>
          </cell>
          <cell r="I770" t="str">
            <v>ID_FinAnswer_Express_Program_Evaluation_2009-2011.pdf</v>
          </cell>
        </row>
        <row r="771">
          <cell r="C771" t="str">
            <v>02122014-003.2_Planned Realization Rate</v>
          </cell>
          <cell r="D771">
            <v>2</v>
          </cell>
          <cell r="E771" t="str">
            <v>Planned Realization Rate</v>
          </cell>
          <cell r="F771" t="str">
            <v>Realization Rate Value Source</v>
          </cell>
          <cell r="G771" t="str">
            <v/>
          </cell>
          <cell r="H771" t="str">
            <v>Table 1</v>
          </cell>
          <cell r="I771" t="str">
            <v>ID_FinAnswer_Express_Program_Evaluation_2009-2011.pdf</v>
          </cell>
        </row>
        <row r="772">
          <cell r="C772" t="str">
            <v>01302014-008.1_Gross Average Monthly Demand Reduction (kW/unit)</v>
          </cell>
          <cell r="D772">
            <v>1</v>
          </cell>
          <cell r="E772" t="str">
            <v>Gross Average Monthly Demand Reduction (kW/unit)</v>
          </cell>
          <cell r="F772" t="str">
            <v>Demand Savings Value Source</v>
          </cell>
          <cell r="G772" t="str">
            <v/>
          </cell>
          <cell r="H772" t="str">
            <v/>
          </cell>
          <cell r="I772" t="str">
            <v>RMP UT Ltg Tool 070114.12.xlsm</v>
          </cell>
        </row>
        <row r="773">
          <cell r="C773" t="str">
            <v>01302014-008.1_Gross incremental annual electric savings (kWh/yr)</v>
          </cell>
          <cell r="D773">
            <v>1</v>
          </cell>
          <cell r="E773" t="str">
            <v>Gross incremental annual electric savings (kWh/yr)</v>
          </cell>
          <cell r="F773" t="str">
            <v>Energy Savings Value Source</v>
          </cell>
          <cell r="G773" t="str">
            <v/>
          </cell>
          <cell r="H773" t="str">
            <v/>
          </cell>
          <cell r="I773" t="str">
            <v>RMP UT Ltg Tool 070114.12.xlsm</v>
          </cell>
        </row>
        <row r="774">
          <cell r="C774" t="str">
            <v>01132014-010.1_Gross Average Monthly Demand Reduction (kW/unit)</v>
          </cell>
          <cell r="D774">
            <v>1</v>
          </cell>
          <cell r="E774" t="str">
            <v>Gross Average Monthly Demand Reduction (kW/unit)</v>
          </cell>
          <cell r="F774" t="str">
            <v>Demand Savings Value Source</v>
          </cell>
          <cell r="G774" t="str">
            <v/>
          </cell>
          <cell r="H774" t="str">
            <v/>
          </cell>
          <cell r="I774" t="str">
            <v>PP WA Ltg Tool 070114.12.xlsm</v>
          </cell>
        </row>
        <row r="775">
          <cell r="C775" t="str">
            <v>01132014-010.1_Gross incremental annual electric savings (kWh/yr)</v>
          </cell>
          <cell r="D775">
            <v>1</v>
          </cell>
          <cell r="E775" t="str">
            <v>Gross incremental annual electric savings (kWh/yr)</v>
          </cell>
          <cell r="F775" t="str">
            <v>Energy Savings Value Source</v>
          </cell>
          <cell r="G775" t="str">
            <v/>
          </cell>
          <cell r="H775" t="str">
            <v/>
          </cell>
          <cell r="I775" t="str">
            <v>PP WA Ltg Tool 070114.12.xlsm</v>
          </cell>
        </row>
        <row r="776">
          <cell r="C776" t="str">
            <v>01132014-010.1_Baseline Value</v>
          </cell>
          <cell r="D776">
            <v>1</v>
          </cell>
          <cell r="E776" t="str">
            <v>Baseline Value</v>
          </cell>
          <cell r="F776" t="str">
            <v>Stipulated Baseline Wattage</v>
          </cell>
          <cell r="G776" t="str">
            <v/>
          </cell>
          <cell r="H776" t="str">
            <v/>
          </cell>
          <cell r="I776" t="str">
            <v>Stipulated Baseline Wattages for wattsmart Business and FinAnswer Express Linear Flurorescent and Incandescent Fixtures.pdf</v>
          </cell>
        </row>
        <row r="777">
          <cell r="C777" t="str">
            <v>02122014-029.2_Planned Realization Rate</v>
          </cell>
          <cell r="D777">
            <v>2</v>
          </cell>
          <cell r="E777" t="str">
            <v>Planned Realization Rate</v>
          </cell>
          <cell r="F777" t="str">
            <v>Realization Rate Value Source</v>
          </cell>
          <cell r="G777" t="str">
            <v/>
          </cell>
          <cell r="H777" t="str">
            <v>Table 1</v>
          </cell>
          <cell r="I777" t="str">
            <v>DSM_WY_FinAnswerExpress_Report_2011.pdf</v>
          </cell>
        </row>
        <row r="778">
          <cell r="C778" t="str">
            <v>02122014-029.2_Planned Net to Gross Ratio</v>
          </cell>
          <cell r="D778">
            <v>2</v>
          </cell>
          <cell r="E778" t="str">
            <v>Planned Net to Gross Ratio</v>
          </cell>
          <cell r="F778" t="str">
            <v>Net-to-Gross Value Source</v>
          </cell>
          <cell r="G778" t="str">
            <v/>
          </cell>
          <cell r="H778" t="str">
            <v>Page 10</v>
          </cell>
          <cell r="I778" t="str">
            <v>DSM_WY_FinAnswerExpress_Report_2011.pdf</v>
          </cell>
        </row>
        <row r="779">
          <cell r="C779" t="str">
            <v>02122014-029.2_Measure life (years)</v>
          </cell>
          <cell r="D779">
            <v>2</v>
          </cell>
          <cell r="E779" t="str">
            <v>Measure life (years)</v>
          </cell>
          <cell r="F779" t="str">
            <v>Measure Life Value Source</v>
          </cell>
          <cell r="G779" t="str">
            <v>Average of 12 years from FinAnswer Express and 15 years from Energy FinAnswer (13.5 rounded to 14)</v>
          </cell>
          <cell r="H779" t="str">
            <v/>
          </cell>
          <cell r="I779" t="str">
            <v/>
          </cell>
        </row>
        <row r="780">
          <cell r="C780" t="str">
            <v>10.2_Planned Net to Gross Ratio</v>
          </cell>
          <cell r="D780">
            <v>2</v>
          </cell>
          <cell r="E780" t="str">
            <v>Planned Net to Gross Ratio</v>
          </cell>
          <cell r="F780" t="str">
            <v>Net-to-Gross Value Source</v>
          </cell>
          <cell r="G780" t="str">
            <v/>
          </cell>
          <cell r="H780" t="str">
            <v>page 2</v>
          </cell>
          <cell r="I780" t="str">
            <v>CA_FinAnswer_Express_Program_Evaluation_2009-2011.pdf</v>
          </cell>
        </row>
        <row r="781">
          <cell r="C781" t="str">
            <v>10.2_Planned Realization Rate</v>
          </cell>
          <cell r="D781">
            <v>2</v>
          </cell>
          <cell r="E781" t="str">
            <v>Planned Realization Rate</v>
          </cell>
          <cell r="F781" t="str">
            <v>Realization Rate Value Source</v>
          </cell>
          <cell r="G781" t="str">
            <v/>
          </cell>
          <cell r="H781" t="str">
            <v>page 2</v>
          </cell>
          <cell r="I781" t="str">
            <v>CA_FinAnswer_Express_Program_Evaluation_2009-2011.pdf</v>
          </cell>
        </row>
        <row r="782">
          <cell r="C782" t="str">
            <v>229.2_Planned Realization Rate</v>
          </cell>
          <cell r="D782">
            <v>2</v>
          </cell>
          <cell r="E782" t="str">
            <v>Planned Realization Rate</v>
          </cell>
          <cell r="F782" t="str">
            <v>Realization Rate Value Source</v>
          </cell>
          <cell r="G782" t="str">
            <v/>
          </cell>
          <cell r="H782" t="str">
            <v>Table 1</v>
          </cell>
          <cell r="I782" t="str">
            <v>ID_FinAnswer_Express_Program_Evaluation_2009-2011.pdf</v>
          </cell>
        </row>
        <row r="783">
          <cell r="C783" t="str">
            <v>229.2_Measure life (years)</v>
          </cell>
          <cell r="D783">
            <v>2</v>
          </cell>
          <cell r="E783" t="str">
            <v>Measure life (years)</v>
          </cell>
          <cell r="F783" t="str">
            <v>Measure Life Value Source</v>
          </cell>
          <cell r="G783" t="str">
            <v/>
          </cell>
          <cell r="H783" t="str">
            <v/>
          </cell>
          <cell r="I783" t="str">
            <v>NonLighting Measure Worksheets ID 111314.pdf</v>
          </cell>
        </row>
        <row r="784">
          <cell r="C784" t="str">
            <v>229.2_Incremental cost ($)</v>
          </cell>
          <cell r="D784">
            <v>2</v>
          </cell>
          <cell r="E784" t="str">
            <v>Incremental cost ($)</v>
          </cell>
          <cell r="F784" t="str">
            <v>Cost Value Source</v>
          </cell>
          <cell r="G784" t="str">
            <v/>
          </cell>
          <cell r="H784" t="str">
            <v/>
          </cell>
          <cell r="I784" t="str">
            <v>NonLighting Measure Worksheets ID 111314.pdf</v>
          </cell>
        </row>
        <row r="785">
          <cell r="C785" t="str">
            <v>229.2_Planned Net to Gross Ratio</v>
          </cell>
          <cell r="D785">
            <v>2</v>
          </cell>
          <cell r="E785" t="str">
            <v>Planned Net to Gross Ratio</v>
          </cell>
          <cell r="F785" t="str">
            <v>Net-to-Gross Value Source</v>
          </cell>
          <cell r="G785" t="str">
            <v/>
          </cell>
          <cell r="H785" t="str">
            <v>Page 2</v>
          </cell>
          <cell r="I785" t="str">
            <v>ID_FinAnswer_Express_Program_Evaluation_2009-2011.pdf</v>
          </cell>
        </row>
        <row r="786">
          <cell r="C786" t="str">
            <v>229.2_Gross Average Monthly Demand Reduction (kW/unit)</v>
          </cell>
          <cell r="D786">
            <v>2</v>
          </cell>
          <cell r="E786" t="str">
            <v>Gross Average Monthly Demand Reduction (kW/unit)</v>
          </cell>
          <cell r="F786" t="str">
            <v>Demand Reduction Value Source</v>
          </cell>
          <cell r="G786" t="str">
            <v/>
          </cell>
          <cell r="H786" t="str">
            <v/>
          </cell>
          <cell r="I786" t="str">
            <v>NonLighting Measure Worksheets ID 111314.pdf</v>
          </cell>
        </row>
        <row r="787">
          <cell r="C787" t="str">
            <v>229.2_Gross incremental annual electric savings (kWh/yr)</v>
          </cell>
          <cell r="D787">
            <v>2</v>
          </cell>
          <cell r="E787" t="str">
            <v>Gross incremental annual electric savings (kWh/yr)</v>
          </cell>
          <cell r="F787" t="str">
            <v xml:space="preserve">Energy Savings Value Source </v>
          </cell>
          <cell r="G787" t="str">
            <v/>
          </cell>
          <cell r="H787" t="str">
            <v/>
          </cell>
          <cell r="I787" t="str">
            <v>NonLighting Measure Worksheets ID 111314.pdf</v>
          </cell>
        </row>
        <row r="788">
          <cell r="C788" t="str">
            <v>450.3_Measure life (years)</v>
          </cell>
          <cell r="D788">
            <v>3</v>
          </cell>
          <cell r="E788" t="str">
            <v>Measure life (years)</v>
          </cell>
          <cell r="F788" t="str">
            <v>Measure Life Value Source</v>
          </cell>
          <cell r="G788" t="str">
            <v/>
          </cell>
          <cell r="H788" t="str">
            <v/>
          </cell>
          <cell r="I788" t="str">
            <v>Program Update Report UT 050214.docx</v>
          </cell>
        </row>
        <row r="789">
          <cell r="C789" t="str">
            <v>450.3_Planned Realization Rate</v>
          </cell>
          <cell r="D789">
            <v>3</v>
          </cell>
          <cell r="E789" t="str">
            <v>Planned Realization Rate</v>
          </cell>
          <cell r="F789" t="str">
            <v>Realization Rate Value Source</v>
          </cell>
          <cell r="G789" t="str">
            <v/>
          </cell>
          <cell r="H789" t="str">
            <v>BAU - CE inputs sheet</v>
          </cell>
          <cell r="I789" t="str">
            <v>CE inputs - measure update   small business 031314.xlsx</v>
          </cell>
        </row>
        <row r="790">
          <cell r="C790" t="str">
            <v>450.3_Incremental cost ($)</v>
          </cell>
          <cell r="D790">
            <v>3</v>
          </cell>
          <cell r="E790" t="str">
            <v>Incremental cost ($)</v>
          </cell>
          <cell r="F790" t="str">
            <v>Incremental Cost Value Source</v>
          </cell>
          <cell r="G790" t="str">
            <v/>
          </cell>
          <cell r="H790" t="str">
            <v/>
          </cell>
          <cell r="I790" t="str">
            <v/>
          </cell>
        </row>
        <row r="791">
          <cell r="C791" t="str">
            <v>450.3_Planned Net to Gross Ratio</v>
          </cell>
          <cell r="D791">
            <v>3</v>
          </cell>
          <cell r="E791" t="str">
            <v>Planned Net to Gross Ratio</v>
          </cell>
          <cell r="F791" t="str">
            <v>Net-to-Gross Value Source</v>
          </cell>
          <cell r="G791" t="str">
            <v/>
          </cell>
          <cell r="H791" t="str">
            <v>BAU - CE inputs sheet</v>
          </cell>
          <cell r="I791" t="str">
            <v>CE inputs - measure update   small business 031314.xlsx</v>
          </cell>
        </row>
        <row r="792">
          <cell r="C792" t="str">
            <v>450.3_Gross incremental annual electric savings (kWh/yr)</v>
          </cell>
          <cell r="D792">
            <v>3</v>
          </cell>
          <cell r="E792" t="str">
            <v>Gross incremental annual electric savings (kWh/yr)</v>
          </cell>
          <cell r="F792" t="str">
            <v>Energy Savings Value Source</v>
          </cell>
          <cell r="G792" t="str">
            <v/>
          </cell>
          <cell r="H792" t="str">
            <v/>
          </cell>
          <cell r="I792" t="str">
            <v/>
          </cell>
        </row>
        <row r="793">
          <cell r="C793" t="str">
            <v>450.3_Gross Average Monthly Demand Reduction (kW/unit)</v>
          </cell>
          <cell r="D793">
            <v>3</v>
          </cell>
          <cell r="E793" t="str">
            <v>Gross Average Monthly Demand Reduction (kW/unit)</v>
          </cell>
          <cell r="F793" t="str">
            <v>Demand Savings Value Source</v>
          </cell>
          <cell r="G793" t="str">
            <v/>
          </cell>
          <cell r="H793" t="str">
            <v/>
          </cell>
          <cell r="I793" t="str">
            <v/>
          </cell>
        </row>
        <row r="794">
          <cell r="C794" t="str">
            <v>450.3_Gross Average Monthly Demand Reduction (kW/unit)</v>
          </cell>
          <cell r="D794">
            <v>3</v>
          </cell>
          <cell r="E794" t="str">
            <v>Gross Average Monthly Demand Reduction (kW/unit)</v>
          </cell>
          <cell r="F794" t="str">
            <v>Demand Savings Value Source</v>
          </cell>
          <cell r="G794" t="str">
            <v/>
          </cell>
          <cell r="H794" t="str">
            <v/>
          </cell>
          <cell r="I794" t="str">
            <v>Program Update Report UT 050214.docx</v>
          </cell>
        </row>
        <row r="795">
          <cell r="C795" t="str">
            <v>450.3_Gross incremental annual electric savings (kWh/yr)</v>
          </cell>
          <cell r="D795">
            <v>3</v>
          </cell>
          <cell r="E795" t="str">
            <v>Gross incremental annual electric savings (kWh/yr)</v>
          </cell>
          <cell r="F795" t="str">
            <v>Energy Savings Value Source</v>
          </cell>
          <cell r="G795" t="str">
            <v/>
          </cell>
          <cell r="H795" t="str">
            <v/>
          </cell>
          <cell r="I795" t="str">
            <v>Program Update Report UT 050214.docx</v>
          </cell>
        </row>
        <row r="796">
          <cell r="C796" t="str">
            <v>450.3_Incremental cost ($)</v>
          </cell>
          <cell r="D796">
            <v>3</v>
          </cell>
          <cell r="E796" t="str">
            <v>Incremental cost ($)</v>
          </cell>
          <cell r="F796" t="str">
            <v>Incremental Cost Value Source</v>
          </cell>
          <cell r="G796" t="str">
            <v/>
          </cell>
          <cell r="H796" t="str">
            <v/>
          </cell>
          <cell r="I796" t="str">
            <v>Program Update Report UT 050214.docx</v>
          </cell>
        </row>
        <row r="797">
          <cell r="C797" t="str">
            <v>666.2_</v>
          </cell>
          <cell r="D797">
            <v>2</v>
          </cell>
          <cell r="E797" t="str">
            <v/>
          </cell>
          <cell r="F797" t="str">
            <v/>
          </cell>
          <cell r="G797" t="str">
            <v/>
          </cell>
          <cell r="H797" t="str">
            <v/>
          </cell>
          <cell r="I797" t="str">
            <v/>
          </cell>
        </row>
        <row r="798">
          <cell r="C798" t="str">
            <v>1069.2_Planned Net to Gross Ratio</v>
          </cell>
          <cell r="D798">
            <v>2</v>
          </cell>
          <cell r="E798" t="str">
            <v>Planned Net to Gross Ratio</v>
          </cell>
          <cell r="F798" t="str">
            <v>Net-to-Gross Value Source</v>
          </cell>
          <cell r="G798" t="str">
            <v/>
          </cell>
          <cell r="H798" t="str">
            <v>Page 10</v>
          </cell>
          <cell r="I798" t="str">
            <v>DSM_WY_FinAnswerExpress_Report_2011.pdf</v>
          </cell>
        </row>
        <row r="799">
          <cell r="C799" t="str">
            <v>1069.2_Measure life (years)</v>
          </cell>
          <cell r="D799">
            <v>2</v>
          </cell>
          <cell r="E799" t="str">
            <v>Measure life (years)</v>
          </cell>
          <cell r="F799" t="str">
            <v>Measure Life Value Source</v>
          </cell>
          <cell r="G799" t="str">
            <v/>
          </cell>
          <cell r="H799" t="str">
            <v/>
          </cell>
          <cell r="I799" t="str">
            <v>NonLighting Measure Worksheets WY 120814.pdf</v>
          </cell>
        </row>
        <row r="800">
          <cell r="C800" t="str">
            <v>1069.2_Incremental cost ($)</v>
          </cell>
          <cell r="D800">
            <v>2</v>
          </cell>
          <cell r="E800" t="str">
            <v>Incremental cost ($)</v>
          </cell>
          <cell r="F800" t="str">
            <v>Incremental Cost Value Source</v>
          </cell>
          <cell r="G800" t="str">
            <v/>
          </cell>
          <cell r="H800" t="str">
            <v/>
          </cell>
          <cell r="I800" t="str">
            <v>NonLighting Measure Worksheets WY 120814.pdf</v>
          </cell>
        </row>
        <row r="801">
          <cell r="C801" t="str">
            <v>1069.2_Planned Realization Rate</v>
          </cell>
          <cell r="D801">
            <v>2</v>
          </cell>
          <cell r="E801" t="str">
            <v>Planned Realization Rate</v>
          </cell>
          <cell r="F801" t="str">
            <v>Realization Rate Value Source</v>
          </cell>
          <cell r="G801" t="str">
            <v/>
          </cell>
          <cell r="H801" t="str">
            <v>Table 1</v>
          </cell>
          <cell r="I801" t="str">
            <v>DSM_WY_FinAnswerExpress_Report_2011.pdf</v>
          </cell>
        </row>
        <row r="802">
          <cell r="C802" t="str">
            <v>1069.2_Gross incremental annual electric savings (kWh/yr)</v>
          </cell>
          <cell r="D802">
            <v>2</v>
          </cell>
          <cell r="E802" t="str">
            <v>Gross incremental annual electric savings (kWh/yr)</v>
          </cell>
          <cell r="F802" t="str">
            <v>Energy Savings Value Source</v>
          </cell>
          <cell r="G802" t="str">
            <v/>
          </cell>
          <cell r="H802" t="str">
            <v/>
          </cell>
          <cell r="I802" t="str">
            <v>NonLighting Measure Worksheets WY 120814.pdf</v>
          </cell>
        </row>
        <row r="803">
          <cell r="C803" t="str">
            <v>1069.2_Gross Average Monthly Demand Reduction (kW/unit)</v>
          </cell>
          <cell r="D803">
            <v>2</v>
          </cell>
          <cell r="E803" t="str">
            <v>Gross Average Monthly Demand Reduction (kW/unit)</v>
          </cell>
          <cell r="F803" t="str">
            <v>Demand Savings Value Source</v>
          </cell>
          <cell r="G803" t="str">
            <v/>
          </cell>
          <cell r="H803" t="str">
            <v/>
          </cell>
          <cell r="I803" t="str">
            <v>NonLighting Measure Worksheets WY 120814.pdf</v>
          </cell>
        </row>
        <row r="804">
          <cell r="C804" t="str">
            <v>9.2_Planned Net to Gross Ratio</v>
          </cell>
          <cell r="D804">
            <v>2</v>
          </cell>
          <cell r="E804" t="str">
            <v>Planned Net to Gross Ratio</v>
          </cell>
          <cell r="F804" t="str">
            <v>Net-to-Gross Value Source</v>
          </cell>
          <cell r="G804" t="str">
            <v/>
          </cell>
          <cell r="H804" t="str">
            <v>page 2</v>
          </cell>
          <cell r="I804" t="str">
            <v>CA_FinAnswer_Express_Program_Evaluation_2009-2011.pdf</v>
          </cell>
        </row>
        <row r="805">
          <cell r="C805" t="str">
            <v>9.2_Planned Realization Rate</v>
          </cell>
          <cell r="D805">
            <v>2</v>
          </cell>
          <cell r="E805" t="str">
            <v>Planned Realization Rate</v>
          </cell>
          <cell r="F805" t="str">
            <v>Realization Rate Value Source</v>
          </cell>
          <cell r="G805" t="str">
            <v/>
          </cell>
          <cell r="H805" t="str">
            <v>page 2</v>
          </cell>
          <cell r="I805" t="str">
            <v>CA_FinAnswer_Express_Program_Evaluation_2009-2011.pdf</v>
          </cell>
        </row>
        <row r="806">
          <cell r="C806" t="str">
            <v>228.2_Measure life (years)</v>
          </cell>
          <cell r="D806">
            <v>2</v>
          </cell>
          <cell r="E806" t="str">
            <v>Measure life (years)</v>
          </cell>
          <cell r="F806" t="str">
            <v>Measure Life Value Source</v>
          </cell>
          <cell r="G806" t="str">
            <v/>
          </cell>
          <cell r="H806" t="str">
            <v/>
          </cell>
          <cell r="I806" t="str">
            <v>NonLighting Measure Worksheets ID 111314.pdf</v>
          </cell>
        </row>
        <row r="807">
          <cell r="C807" t="str">
            <v>228.2_Gross Average Monthly Demand Reduction (kW/unit)</v>
          </cell>
          <cell r="D807">
            <v>2</v>
          </cell>
          <cell r="E807" t="str">
            <v>Gross Average Monthly Demand Reduction (kW/unit)</v>
          </cell>
          <cell r="F807" t="str">
            <v>Demand Reduction Value Source</v>
          </cell>
          <cell r="G807" t="str">
            <v/>
          </cell>
          <cell r="H807" t="str">
            <v/>
          </cell>
          <cell r="I807" t="str">
            <v>NonLighting Measure Worksheets ID 111314.pdf</v>
          </cell>
        </row>
        <row r="808">
          <cell r="C808" t="str">
            <v>228.2_Planned Net to Gross Ratio</v>
          </cell>
          <cell r="D808">
            <v>2</v>
          </cell>
          <cell r="E808" t="str">
            <v>Planned Net to Gross Ratio</v>
          </cell>
          <cell r="F808" t="str">
            <v>Net-to-Gross Value Source</v>
          </cell>
          <cell r="G808" t="str">
            <v/>
          </cell>
          <cell r="H808" t="str">
            <v>Page 2</v>
          </cell>
          <cell r="I808" t="str">
            <v>ID_FinAnswer_Express_Program_Evaluation_2009-2011.pdf</v>
          </cell>
        </row>
        <row r="809">
          <cell r="C809" t="str">
            <v>228.2_Planned Realization Rate</v>
          </cell>
          <cell r="D809">
            <v>2</v>
          </cell>
          <cell r="E809" t="str">
            <v>Planned Realization Rate</v>
          </cell>
          <cell r="F809" t="str">
            <v>Realization Rate Value Source</v>
          </cell>
          <cell r="G809" t="str">
            <v/>
          </cell>
          <cell r="H809" t="str">
            <v>Table 1</v>
          </cell>
          <cell r="I809" t="str">
            <v>ID_FinAnswer_Express_Program_Evaluation_2009-2011.pdf</v>
          </cell>
        </row>
        <row r="810">
          <cell r="C810" t="str">
            <v>228.2_Gross incremental annual electric savings (kWh/yr)</v>
          </cell>
          <cell r="D810">
            <v>2</v>
          </cell>
          <cell r="E810" t="str">
            <v>Gross incremental annual electric savings (kWh/yr)</v>
          </cell>
          <cell r="F810" t="str">
            <v xml:space="preserve">Energy Savings Value Source </v>
          </cell>
          <cell r="G810" t="str">
            <v/>
          </cell>
          <cell r="H810" t="str">
            <v/>
          </cell>
          <cell r="I810" t="str">
            <v>NonLighting Measure Worksheets ID 111314.pdf</v>
          </cell>
        </row>
        <row r="811">
          <cell r="C811" t="str">
            <v>228.2_Incremental cost ($)</v>
          </cell>
          <cell r="D811">
            <v>2</v>
          </cell>
          <cell r="E811" t="str">
            <v>Incremental cost ($)</v>
          </cell>
          <cell r="F811" t="str">
            <v>Cost Value Source</v>
          </cell>
          <cell r="G811" t="str">
            <v/>
          </cell>
          <cell r="H811" t="str">
            <v/>
          </cell>
          <cell r="I811" t="str">
            <v>NonLighting Measure Worksheets ID 111314.pdf</v>
          </cell>
        </row>
        <row r="812">
          <cell r="C812" t="str">
            <v>449.3_Gross incremental annual electric savings (kWh/yr)</v>
          </cell>
          <cell r="D812">
            <v>3</v>
          </cell>
          <cell r="E812" t="str">
            <v>Gross incremental annual electric savings (kWh/yr)</v>
          </cell>
          <cell r="F812" t="str">
            <v>Energy Savings Value Source</v>
          </cell>
          <cell r="G812" t="str">
            <v/>
          </cell>
          <cell r="H812" t="str">
            <v/>
          </cell>
          <cell r="I812" t="str">
            <v>Program Update Report UT 050214.docx</v>
          </cell>
        </row>
        <row r="813">
          <cell r="C813" t="str">
            <v>449.3_Measure life (years)</v>
          </cell>
          <cell r="D813">
            <v>3</v>
          </cell>
          <cell r="E813" t="str">
            <v>Measure life (years)</v>
          </cell>
          <cell r="F813" t="str">
            <v>Measure Life Value Source</v>
          </cell>
          <cell r="G813" t="str">
            <v/>
          </cell>
          <cell r="H813" t="str">
            <v/>
          </cell>
          <cell r="I813" t="str">
            <v>Program Update Report UT 050214.docx</v>
          </cell>
        </row>
        <row r="814">
          <cell r="C814" t="str">
            <v>449.3_Incremental cost ($)</v>
          </cell>
          <cell r="D814">
            <v>3</v>
          </cell>
          <cell r="E814" t="str">
            <v>Incremental cost ($)</v>
          </cell>
          <cell r="F814" t="str">
            <v>Incremental Cost Value Source</v>
          </cell>
          <cell r="G814" t="str">
            <v/>
          </cell>
          <cell r="H814" t="str">
            <v/>
          </cell>
          <cell r="I814" t="str">
            <v>Program Update Report UT 050214.docx</v>
          </cell>
        </row>
        <row r="815">
          <cell r="C815" t="str">
            <v>449.3_Incremental cost ($)</v>
          </cell>
          <cell r="D815">
            <v>3</v>
          </cell>
          <cell r="E815" t="str">
            <v>Incremental cost ($)</v>
          </cell>
          <cell r="F815" t="str">
            <v>Incremental Cost Value Source</v>
          </cell>
          <cell r="G815" t="str">
            <v/>
          </cell>
          <cell r="H815" t="str">
            <v/>
          </cell>
          <cell r="I815" t="str">
            <v/>
          </cell>
        </row>
        <row r="816">
          <cell r="C816" t="str">
            <v>449.3_Gross Average Monthly Demand Reduction (kW/unit)</v>
          </cell>
          <cell r="D816">
            <v>3</v>
          </cell>
          <cell r="E816" t="str">
            <v>Gross Average Monthly Demand Reduction (kW/unit)</v>
          </cell>
          <cell r="F816" t="str">
            <v>Demand Savings Value Source</v>
          </cell>
          <cell r="G816" t="str">
            <v/>
          </cell>
          <cell r="H816" t="str">
            <v/>
          </cell>
          <cell r="I816" t="str">
            <v>Program Update Report UT 050214.docx</v>
          </cell>
        </row>
        <row r="817">
          <cell r="C817" t="str">
            <v>449.3_Planned Realization Rate</v>
          </cell>
          <cell r="D817">
            <v>3</v>
          </cell>
          <cell r="E817" t="str">
            <v>Planned Realization Rate</v>
          </cell>
          <cell r="F817" t="str">
            <v>Realization Rate Value Source</v>
          </cell>
          <cell r="G817" t="str">
            <v/>
          </cell>
          <cell r="H817" t="str">
            <v>BAU - CE inputs sheet</v>
          </cell>
          <cell r="I817" t="str">
            <v>CE inputs - measure update   small business 031314.xlsx</v>
          </cell>
        </row>
        <row r="818">
          <cell r="C818" t="str">
            <v>449.3_Gross Average Monthly Demand Reduction (kW/unit)</v>
          </cell>
          <cell r="D818">
            <v>3</v>
          </cell>
          <cell r="E818" t="str">
            <v>Gross Average Monthly Demand Reduction (kW/unit)</v>
          </cell>
          <cell r="F818" t="str">
            <v>Demand Savings Value Source</v>
          </cell>
          <cell r="G818" t="str">
            <v/>
          </cell>
          <cell r="H818" t="str">
            <v/>
          </cell>
          <cell r="I818" t="str">
            <v/>
          </cell>
        </row>
        <row r="819">
          <cell r="C819" t="str">
            <v>449.3_Gross incremental annual electric savings (kWh/yr)</v>
          </cell>
          <cell r="D819">
            <v>3</v>
          </cell>
          <cell r="E819" t="str">
            <v>Gross incremental annual electric savings (kWh/yr)</v>
          </cell>
          <cell r="F819" t="str">
            <v>Energy Savings Value Source</v>
          </cell>
          <cell r="G819" t="str">
            <v/>
          </cell>
          <cell r="H819" t="str">
            <v/>
          </cell>
          <cell r="I819" t="str">
            <v/>
          </cell>
        </row>
        <row r="820">
          <cell r="C820" t="str">
            <v>449.3_Planned Net to Gross Ratio</v>
          </cell>
          <cell r="D820">
            <v>3</v>
          </cell>
          <cell r="E820" t="str">
            <v>Planned Net to Gross Ratio</v>
          </cell>
          <cell r="F820" t="str">
            <v>Net-to-Gross Value Source</v>
          </cell>
          <cell r="G820" t="str">
            <v/>
          </cell>
          <cell r="H820" t="str">
            <v>BAU - CE inputs sheet</v>
          </cell>
          <cell r="I820" t="str">
            <v>CE inputs - measure update   small business 031314.xlsx</v>
          </cell>
        </row>
        <row r="821">
          <cell r="C821" t="str">
            <v>665.2_Measure life (years)</v>
          </cell>
          <cell r="D821">
            <v>2</v>
          </cell>
          <cell r="E821" t="str">
            <v>Measure life (years)</v>
          </cell>
          <cell r="F821" t="str">
            <v>Measure Life Value Source</v>
          </cell>
          <cell r="G821" t="str">
            <v/>
          </cell>
          <cell r="H821" t="str">
            <v>Table 1-6</v>
          </cell>
          <cell r="I821" t="str">
            <v/>
          </cell>
        </row>
        <row r="822">
          <cell r="C822" t="str">
            <v>665.2_Incremental cost ($)</v>
          </cell>
          <cell r="D822">
            <v>2</v>
          </cell>
          <cell r="E822" t="str">
            <v>Incremental cost ($)</v>
          </cell>
          <cell r="F822" t="str">
            <v>Cost Value Source</v>
          </cell>
          <cell r="G822" t="str">
            <v/>
          </cell>
          <cell r="H822" t="str">
            <v>Table 1-6</v>
          </cell>
          <cell r="I822" t="str">
            <v/>
          </cell>
        </row>
        <row r="823">
          <cell r="C823" t="str">
            <v>665.2_Gross Average Monthly Demand Reduction (kW/unit)</v>
          </cell>
          <cell r="D823">
            <v>2</v>
          </cell>
          <cell r="E823" t="str">
            <v>Gross Average Monthly Demand Reduction (kW/unit)</v>
          </cell>
          <cell r="F823" t="str">
            <v>Demand Reduction Value Source</v>
          </cell>
          <cell r="G823" t="str">
            <v/>
          </cell>
          <cell r="H823" t="str">
            <v>Table 1-6</v>
          </cell>
          <cell r="I823" t="str">
            <v/>
          </cell>
        </row>
        <row r="824">
          <cell r="C824" t="str">
            <v>665.2_Incentive Customer ($)</v>
          </cell>
          <cell r="D824">
            <v>2</v>
          </cell>
          <cell r="E824" t="str">
            <v>Incentive Customer ($)</v>
          </cell>
          <cell r="F824" t="str">
            <v>Incentive Value Source</v>
          </cell>
          <cell r="G824" t="str">
            <v/>
          </cell>
          <cell r="H824" t="str">
            <v>Table 1-6</v>
          </cell>
          <cell r="I824" t="str">
            <v/>
          </cell>
        </row>
        <row r="825">
          <cell r="C825" t="str">
            <v>665.2_Gross incremental annual electric savings (kWh/yr)</v>
          </cell>
          <cell r="D825">
            <v>2</v>
          </cell>
          <cell r="E825" t="str">
            <v>Gross incremental annual electric savings (kWh/yr)</v>
          </cell>
          <cell r="F825" t="str">
            <v xml:space="preserve">Energy Savings Value Source </v>
          </cell>
          <cell r="G825" t="str">
            <v/>
          </cell>
          <cell r="H825" t="str">
            <v>Table 1-6</v>
          </cell>
          <cell r="I825" t="str">
            <v/>
          </cell>
        </row>
        <row r="826">
          <cell r="C826" t="str">
            <v>1068.2_Planned Realization Rate</v>
          </cell>
          <cell r="D826">
            <v>2</v>
          </cell>
          <cell r="E826" t="str">
            <v>Planned Realization Rate</v>
          </cell>
          <cell r="F826" t="str">
            <v>Realization Rate Value Source</v>
          </cell>
          <cell r="G826" t="str">
            <v/>
          </cell>
          <cell r="H826" t="str">
            <v>Table 1</v>
          </cell>
          <cell r="I826" t="str">
            <v>DSM_WY_FinAnswerExpress_Report_2011.pdf</v>
          </cell>
        </row>
        <row r="827">
          <cell r="C827" t="str">
            <v>1068.2_Incremental cost ($)</v>
          </cell>
          <cell r="D827">
            <v>2</v>
          </cell>
          <cell r="E827" t="str">
            <v>Incremental cost ($)</v>
          </cell>
          <cell r="F827" t="str">
            <v>Incremental Cost Value Source</v>
          </cell>
          <cell r="G827" t="str">
            <v/>
          </cell>
          <cell r="H827" t="str">
            <v/>
          </cell>
          <cell r="I827" t="str">
            <v>NonLighting Measure Worksheets WY 120814.pdf</v>
          </cell>
        </row>
        <row r="828">
          <cell r="C828" t="str">
            <v>1068.2_Measure life (years)</v>
          </cell>
          <cell r="D828">
            <v>2</v>
          </cell>
          <cell r="E828" t="str">
            <v>Measure life (years)</v>
          </cell>
          <cell r="F828" t="str">
            <v>Measure Life Value Source</v>
          </cell>
          <cell r="G828" t="str">
            <v/>
          </cell>
          <cell r="H828" t="str">
            <v/>
          </cell>
          <cell r="I828" t="str">
            <v>NonLighting Measure Worksheets WY 120814.pdf</v>
          </cell>
        </row>
        <row r="829">
          <cell r="C829" t="str">
            <v>1068.2_Planned Net to Gross Ratio</v>
          </cell>
          <cell r="D829">
            <v>2</v>
          </cell>
          <cell r="E829" t="str">
            <v>Planned Net to Gross Ratio</v>
          </cell>
          <cell r="F829" t="str">
            <v>Net-to-Gross Value Source</v>
          </cell>
          <cell r="G829" t="str">
            <v/>
          </cell>
          <cell r="H829" t="str">
            <v>Page 10</v>
          </cell>
          <cell r="I829" t="str">
            <v>DSM_WY_FinAnswerExpress_Report_2011.pdf</v>
          </cell>
        </row>
        <row r="830">
          <cell r="C830" t="str">
            <v>1068.2_Gross Average Monthly Demand Reduction (kW/unit)</v>
          </cell>
          <cell r="D830">
            <v>2</v>
          </cell>
          <cell r="E830" t="str">
            <v>Gross Average Monthly Demand Reduction (kW/unit)</v>
          </cell>
          <cell r="F830" t="str">
            <v>Demand Savings Value Source</v>
          </cell>
          <cell r="G830" t="str">
            <v/>
          </cell>
          <cell r="H830" t="str">
            <v/>
          </cell>
          <cell r="I830" t="str">
            <v>NonLighting Measure Worksheets WY 120814.pdf</v>
          </cell>
        </row>
        <row r="831">
          <cell r="C831" t="str">
            <v>1068.2_Gross incremental annual electric savings (kWh/yr)</v>
          </cell>
          <cell r="D831">
            <v>2</v>
          </cell>
          <cell r="E831" t="str">
            <v>Gross incremental annual electric savings (kWh/yr)</v>
          </cell>
          <cell r="F831" t="str">
            <v>Energy Savings Value Source</v>
          </cell>
          <cell r="G831" t="str">
            <v/>
          </cell>
          <cell r="H831" t="str">
            <v/>
          </cell>
          <cell r="I831" t="str">
            <v>NonLighting Measure Worksheets WY 120814.pdf</v>
          </cell>
        </row>
        <row r="832">
          <cell r="C832" t="str">
            <v>8.2_Planned Net to Gross Ratio</v>
          </cell>
          <cell r="D832">
            <v>2</v>
          </cell>
          <cell r="E832" t="str">
            <v>Planned Net to Gross Ratio</v>
          </cell>
          <cell r="F832" t="str">
            <v>Net-to-Gross Value Source</v>
          </cell>
          <cell r="G832" t="str">
            <v/>
          </cell>
          <cell r="H832" t="str">
            <v>page 2</v>
          </cell>
          <cell r="I832" t="str">
            <v>CA_FinAnswer_Express_Program_Evaluation_2009-2011.pdf</v>
          </cell>
        </row>
        <row r="833">
          <cell r="C833" t="str">
            <v>8.2_Planned Realization Rate</v>
          </cell>
          <cell r="D833">
            <v>2</v>
          </cell>
          <cell r="E833" t="str">
            <v>Planned Realization Rate</v>
          </cell>
          <cell r="F833" t="str">
            <v>Realization Rate Value Source</v>
          </cell>
          <cell r="G833" t="str">
            <v/>
          </cell>
          <cell r="H833" t="str">
            <v>page 2</v>
          </cell>
          <cell r="I833" t="str">
            <v>CA_FinAnswer_Express_Program_Evaluation_2009-2011.pdf</v>
          </cell>
        </row>
        <row r="834">
          <cell r="C834" t="str">
            <v>227.2_Gross Average Monthly Demand Reduction (kW/unit)</v>
          </cell>
          <cell r="D834">
            <v>2</v>
          </cell>
          <cell r="E834" t="str">
            <v>Gross Average Monthly Demand Reduction (kW/unit)</v>
          </cell>
          <cell r="F834" t="str">
            <v>Demand Reduction Value Source</v>
          </cell>
          <cell r="G834" t="str">
            <v/>
          </cell>
          <cell r="H834" t="str">
            <v/>
          </cell>
          <cell r="I834" t="str">
            <v>NonLighting Measure Worksheets ID 111314.pdf</v>
          </cell>
        </row>
        <row r="835">
          <cell r="C835" t="str">
            <v>227.2_Planned Net to Gross Ratio</v>
          </cell>
          <cell r="D835">
            <v>2</v>
          </cell>
          <cell r="E835" t="str">
            <v>Planned Net to Gross Ratio</v>
          </cell>
          <cell r="F835" t="str">
            <v>Net-to-Gross Value Source</v>
          </cell>
          <cell r="G835" t="str">
            <v/>
          </cell>
          <cell r="H835" t="str">
            <v>Page 2</v>
          </cell>
          <cell r="I835" t="str">
            <v>ID_FinAnswer_Express_Program_Evaluation_2009-2011.pdf</v>
          </cell>
        </row>
        <row r="836">
          <cell r="C836" t="str">
            <v>227.2_Incremental cost ($)</v>
          </cell>
          <cell r="D836">
            <v>2</v>
          </cell>
          <cell r="E836" t="str">
            <v>Incremental cost ($)</v>
          </cell>
          <cell r="F836" t="str">
            <v>Cost Value Source</v>
          </cell>
          <cell r="G836" t="str">
            <v/>
          </cell>
          <cell r="H836" t="str">
            <v/>
          </cell>
          <cell r="I836" t="str">
            <v>NonLighting Measure Worksheets ID 111314.pdf</v>
          </cell>
        </row>
        <row r="837">
          <cell r="C837" t="str">
            <v>227.2_Gross incremental annual electric savings (kWh/yr)</v>
          </cell>
          <cell r="D837">
            <v>2</v>
          </cell>
          <cell r="E837" t="str">
            <v>Gross incremental annual electric savings (kWh/yr)</v>
          </cell>
          <cell r="F837" t="str">
            <v xml:space="preserve">Energy Savings Value Source </v>
          </cell>
          <cell r="G837" t="str">
            <v/>
          </cell>
          <cell r="H837" t="str">
            <v/>
          </cell>
          <cell r="I837" t="str">
            <v>NonLighting Measure Worksheets ID 111314.pdf</v>
          </cell>
        </row>
        <row r="838">
          <cell r="C838" t="str">
            <v>227.2_Measure life (years)</v>
          </cell>
          <cell r="D838">
            <v>2</v>
          </cell>
          <cell r="E838" t="str">
            <v>Measure life (years)</v>
          </cell>
          <cell r="F838" t="str">
            <v>Measure Life Value Source</v>
          </cell>
          <cell r="G838" t="str">
            <v/>
          </cell>
          <cell r="H838" t="str">
            <v/>
          </cell>
          <cell r="I838" t="str">
            <v>NonLighting Measure Worksheets ID 111314.pdf</v>
          </cell>
        </row>
        <row r="839">
          <cell r="C839" t="str">
            <v>227.2_Planned Realization Rate</v>
          </cell>
          <cell r="D839">
            <v>2</v>
          </cell>
          <cell r="E839" t="str">
            <v>Planned Realization Rate</v>
          </cell>
          <cell r="F839" t="str">
            <v>Realization Rate Value Source</v>
          </cell>
          <cell r="G839" t="str">
            <v/>
          </cell>
          <cell r="H839" t="str">
            <v>Table 1</v>
          </cell>
          <cell r="I839" t="str">
            <v>ID_FinAnswer_Express_Program_Evaluation_2009-2011.pdf</v>
          </cell>
        </row>
        <row r="840">
          <cell r="C840" t="str">
            <v>448.3_Planned Net to Gross Ratio</v>
          </cell>
          <cell r="D840">
            <v>3</v>
          </cell>
          <cell r="E840" t="str">
            <v>Planned Net to Gross Ratio</v>
          </cell>
          <cell r="F840" t="str">
            <v>Net-to-Gross Value Source</v>
          </cell>
          <cell r="G840" t="str">
            <v/>
          </cell>
          <cell r="H840" t="str">
            <v>BAU - CE inputs sheet</v>
          </cell>
          <cell r="I840" t="str">
            <v>CE inputs - measure update   small business 031314.xlsx</v>
          </cell>
        </row>
        <row r="841">
          <cell r="C841" t="str">
            <v>448.3_Incremental cost ($)</v>
          </cell>
          <cell r="D841">
            <v>3</v>
          </cell>
          <cell r="E841" t="str">
            <v>Incremental cost ($)</v>
          </cell>
          <cell r="F841" t="str">
            <v>Incremental Cost Value Source</v>
          </cell>
          <cell r="G841" t="str">
            <v/>
          </cell>
          <cell r="H841" t="str">
            <v/>
          </cell>
          <cell r="I841" t="str">
            <v/>
          </cell>
        </row>
        <row r="842">
          <cell r="C842" t="str">
            <v>448.3_Gross incremental annual electric savings (kWh/yr)</v>
          </cell>
          <cell r="D842">
            <v>3</v>
          </cell>
          <cell r="E842" t="str">
            <v>Gross incremental annual electric savings (kWh/yr)</v>
          </cell>
          <cell r="F842" t="str">
            <v>Energy Savings Value Source</v>
          </cell>
          <cell r="G842" t="str">
            <v/>
          </cell>
          <cell r="H842" t="str">
            <v/>
          </cell>
          <cell r="I842" t="str">
            <v>Program Update Report UT 050214.docx</v>
          </cell>
        </row>
        <row r="843">
          <cell r="C843" t="str">
            <v>448.3_Gross Average Monthly Demand Reduction (kW/unit)</v>
          </cell>
          <cell r="D843">
            <v>3</v>
          </cell>
          <cell r="E843" t="str">
            <v>Gross Average Monthly Demand Reduction (kW/unit)</v>
          </cell>
          <cell r="F843" t="str">
            <v>Demand Savings Value Source</v>
          </cell>
          <cell r="G843" t="str">
            <v/>
          </cell>
          <cell r="H843" t="str">
            <v/>
          </cell>
          <cell r="I843" t="str">
            <v/>
          </cell>
        </row>
        <row r="844">
          <cell r="C844" t="str">
            <v>448.3_Measure life (years)</v>
          </cell>
          <cell r="D844">
            <v>3</v>
          </cell>
          <cell r="E844" t="str">
            <v>Measure life (years)</v>
          </cell>
          <cell r="F844" t="str">
            <v>Measure Life Value Source</v>
          </cell>
          <cell r="G844" t="str">
            <v/>
          </cell>
          <cell r="H844" t="str">
            <v/>
          </cell>
          <cell r="I844" t="str">
            <v>Program Update Report UT 050214.docx</v>
          </cell>
        </row>
        <row r="845">
          <cell r="C845" t="str">
            <v>448.3_Gross Average Monthly Demand Reduction (kW/unit)</v>
          </cell>
          <cell r="D845">
            <v>3</v>
          </cell>
          <cell r="E845" t="str">
            <v>Gross Average Monthly Demand Reduction (kW/unit)</v>
          </cell>
          <cell r="F845" t="str">
            <v>Demand Savings Value Source</v>
          </cell>
          <cell r="G845" t="str">
            <v/>
          </cell>
          <cell r="H845" t="str">
            <v/>
          </cell>
          <cell r="I845" t="str">
            <v>Program Update Report UT 050214.docx</v>
          </cell>
        </row>
        <row r="846">
          <cell r="C846" t="str">
            <v>448.3_Gross incremental annual electric savings (kWh/yr)</v>
          </cell>
          <cell r="D846">
            <v>3</v>
          </cell>
          <cell r="E846" t="str">
            <v>Gross incremental annual electric savings (kWh/yr)</v>
          </cell>
          <cell r="F846" t="str">
            <v>Energy Savings Value Source</v>
          </cell>
          <cell r="G846" t="str">
            <v/>
          </cell>
          <cell r="H846" t="str">
            <v/>
          </cell>
          <cell r="I846" t="str">
            <v/>
          </cell>
        </row>
        <row r="847">
          <cell r="C847" t="str">
            <v>448.3_Planned Realization Rate</v>
          </cell>
          <cell r="D847">
            <v>3</v>
          </cell>
          <cell r="E847" t="str">
            <v>Planned Realization Rate</v>
          </cell>
          <cell r="F847" t="str">
            <v>Realization Rate Value Source</v>
          </cell>
          <cell r="G847" t="str">
            <v/>
          </cell>
          <cell r="H847" t="str">
            <v>BAU - CE inputs sheet</v>
          </cell>
          <cell r="I847" t="str">
            <v>CE inputs - measure update   small business 031314.xlsx</v>
          </cell>
        </row>
        <row r="848">
          <cell r="C848" t="str">
            <v>448.3_Incremental cost ($)</v>
          </cell>
          <cell r="D848">
            <v>3</v>
          </cell>
          <cell r="E848" t="str">
            <v>Incremental cost ($)</v>
          </cell>
          <cell r="F848" t="str">
            <v>Incremental Cost Value Source</v>
          </cell>
          <cell r="G848" t="str">
            <v/>
          </cell>
          <cell r="H848" t="str">
            <v/>
          </cell>
          <cell r="I848" t="str">
            <v>Program Update Report UT 050214.docx</v>
          </cell>
        </row>
        <row r="849">
          <cell r="C849" t="str">
            <v>663.2_Incentive Customer ($)</v>
          </cell>
          <cell r="D849">
            <v>2</v>
          </cell>
          <cell r="E849" t="str">
            <v>Incentive Customer ($)</v>
          </cell>
          <cell r="F849" t="str">
            <v>Incentive Value Source</v>
          </cell>
          <cell r="G849" t="str">
            <v/>
          </cell>
          <cell r="H849" t="str">
            <v>Table 1-6</v>
          </cell>
          <cell r="I849" t="str">
            <v/>
          </cell>
        </row>
        <row r="850">
          <cell r="C850" t="str">
            <v>663.2_Incremental cost ($)</v>
          </cell>
          <cell r="D850">
            <v>2</v>
          </cell>
          <cell r="E850" t="str">
            <v>Incremental cost ($)</v>
          </cell>
          <cell r="F850" t="str">
            <v>Cost Value Source</v>
          </cell>
          <cell r="G850" t="str">
            <v/>
          </cell>
          <cell r="H850" t="str">
            <v>Table 1-6</v>
          </cell>
          <cell r="I850" t="str">
            <v/>
          </cell>
        </row>
        <row r="851">
          <cell r="C851" t="str">
            <v>663.2_Measure life (years)</v>
          </cell>
          <cell r="D851">
            <v>2</v>
          </cell>
          <cell r="E851" t="str">
            <v>Measure life (years)</v>
          </cell>
          <cell r="F851" t="str">
            <v>Measure Life Value Source</v>
          </cell>
          <cell r="G851" t="str">
            <v/>
          </cell>
          <cell r="H851" t="str">
            <v>Table 1-6</v>
          </cell>
          <cell r="I851" t="str">
            <v/>
          </cell>
        </row>
        <row r="852">
          <cell r="C852" t="str">
            <v>663.2_Gross Average Monthly Demand Reduction (kW/unit)</v>
          </cell>
          <cell r="D852">
            <v>2</v>
          </cell>
          <cell r="E852" t="str">
            <v>Gross Average Monthly Demand Reduction (kW/unit)</v>
          </cell>
          <cell r="F852" t="str">
            <v>Demand Reduction Value Source</v>
          </cell>
          <cell r="G852" t="str">
            <v/>
          </cell>
          <cell r="H852" t="str">
            <v>Table 1-6</v>
          </cell>
          <cell r="I852" t="str">
            <v/>
          </cell>
        </row>
        <row r="853">
          <cell r="C853" t="str">
            <v>663.2_Gross incremental annual electric savings (kWh/yr)</v>
          </cell>
          <cell r="D853">
            <v>2</v>
          </cell>
          <cell r="E853" t="str">
            <v>Gross incremental annual electric savings (kWh/yr)</v>
          </cell>
          <cell r="F853" t="str">
            <v xml:space="preserve">Energy Savings Value Source </v>
          </cell>
          <cell r="G853" t="str">
            <v/>
          </cell>
          <cell r="H853" t="str">
            <v>Table 1-6</v>
          </cell>
          <cell r="I853" t="str">
            <v/>
          </cell>
        </row>
        <row r="854">
          <cell r="C854" t="str">
            <v>1067.2_Gross Average Monthly Demand Reduction (kW/unit)</v>
          </cell>
          <cell r="D854">
            <v>2</v>
          </cell>
          <cell r="E854" t="str">
            <v>Gross Average Monthly Demand Reduction (kW/unit)</v>
          </cell>
          <cell r="F854" t="str">
            <v>Demand Savings Value Source</v>
          </cell>
          <cell r="G854" t="str">
            <v/>
          </cell>
          <cell r="H854" t="str">
            <v/>
          </cell>
          <cell r="I854" t="str">
            <v>NonLighting Measure Worksheets WY 120814.pdf</v>
          </cell>
        </row>
        <row r="855">
          <cell r="C855" t="str">
            <v>1067.2_Gross incremental annual electric savings (kWh/yr)</v>
          </cell>
          <cell r="D855">
            <v>2</v>
          </cell>
          <cell r="E855" t="str">
            <v>Gross incremental annual electric savings (kWh/yr)</v>
          </cell>
          <cell r="F855" t="str">
            <v>Energy Savings Value Source</v>
          </cell>
          <cell r="G855" t="str">
            <v/>
          </cell>
          <cell r="H855" t="str">
            <v/>
          </cell>
          <cell r="I855" t="str">
            <v>NonLighting Measure Worksheets WY 120814.pdf</v>
          </cell>
        </row>
        <row r="856">
          <cell r="C856" t="str">
            <v>1067.2_Incremental cost ($)</v>
          </cell>
          <cell r="D856">
            <v>2</v>
          </cell>
          <cell r="E856" t="str">
            <v>Incremental cost ($)</v>
          </cell>
          <cell r="F856" t="str">
            <v>Incremental Cost Value Source</v>
          </cell>
          <cell r="G856" t="str">
            <v/>
          </cell>
          <cell r="H856" t="str">
            <v/>
          </cell>
          <cell r="I856" t="str">
            <v>NonLighting Measure Worksheets WY 120814.pdf</v>
          </cell>
        </row>
        <row r="857">
          <cell r="C857" t="str">
            <v>1067.2_Planned Net to Gross Ratio</v>
          </cell>
          <cell r="D857">
            <v>2</v>
          </cell>
          <cell r="E857" t="str">
            <v>Planned Net to Gross Ratio</v>
          </cell>
          <cell r="F857" t="str">
            <v>Net-to-Gross Value Source</v>
          </cell>
          <cell r="G857" t="str">
            <v/>
          </cell>
          <cell r="H857" t="str">
            <v>Page 10</v>
          </cell>
          <cell r="I857" t="str">
            <v>DSM_WY_FinAnswerExpress_Report_2011.pdf</v>
          </cell>
        </row>
        <row r="858">
          <cell r="C858" t="str">
            <v>1067.2_Measure life (years)</v>
          </cell>
          <cell r="D858">
            <v>2</v>
          </cell>
          <cell r="E858" t="str">
            <v>Measure life (years)</v>
          </cell>
          <cell r="F858" t="str">
            <v>Measure Life Value Source</v>
          </cell>
          <cell r="G858" t="str">
            <v/>
          </cell>
          <cell r="H858" t="str">
            <v/>
          </cell>
          <cell r="I858" t="str">
            <v>NonLighting Measure Worksheets WY 120814.pdf</v>
          </cell>
        </row>
        <row r="859">
          <cell r="C859" t="str">
            <v>1067.2_Planned Realization Rate</v>
          </cell>
          <cell r="D859">
            <v>2</v>
          </cell>
          <cell r="E859" t="str">
            <v>Planned Realization Rate</v>
          </cell>
          <cell r="F859" t="str">
            <v>Realization Rate Value Source</v>
          </cell>
          <cell r="G859" t="str">
            <v/>
          </cell>
          <cell r="H859" t="str">
            <v>Table 1</v>
          </cell>
          <cell r="I859" t="str">
            <v>DSM_WY_FinAnswerExpress_Report_2011.pdf</v>
          </cell>
        </row>
        <row r="860">
          <cell r="C860" t="str">
            <v>7.2_Planned Net to Gross Ratio</v>
          </cell>
          <cell r="D860">
            <v>2</v>
          </cell>
          <cell r="E860" t="str">
            <v>Planned Net to Gross Ratio</v>
          </cell>
          <cell r="F860" t="str">
            <v>Net-to-Gross Value Source</v>
          </cell>
          <cell r="G860" t="str">
            <v/>
          </cell>
          <cell r="H860" t="str">
            <v>page 2</v>
          </cell>
          <cell r="I860" t="str">
            <v>CA_FinAnswer_Express_Program_Evaluation_2009-2011.pdf</v>
          </cell>
        </row>
        <row r="861">
          <cell r="C861" t="str">
            <v>7.2_Planned Realization Rate</v>
          </cell>
          <cell r="D861">
            <v>2</v>
          </cell>
          <cell r="E861" t="str">
            <v>Planned Realization Rate</v>
          </cell>
          <cell r="F861" t="str">
            <v>Realization Rate Value Source</v>
          </cell>
          <cell r="G861" t="str">
            <v/>
          </cell>
          <cell r="H861" t="str">
            <v>page 2</v>
          </cell>
          <cell r="I861" t="str">
            <v>CA_FinAnswer_Express_Program_Evaluation_2009-2011.pdf</v>
          </cell>
        </row>
        <row r="862">
          <cell r="C862" t="str">
            <v>226.2_Planned Realization Rate</v>
          </cell>
          <cell r="D862">
            <v>2</v>
          </cell>
          <cell r="E862" t="str">
            <v>Planned Realization Rate</v>
          </cell>
          <cell r="F862" t="str">
            <v>Realization Rate Value Source</v>
          </cell>
          <cell r="G862" t="str">
            <v/>
          </cell>
          <cell r="H862" t="str">
            <v>Table 1</v>
          </cell>
          <cell r="I862" t="str">
            <v>ID_FinAnswer_Express_Program_Evaluation_2009-2011.pdf</v>
          </cell>
        </row>
        <row r="863">
          <cell r="C863" t="str">
            <v>226.2_Incremental cost ($)</v>
          </cell>
          <cell r="D863">
            <v>2</v>
          </cell>
          <cell r="E863" t="str">
            <v>Incremental cost ($)</v>
          </cell>
          <cell r="F863" t="str">
            <v>Cost Value Source</v>
          </cell>
          <cell r="G863" t="str">
            <v/>
          </cell>
          <cell r="H863" t="str">
            <v/>
          </cell>
          <cell r="I863" t="str">
            <v>NonLighting Measure Worksheets ID 111314.pdf</v>
          </cell>
        </row>
        <row r="864">
          <cell r="C864" t="str">
            <v>226.2_Gross Average Monthly Demand Reduction (kW/unit)</v>
          </cell>
          <cell r="D864">
            <v>2</v>
          </cell>
          <cell r="E864" t="str">
            <v>Gross Average Monthly Demand Reduction (kW/unit)</v>
          </cell>
          <cell r="F864" t="str">
            <v>Demand Reduction Value Source</v>
          </cell>
          <cell r="G864" t="str">
            <v/>
          </cell>
          <cell r="H864" t="str">
            <v/>
          </cell>
          <cell r="I864" t="str">
            <v>NonLighting Measure Worksheets ID 111314.pdf</v>
          </cell>
        </row>
        <row r="865">
          <cell r="C865" t="str">
            <v>226.2_Planned Net to Gross Ratio</v>
          </cell>
          <cell r="D865">
            <v>2</v>
          </cell>
          <cell r="E865" t="str">
            <v>Planned Net to Gross Ratio</v>
          </cell>
          <cell r="F865" t="str">
            <v>Net-to-Gross Value Source</v>
          </cell>
          <cell r="G865" t="str">
            <v/>
          </cell>
          <cell r="H865" t="str">
            <v>Page 2</v>
          </cell>
          <cell r="I865" t="str">
            <v>ID_FinAnswer_Express_Program_Evaluation_2009-2011.pdf</v>
          </cell>
        </row>
        <row r="866">
          <cell r="C866" t="str">
            <v>226.2_Measure life (years)</v>
          </cell>
          <cell r="D866">
            <v>2</v>
          </cell>
          <cell r="E866" t="str">
            <v>Measure life (years)</v>
          </cell>
          <cell r="F866" t="str">
            <v>Measure Life Value Source</v>
          </cell>
          <cell r="G866" t="str">
            <v/>
          </cell>
          <cell r="H866" t="str">
            <v/>
          </cell>
          <cell r="I866" t="str">
            <v>NonLighting Measure Worksheets ID 111314.pdf</v>
          </cell>
        </row>
        <row r="867">
          <cell r="C867" t="str">
            <v>226.2_Gross incremental annual electric savings (kWh/yr)</v>
          </cell>
          <cell r="D867">
            <v>2</v>
          </cell>
          <cell r="E867" t="str">
            <v>Gross incremental annual electric savings (kWh/yr)</v>
          </cell>
          <cell r="F867" t="str">
            <v xml:space="preserve">Energy Savings Value Source </v>
          </cell>
          <cell r="G867" t="str">
            <v/>
          </cell>
          <cell r="H867" t="str">
            <v/>
          </cell>
          <cell r="I867" t="str">
            <v>NonLighting Measure Worksheets ID 111314.pdf</v>
          </cell>
        </row>
        <row r="868">
          <cell r="C868" t="str">
            <v>447.3_Measure life (years)</v>
          </cell>
          <cell r="D868">
            <v>3</v>
          </cell>
          <cell r="E868" t="str">
            <v>Measure life (years)</v>
          </cell>
          <cell r="F868" t="str">
            <v>Measure Life Value Source</v>
          </cell>
          <cell r="G868" t="str">
            <v/>
          </cell>
          <cell r="H868" t="str">
            <v/>
          </cell>
          <cell r="I868" t="str">
            <v>Program Update Report UT 050214.docx</v>
          </cell>
        </row>
        <row r="869">
          <cell r="C869" t="str">
            <v>447.3_Incremental cost ($)</v>
          </cell>
          <cell r="D869">
            <v>3</v>
          </cell>
          <cell r="E869" t="str">
            <v>Incremental cost ($)</v>
          </cell>
          <cell r="F869" t="str">
            <v>Incremental Cost Value Source</v>
          </cell>
          <cell r="G869" t="str">
            <v/>
          </cell>
          <cell r="H869" t="str">
            <v/>
          </cell>
          <cell r="I869" t="str">
            <v>Program Update Report UT 050214.docx</v>
          </cell>
        </row>
        <row r="870">
          <cell r="C870" t="str">
            <v>447.3_Gross Average Monthly Demand Reduction (kW/unit)</v>
          </cell>
          <cell r="D870">
            <v>3</v>
          </cell>
          <cell r="E870" t="str">
            <v>Gross Average Monthly Demand Reduction (kW/unit)</v>
          </cell>
          <cell r="F870" t="str">
            <v>Demand Savings Value Source</v>
          </cell>
          <cell r="G870" t="str">
            <v/>
          </cell>
          <cell r="H870" t="str">
            <v/>
          </cell>
          <cell r="I870" t="str">
            <v>Program Update Report UT 050214.docx</v>
          </cell>
        </row>
        <row r="871">
          <cell r="C871" t="str">
            <v>447.3_Planned Net to Gross Ratio</v>
          </cell>
          <cell r="D871">
            <v>3</v>
          </cell>
          <cell r="E871" t="str">
            <v>Planned Net to Gross Ratio</v>
          </cell>
          <cell r="F871" t="str">
            <v>Net-to-Gross Value Source</v>
          </cell>
          <cell r="G871" t="str">
            <v/>
          </cell>
          <cell r="H871" t="str">
            <v>BAU - CE inputs sheet</v>
          </cell>
          <cell r="I871" t="str">
            <v>CE inputs - measure update   small business 031314.xlsx</v>
          </cell>
        </row>
        <row r="872">
          <cell r="C872" t="str">
            <v>447.3_Incremental cost ($)</v>
          </cell>
          <cell r="D872">
            <v>3</v>
          </cell>
          <cell r="E872" t="str">
            <v>Incremental cost ($)</v>
          </cell>
          <cell r="F872" t="str">
            <v>Incremental Cost Value Source</v>
          </cell>
          <cell r="G872" t="str">
            <v/>
          </cell>
          <cell r="H872" t="str">
            <v/>
          </cell>
          <cell r="I872" t="str">
            <v/>
          </cell>
        </row>
        <row r="873">
          <cell r="C873" t="str">
            <v>447.3_Gross Average Monthly Demand Reduction (kW/unit)</v>
          </cell>
          <cell r="D873">
            <v>3</v>
          </cell>
          <cell r="E873" t="str">
            <v>Gross Average Monthly Demand Reduction (kW/unit)</v>
          </cell>
          <cell r="F873" t="str">
            <v>Demand Savings Value Source</v>
          </cell>
          <cell r="G873" t="str">
            <v/>
          </cell>
          <cell r="H873" t="str">
            <v/>
          </cell>
          <cell r="I873" t="str">
            <v/>
          </cell>
        </row>
        <row r="874">
          <cell r="C874" t="str">
            <v>447.3_Gross incremental annual electric savings (kWh/yr)</v>
          </cell>
          <cell r="D874">
            <v>3</v>
          </cell>
          <cell r="E874" t="str">
            <v>Gross incremental annual electric savings (kWh/yr)</v>
          </cell>
          <cell r="F874" t="str">
            <v>Energy Savings Value Source</v>
          </cell>
          <cell r="G874" t="str">
            <v/>
          </cell>
          <cell r="H874" t="str">
            <v/>
          </cell>
          <cell r="I874" t="str">
            <v/>
          </cell>
        </row>
        <row r="875">
          <cell r="C875" t="str">
            <v>447.3_Planned Realization Rate</v>
          </cell>
          <cell r="D875">
            <v>3</v>
          </cell>
          <cell r="E875" t="str">
            <v>Planned Realization Rate</v>
          </cell>
          <cell r="F875" t="str">
            <v>Realization Rate Value Source</v>
          </cell>
          <cell r="G875" t="str">
            <v/>
          </cell>
          <cell r="H875" t="str">
            <v>BAU - CE inputs sheet</v>
          </cell>
          <cell r="I875" t="str">
            <v>CE inputs - measure update   small business 031314.xlsx</v>
          </cell>
        </row>
        <row r="876">
          <cell r="C876" t="str">
            <v>447.3_Gross incremental annual electric savings (kWh/yr)</v>
          </cell>
          <cell r="D876">
            <v>3</v>
          </cell>
          <cell r="E876" t="str">
            <v>Gross incremental annual electric savings (kWh/yr)</v>
          </cell>
          <cell r="F876" t="str">
            <v>Energy Savings Value Source</v>
          </cell>
          <cell r="G876" t="str">
            <v/>
          </cell>
          <cell r="H876" t="str">
            <v/>
          </cell>
          <cell r="I876" t="str">
            <v>Program Update Report UT 050214.docx</v>
          </cell>
        </row>
        <row r="877">
          <cell r="C877" t="str">
            <v>662.2_Incentive Customer ($)</v>
          </cell>
          <cell r="D877">
            <v>2</v>
          </cell>
          <cell r="E877" t="str">
            <v>Incentive Customer ($)</v>
          </cell>
          <cell r="F877" t="str">
            <v>Incentive Value Source</v>
          </cell>
          <cell r="G877" t="str">
            <v/>
          </cell>
          <cell r="H877" t="str">
            <v>Table 1-6</v>
          </cell>
          <cell r="I877" t="str">
            <v/>
          </cell>
        </row>
        <row r="878">
          <cell r="C878" t="str">
            <v>662.2_Gross Average Monthly Demand Reduction (kW/unit)</v>
          </cell>
          <cell r="D878">
            <v>2</v>
          </cell>
          <cell r="E878" t="str">
            <v>Gross Average Monthly Demand Reduction (kW/unit)</v>
          </cell>
          <cell r="F878" t="str">
            <v>Demand Reduction Value Source</v>
          </cell>
          <cell r="G878" t="str">
            <v/>
          </cell>
          <cell r="H878" t="str">
            <v>Table 1-6</v>
          </cell>
          <cell r="I878" t="str">
            <v/>
          </cell>
        </row>
        <row r="879">
          <cell r="C879" t="str">
            <v>662.2_Measure life (years)</v>
          </cell>
          <cell r="D879">
            <v>2</v>
          </cell>
          <cell r="E879" t="str">
            <v>Measure life (years)</v>
          </cell>
          <cell r="F879" t="str">
            <v>Measure Life Value Source</v>
          </cell>
          <cell r="G879" t="str">
            <v/>
          </cell>
          <cell r="H879" t="str">
            <v>Table 1-6</v>
          </cell>
          <cell r="I879" t="str">
            <v/>
          </cell>
        </row>
        <row r="880">
          <cell r="C880" t="str">
            <v>662.2_Incremental cost ($)</v>
          </cell>
          <cell r="D880">
            <v>2</v>
          </cell>
          <cell r="E880" t="str">
            <v>Incremental cost ($)</v>
          </cell>
          <cell r="F880" t="str">
            <v>Cost Value Source</v>
          </cell>
          <cell r="G880" t="str">
            <v/>
          </cell>
          <cell r="H880" t="str">
            <v>Table 1-6</v>
          </cell>
          <cell r="I880" t="str">
            <v/>
          </cell>
        </row>
        <row r="881">
          <cell r="C881" t="str">
            <v>662.2_Gross incremental annual electric savings (kWh/yr)</v>
          </cell>
          <cell r="D881">
            <v>2</v>
          </cell>
          <cell r="E881" t="str">
            <v>Gross incremental annual electric savings (kWh/yr)</v>
          </cell>
          <cell r="F881" t="str">
            <v xml:space="preserve">Energy Savings Value Source </v>
          </cell>
          <cell r="G881" t="str">
            <v/>
          </cell>
          <cell r="H881" t="str">
            <v>Table 1-6</v>
          </cell>
          <cell r="I881" t="str">
            <v/>
          </cell>
        </row>
        <row r="882">
          <cell r="C882" t="str">
            <v>1066.2_Planned Net to Gross Ratio</v>
          </cell>
          <cell r="D882">
            <v>2</v>
          </cell>
          <cell r="E882" t="str">
            <v>Planned Net to Gross Ratio</v>
          </cell>
          <cell r="F882" t="str">
            <v>Net-to-Gross Value Source</v>
          </cell>
          <cell r="G882" t="str">
            <v/>
          </cell>
          <cell r="H882" t="str">
            <v>Page 10</v>
          </cell>
          <cell r="I882" t="str">
            <v>DSM_WY_FinAnswerExpress_Report_2011.pdf</v>
          </cell>
        </row>
        <row r="883">
          <cell r="C883" t="str">
            <v>1066.2_Gross incremental annual electric savings (kWh/yr)</v>
          </cell>
          <cell r="D883">
            <v>2</v>
          </cell>
          <cell r="E883" t="str">
            <v>Gross incremental annual electric savings (kWh/yr)</v>
          </cell>
          <cell r="F883" t="str">
            <v>Energy Savings Value Source</v>
          </cell>
          <cell r="G883" t="str">
            <v/>
          </cell>
          <cell r="H883" t="str">
            <v/>
          </cell>
          <cell r="I883" t="str">
            <v>NonLighting Measure Worksheets WY 120814.pdf</v>
          </cell>
        </row>
        <row r="884">
          <cell r="C884" t="str">
            <v>1066.2_Incremental cost ($)</v>
          </cell>
          <cell r="D884">
            <v>2</v>
          </cell>
          <cell r="E884" t="str">
            <v>Incremental cost ($)</v>
          </cell>
          <cell r="F884" t="str">
            <v>Incremental Cost Value Source</v>
          </cell>
          <cell r="G884" t="str">
            <v/>
          </cell>
          <cell r="H884" t="str">
            <v/>
          </cell>
          <cell r="I884" t="str">
            <v>NonLighting Measure Worksheets WY 120814.pdf</v>
          </cell>
        </row>
        <row r="885">
          <cell r="C885" t="str">
            <v>1066.2_Gross Average Monthly Demand Reduction (kW/unit)</v>
          </cell>
          <cell r="D885">
            <v>2</v>
          </cell>
          <cell r="E885" t="str">
            <v>Gross Average Monthly Demand Reduction (kW/unit)</v>
          </cell>
          <cell r="F885" t="str">
            <v>Demand Savings Value Source</v>
          </cell>
          <cell r="G885" t="str">
            <v/>
          </cell>
          <cell r="H885" t="str">
            <v/>
          </cell>
          <cell r="I885" t="str">
            <v>NonLighting Measure Worksheets WY 120814.pdf</v>
          </cell>
        </row>
        <row r="886">
          <cell r="C886" t="str">
            <v>1066.2_Measure life (years)</v>
          </cell>
          <cell r="D886">
            <v>2</v>
          </cell>
          <cell r="E886" t="str">
            <v>Measure life (years)</v>
          </cell>
          <cell r="F886" t="str">
            <v>Measure Life Value Source</v>
          </cell>
          <cell r="G886" t="str">
            <v/>
          </cell>
          <cell r="H886" t="str">
            <v/>
          </cell>
          <cell r="I886" t="str">
            <v>NonLighting Measure Worksheets WY 120814.pdf</v>
          </cell>
        </row>
        <row r="887">
          <cell r="C887" t="str">
            <v>1066.2_Planned Realization Rate</v>
          </cell>
          <cell r="D887">
            <v>2</v>
          </cell>
          <cell r="E887" t="str">
            <v>Planned Realization Rate</v>
          </cell>
          <cell r="F887" t="str">
            <v>Realization Rate Value Source</v>
          </cell>
          <cell r="G887" t="str">
            <v/>
          </cell>
          <cell r="H887" t="str">
            <v>Table 1</v>
          </cell>
          <cell r="I887" t="str">
            <v>DSM_WY_FinAnswerExpress_Report_2011.pdf</v>
          </cell>
        </row>
        <row r="888">
          <cell r="C888" t="str">
            <v>450.2_Gross incremental annual electric savings (kWh/yr)</v>
          </cell>
          <cell r="D888">
            <v>2</v>
          </cell>
          <cell r="E888" t="str">
            <v>Gross incremental annual electric savings (kWh/yr)</v>
          </cell>
          <cell r="F888" t="str">
            <v>See Source Document(s) for savings methodology</v>
          </cell>
          <cell r="G888" t="str">
            <v/>
          </cell>
          <cell r="H888" t="str">
            <v/>
          </cell>
          <cell r="I888" t="str">
            <v>ProgramGuidanceDishwashers.pdf</v>
          </cell>
        </row>
        <row r="889">
          <cell r="C889" t="str">
            <v>450.2_Gross incremental annual electric savings (kWh/yr)</v>
          </cell>
          <cell r="D889">
            <v>2</v>
          </cell>
          <cell r="E889" t="str">
            <v>Gross incremental annual electric savings (kWh/yr)</v>
          </cell>
          <cell r="F889" t="str">
            <v>See Source Document(s) for savings methodology</v>
          </cell>
          <cell r="G889" t="str">
            <v/>
          </cell>
          <cell r="H889" t="str">
            <v/>
          </cell>
          <cell r="I889" t="str">
            <v>Dishwasher (Commercial unit).docx</v>
          </cell>
        </row>
        <row r="890">
          <cell r="C890" t="str">
            <v>450.2_Measure life (years)</v>
          </cell>
          <cell r="D890">
            <v>2</v>
          </cell>
          <cell r="E890" t="str">
            <v>Measure life (years)</v>
          </cell>
          <cell r="F890" t="str">
            <v>Measure Life Value Source</v>
          </cell>
          <cell r="G890" t="str">
            <v/>
          </cell>
          <cell r="H890" t="str">
            <v>Table 2 on page 22 of Appendix 1</v>
          </cell>
          <cell r="I890" t="str">
            <v>UT_2011_Annual_Report.pdf</v>
          </cell>
        </row>
        <row r="891">
          <cell r="C891" t="str">
            <v>450.2_Gross Average Monthly Demand Reduction (kW/unit)</v>
          </cell>
          <cell r="D891">
            <v>2</v>
          </cell>
          <cell r="E891" t="str">
            <v>Gross Average Monthly Demand Reduction (kW/unit)</v>
          </cell>
          <cell r="F891" t="str">
            <v>Demand Reduction Value Source</v>
          </cell>
          <cell r="G891" t="str">
            <v/>
          </cell>
          <cell r="H891" t="str">
            <v>Table 6-11</v>
          </cell>
          <cell r="I891" t="str">
            <v>FinAnswer Express Market Characterization and Program Enhancements - Utah Service Territory 30 Nov 2011.pdf</v>
          </cell>
        </row>
        <row r="892">
          <cell r="C892" t="str">
            <v>450.2_Incentive Customer ($)</v>
          </cell>
          <cell r="D892">
            <v>2</v>
          </cell>
          <cell r="E892" t="str">
            <v>Incentive Customer ($)</v>
          </cell>
          <cell r="F892" t="str">
            <v>Incentive Value Source</v>
          </cell>
          <cell r="G892" t="str">
            <v/>
          </cell>
          <cell r="H892" t="str">
            <v>Table 6-11</v>
          </cell>
          <cell r="I892" t="str">
            <v>FinAnswer Express Market Characterization and Program Enhancements - Utah Service Territory 30 Nov 2011.pdf</v>
          </cell>
        </row>
        <row r="893">
          <cell r="C893" t="str">
            <v>450.2_Gross incremental annual electric savings (kWh/yr)</v>
          </cell>
          <cell r="D893">
            <v>2</v>
          </cell>
          <cell r="E893" t="str">
            <v>Gross incremental annual electric savings (kWh/yr)</v>
          </cell>
          <cell r="F893" t="str">
            <v xml:space="preserve">Energy Savings Value Source </v>
          </cell>
          <cell r="G893" t="str">
            <v/>
          </cell>
          <cell r="H893" t="str">
            <v>Table 6-11</v>
          </cell>
          <cell r="I893" t="str">
            <v>FinAnswer Express Market Characterization and Program Enhancements - Utah Service Territory 30 Nov 2011.pdf</v>
          </cell>
        </row>
        <row r="894">
          <cell r="C894" t="str">
            <v>450.2_Incremental cost ($)</v>
          </cell>
          <cell r="D894">
            <v>2</v>
          </cell>
          <cell r="E894" t="str">
            <v>Incremental cost ($)</v>
          </cell>
          <cell r="F894" t="str">
            <v>Cost Value Source</v>
          </cell>
          <cell r="G894" t="str">
            <v/>
          </cell>
          <cell r="H894" t="str">
            <v>Table 6-11</v>
          </cell>
          <cell r="I894" t="str">
            <v>FinAnswer Express Market Characterization and Program Enhancements - Utah Service Territory 30 Nov 2011.pdf</v>
          </cell>
        </row>
        <row r="895">
          <cell r="C895" t="str">
            <v>449.2_Incentive Customer ($)</v>
          </cell>
          <cell r="D895">
            <v>2</v>
          </cell>
          <cell r="E895" t="str">
            <v>Incentive Customer ($)</v>
          </cell>
          <cell r="F895" t="str">
            <v>Incentive Value Source</v>
          </cell>
          <cell r="G895" t="str">
            <v/>
          </cell>
          <cell r="H895" t="str">
            <v>Table 6-11</v>
          </cell>
          <cell r="I895" t="str">
            <v>FinAnswer Express Market Characterization and Program Enhancements - Utah Service Territory 30 Nov 2011.pdf</v>
          </cell>
        </row>
        <row r="896">
          <cell r="C896" t="str">
            <v>449.2_Incremental cost ($)</v>
          </cell>
          <cell r="D896">
            <v>2</v>
          </cell>
          <cell r="E896" t="str">
            <v>Incremental cost ($)</v>
          </cell>
          <cell r="F896" t="str">
            <v>Cost Value Source</v>
          </cell>
          <cell r="G896" t="str">
            <v/>
          </cell>
          <cell r="H896" t="str">
            <v>Table 6-11</v>
          </cell>
          <cell r="I896" t="str">
            <v>FinAnswer Express Market Characterization and Program Enhancements - Utah Service Territory 30 Nov 2011.pdf</v>
          </cell>
        </row>
        <row r="897">
          <cell r="C897" t="str">
            <v>449.2_Gross Average Monthly Demand Reduction (kW/unit)</v>
          </cell>
          <cell r="D897">
            <v>2</v>
          </cell>
          <cell r="E897" t="str">
            <v>Gross Average Monthly Demand Reduction (kW/unit)</v>
          </cell>
          <cell r="F897" t="str">
            <v>Demand Reduction Value Source</v>
          </cell>
          <cell r="G897" t="str">
            <v/>
          </cell>
          <cell r="H897" t="str">
            <v>Table 6-11</v>
          </cell>
          <cell r="I897" t="str">
            <v>FinAnswer Express Market Characterization and Program Enhancements - Utah Service Territory 30 Nov 2011.pdf</v>
          </cell>
        </row>
        <row r="898">
          <cell r="C898" t="str">
            <v>449.2_Gross incremental annual electric savings (kWh/yr)</v>
          </cell>
          <cell r="D898">
            <v>2</v>
          </cell>
          <cell r="E898" t="str">
            <v>Gross incremental annual electric savings (kWh/yr)</v>
          </cell>
          <cell r="F898" t="str">
            <v xml:space="preserve">Energy Savings Value Source </v>
          </cell>
          <cell r="G898" t="str">
            <v/>
          </cell>
          <cell r="H898" t="str">
            <v>Table 6-11</v>
          </cell>
          <cell r="I898" t="str">
            <v>FinAnswer Express Market Characterization and Program Enhancements - Utah Service Territory 30 Nov 2011.pdf</v>
          </cell>
        </row>
        <row r="899">
          <cell r="C899" t="str">
            <v>449.2_Measure life (years)</v>
          </cell>
          <cell r="D899">
            <v>2</v>
          </cell>
          <cell r="E899" t="str">
            <v>Measure life (years)</v>
          </cell>
          <cell r="F899" t="str">
            <v>Measure Life Value Source</v>
          </cell>
          <cell r="G899" t="str">
            <v/>
          </cell>
          <cell r="H899" t="str">
            <v>Table 2 on page 22 of Appendix 1</v>
          </cell>
          <cell r="I899" t="str">
            <v>UT_2011_Annual_Report.pdf</v>
          </cell>
        </row>
        <row r="900">
          <cell r="C900" t="str">
            <v>449.2_Gross incremental annual electric savings (kWh/yr)</v>
          </cell>
          <cell r="D900">
            <v>2</v>
          </cell>
          <cell r="E900" t="str">
            <v>Gross incremental annual electric savings (kWh/yr)</v>
          </cell>
          <cell r="F900" t="str">
            <v>See Source Document(s) for savings methodology</v>
          </cell>
          <cell r="G900" t="str">
            <v/>
          </cell>
          <cell r="H900" t="str">
            <v/>
          </cell>
          <cell r="I900" t="str">
            <v>ProgramGuidanceDishwashers.pdf</v>
          </cell>
        </row>
        <row r="901">
          <cell r="C901" t="str">
            <v>449.2_Gross incremental annual electric savings (kWh/yr)</v>
          </cell>
          <cell r="D901">
            <v>2</v>
          </cell>
          <cell r="E901" t="str">
            <v>Gross incremental annual electric savings (kWh/yr)</v>
          </cell>
          <cell r="F901" t="str">
            <v>See Source Document(s) for savings methodology</v>
          </cell>
          <cell r="G901" t="str">
            <v/>
          </cell>
          <cell r="H901" t="str">
            <v/>
          </cell>
          <cell r="I901" t="str">
            <v>Dishwasher (Commercial unit).docx</v>
          </cell>
        </row>
        <row r="902">
          <cell r="C902" t="str">
            <v>448.2_Incentive Customer ($)</v>
          </cell>
          <cell r="D902">
            <v>2</v>
          </cell>
          <cell r="E902" t="str">
            <v>Incentive Customer ($)</v>
          </cell>
          <cell r="F902" t="str">
            <v>Incentive Value Source</v>
          </cell>
          <cell r="G902" t="str">
            <v/>
          </cell>
          <cell r="H902" t="str">
            <v>Table 6-11</v>
          </cell>
          <cell r="I902" t="str">
            <v>FinAnswer Express Market Characterization and Program Enhancements - Utah Service Territory 30 Nov 2011.pdf</v>
          </cell>
        </row>
        <row r="903">
          <cell r="C903" t="str">
            <v>448.2_Gross Average Monthly Demand Reduction (kW/unit)</v>
          </cell>
          <cell r="D903">
            <v>2</v>
          </cell>
          <cell r="E903" t="str">
            <v>Gross Average Monthly Demand Reduction (kW/unit)</v>
          </cell>
          <cell r="F903" t="str">
            <v>Demand Reduction Value Source</v>
          </cell>
          <cell r="G903" t="str">
            <v/>
          </cell>
          <cell r="H903" t="str">
            <v>Table 6-11</v>
          </cell>
          <cell r="I903" t="str">
            <v>FinAnswer Express Market Characterization and Program Enhancements - Utah Service Territory 30 Nov 2011.pdf</v>
          </cell>
        </row>
        <row r="904">
          <cell r="C904" t="str">
            <v>448.2_Gross incremental annual electric savings (kWh/yr)</v>
          </cell>
          <cell r="D904">
            <v>2</v>
          </cell>
          <cell r="E904" t="str">
            <v>Gross incremental annual electric savings (kWh/yr)</v>
          </cell>
          <cell r="F904" t="str">
            <v xml:space="preserve">Energy Savings Value Source </v>
          </cell>
          <cell r="G904" t="str">
            <v/>
          </cell>
          <cell r="H904" t="str">
            <v>Table 6-11</v>
          </cell>
          <cell r="I904" t="str">
            <v>FinAnswer Express Market Characterization and Program Enhancements - Utah Service Territory 30 Nov 2011.pdf</v>
          </cell>
        </row>
        <row r="905">
          <cell r="C905" t="str">
            <v>448.2_Measure life (years)</v>
          </cell>
          <cell r="D905">
            <v>2</v>
          </cell>
          <cell r="E905" t="str">
            <v>Measure life (years)</v>
          </cell>
          <cell r="F905" t="str">
            <v>Measure Life Value Source</v>
          </cell>
          <cell r="G905" t="str">
            <v/>
          </cell>
          <cell r="H905" t="str">
            <v>Table 2 on page 22 of Appendix 1</v>
          </cell>
          <cell r="I905" t="str">
            <v>UT_2011_Annual_Report.pdf</v>
          </cell>
        </row>
        <row r="906">
          <cell r="C906" t="str">
            <v>448.2_Incremental cost ($)</v>
          </cell>
          <cell r="D906">
            <v>2</v>
          </cell>
          <cell r="E906" t="str">
            <v>Incremental cost ($)</v>
          </cell>
          <cell r="F906" t="str">
            <v>Cost Value Source</v>
          </cell>
          <cell r="G906" t="str">
            <v/>
          </cell>
          <cell r="H906" t="str">
            <v>Table 6-11</v>
          </cell>
          <cell r="I906" t="str">
            <v>FinAnswer Express Market Characterization and Program Enhancements - Utah Service Territory 30 Nov 2011.pdf</v>
          </cell>
        </row>
        <row r="907">
          <cell r="C907" t="str">
            <v>448.2_Gross incremental annual electric savings (kWh/yr)</v>
          </cell>
          <cell r="D907">
            <v>2</v>
          </cell>
          <cell r="E907" t="str">
            <v>Gross incremental annual electric savings (kWh/yr)</v>
          </cell>
          <cell r="F907" t="str">
            <v>See Source Document(s) for savings methodology</v>
          </cell>
          <cell r="G907" t="str">
            <v/>
          </cell>
          <cell r="H907" t="str">
            <v/>
          </cell>
          <cell r="I907" t="str">
            <v>Dishwasher (Commercial unit).docx</v>
          </cell>
        </row>
        <row r="908">
          <cell r="C908" t="str">
            <v>448.2_Gross incremental annual electric savings (kWh/yr)</v>
          </cell>
          <cell r="D908">
            <v>2</v>
          </cell>
          <cell r="E908" t="str">
            <v>Gross incremental annual electric savings (kWh/yr)</v>
          </cell>
          <cell r="F908" t="str">
            <v>See Source Document(s) for savings methodology</v>
          </cell>
          <cell r="G908" t="str">
            <v/>
          </cell>
          <cell r="H908" t="str">
            <v/>
          </cell>
          <cell r="I908" t="str">
            <v>ProgramGuidanceDishwashers.pdf</v>
          </cell>
        </row>
        <row r="909">
          <cell r="C909" t="str">
            <v>447.2_Gross incremental annual electric savings (kWh/yr)</v>
          </cell>
          <cell r="D909">
            <v>2</v>
          </cell>
          <cell r="E909" t="str">
            <v>Gross incremental annual electric savings (kWh/yr)</v>
          </cell>
          <cell r="F909" t="str">
            <v>See Source Document(s) for savings methodology</v>
          </cell>
          <cell r="G909" t="str">
            <v/>
          </cell>
          <cell r="H909" t="str">
            <v/>
          </cell>
          <cell r="I909" t="str">
            <v>Dishwasher (Commercial unit).docx</v>
          </cell>
        </row>
        <row r="910">
          <cell r="C910" t="str">
            <v>447.2_Measure life (years)</v>
          </cell>
          <cell r="D910">
            <v>2</v>
          </cell>
          <cell r="E910" t="str">
            <v>Measure life (years)</v>
          </cell>
          <cell r="F910" t="str">
            <v>Measure Life Value Source</v>
          </cell>
          <cell r="G910" t="str">
            <v/>
          </cell>
          <cell r="H910" t="str">
            <v>Table 2 on page 22 of Appendix 1</v>
          </cell>
          <cell r="I910" t="str">
            <v>UT_2011_Annual_Report.pdf</v>
          </cell>
        </row>
        <row r="911">
          <cell r="C911" t="str">
            <v>447.2_Gross incremental annual electric savings (kWh/yr)</v>
          </cell>
          <cell r="D911">
            <v>2</v>
          </cell>
          <cell r="E911" t="str">
            <v>Gross incremental annual electric savings (kWh/yr)</v>
          </cell>
          <cell r="F911" t="str">
            <v xml:space="preserve">Energy Savings Value Source </v>
          </cell>
          <cell r="G911" t="str">
            <v/>
          </cell>
          <cell r="H911" t="str">
            <v>Table 6-11</v>
          </cell>
          <cell r="I911" t="str">
            <v>FinAnswer Express Market Characterization and Program Enhancements - Utah Service Territory 30 Nov 2011.pdf</v>
          </cell>
        </row>
        <row r="912">
          <cell r="C912" t="str">
            <v>447.2_Incentive Customer ($)</v>
          </cell>
          <cell r="D912">
            <v>2</v>
          </cell>
          <cell r="E912" t="str">
            <v>Incentive Customer ($)</v>
          </cell>
          <cell r="F912" t="str">
            <v>Incentive Value Source</v>
          </cell>
          <cell r="G912" t="str">
            <v/>
          </cell>
          <cell r="H912" t="str">
            <v>Table 6-11</v>
          </cell>
          <cell r="I912" t="str">
            <v>FinAnswer Express Market Characterization and Program Enhancements - Utah Service Territory 30 Nov 2011.pdf</v>
          </cell>
        </row>
        <row r="913">
          <cell r="C913" t="str">
            <v>447.2_Incremental cost ($)</v>
          </cell>
          <cell r="D913">
            <v>2</v>
          </cell>
          <cell r="E913" t="str">
            <v>Incremental cost ($)</v>
          </cell>
          <cell r="F913" t="str">
            <v>Cost Value Source</v>
          </cell>
          <cell r="G913" t="str">
            <v/>
          </cell>
          <cell r="H913" t="str">
            <v>Table 6-11</v>
          </cell>
          <cell r="I913" t="str">
            <v>FinAnswer Express Market Characterization and Program Enhancements - Utah Service Territory 30 Nov 2011.pdf</v>
          </cell>
        </row>
        <row r="914">
          <cell r="C914" t="str">
            <v>447.2_Gross incremental annual electric savings (kWh/yr)</v>
          </cell>
          <cell r="D914">
            <v>2</v>
          </cell>
          <cell r="E914" t="str">
            <v>Gross incremental annual electric savings (kWh/yr)</v>
          </cell>
          <cell r="F914" t="str">
            <v>See Source Document(s) for savings methodology</v>
          </cell>
          <cell r="G914" t="str">
            <v/>
          </cell>
          <cell r="H914" t="str">
            <v/>
          </cell>
          <cell r="I914" t="str">
            <v>ProgramGuidanceDishwashers.pdf</v>
          </cell>
        </row>
        <row r="915">
          <cell r="C915" t="str">
            <v>447.2_Gross Average Monthly Demand Reduction (kW/unit)</v>
          </cell>
          <cell r="D915">
            <v>2</v>
          </cell>
          <cell r="E915" t="str">
            <v>Gross Average Monthly Demand Reduction (kW/unit)</v>
          </cell>
          <cell r="F915" t="str">
            <v>Demand Reduction Value Source</v>
          </cell>
          <cell r="G915" t="str">
            <v/>
          </cell>
          <cell r="H915" t="str">
            <v>Table 6-11</v>
          </cell>
          <cell r="I915" t="str">
            <v>FinAnswer Express Market Characterization and Program Enhancements - Utah Service Territory 30 Nov 2011.pdf</v>
          </cell>
        </row>
        <row r="916">
          <cell r="C916" t="str">
            <v>06232015-004.1_Planned Net to Gross Ratio</v>
          </cell>
          <cell r="D916">
            <v>1</v>
          </cell>
          <cell r="E916" t="str">
            <v>Planned Net to Gross Ratio</v>
          </cell>
          <cell r="F916" t="str">
            <v>Net-to-Gross Value Source</v>
          </cell>
          <cell r="G916" t="str">
            <v/>
          </cell>
          <cell r="H916" t="str">
            <v>page 2</v>
          </cell>
          <cell r="I916" t="str">
            <v>CA_FinAnswer_Express_Program_Evaluation_2009-2011.pdf</v>
          </cell>
        </row>
        <row r="917">
          <cell r="C917" t="str">
            <v>06232015-004.1_Planned Realization Rate</v>
          </cell>
          <cell r="D917">
            <v>1</v>
          </cell>
          <cell r="E917" t="str">
            <v>Planned Realization Rate</v>
          </cell>
          <cell r="F917" t="str">
            <v>Realization Rate Value Source</v>
          </cell>
          <cell r="G917" t="str">
            <v/>
          </cell>
          <cell r="H917" t="str">
            <v>page 2</v>
          </cell>
          <cell r="I917" t="str">
            <v>CA_FinAnswer_Express_Program_Evaluation_2009-2011.pdf</v>
          </cell>
        </row>
        <row r="918">
          <cell r="C918" t="str">
            <v>11032014-034.1_Gross incremental annual electric savings (kWh/yr)</v>
          </cell>
          <cell r="D918">
            <v>1</v>
          </cell>
          <cell r="E918" t="str">
            <v>Gross incremental annual electric savings (kWh/yr)</v>
          </cell>
          <cell r="F918" t="str">
            <v xml:space="preserve">Energy Savings Value Source </v>
          </cell>
          <cell r="G918" t="str">
            <v/>
          </cell>
          <cell r="H918" t="str">
            <v/>
          </cell>
          <cell r="I918" t="str">
            <v>NonLighting Measure Worksheets ID 111314.pdf</v>
          </cell>
        </row>
        <row r="919">
          <cell r="C919" t="str">
            <v>11032014-034.1_Planned Realization Rate</v>
          </cell>
          <cell r="D919">
            <v>1</v>
          </cell>
          <cell r="E919" t="str">
            <v>Planned Realization Rate</v>
          </cell>
          <cell r="F919" t="str">
            <v>Realization Rate Value Source</v>
          </cell>
          <cell r="G919" t="str">
            <v/>
          </cell>
          <cell r="H919" t="str">
            <v>Table 1</v>
          </cell>
          <cell r="I919" t="str">
            <v>ID_FinAnswer_Express_Program_Evaluation_2009-2011.pdf</v>
          </cell>
        </row>
        <row r="920">
          <cell r="C920" t="str">
            <v>11032014-034.1_Incremental cost ($)</v>
          </cell>
          <cell r="D920">
            <v>1</v>
          </cell>
          <cell r="E920" t="str">
            <v>Incremental cost ($)</v>
          </cell>
          <cell r="F920" t="str">
            <v>Cost Value Source</v>
          </cell>
          <cell r="G920" t="str">
            <v/>
          </cell>
          <cell r="H920" t="str">
            <v/>
          </cell>
          <cell r="I920" t="str">
            <v>NonLighting Measure Worksheets ID 111314.pdf</v>
          </cell>
        </row>
        <row r="921">
          <cell r="C921" t="str">
            <v>11032014-034.1_Planned Net to Gross Ratio</v>
          </cell>
          <cell r="D921">
            <v>1</v>
          </cell>
          <cell r="E921" t="str">
            <v>Planned Net to Gross Ratio</v>
          </cell>
          <cell r="F921" t="str">
            <v>Net-to-Gross Value Source</v>
          </cell>
          <cell r="G921" t="str">
            <v/>
          </cell>
          <cell r="H921" t="str">
            <v>Page 2</v>
          </cell>
          <cell r="I921" t="str">
            <v>ID_FinAnswer_Express_Program_Evaluation_2009-2011.pdf</v>
          </cell>
        </row>
        <row r="922">
          <cell r="C922" t="str">
            <v>11032014-034.1_Gross Average Monthly Demand Reduction (kW/unit)</v>
          </cell>
          <cell r="D922">
            <v>1</v>
          </cell>
          <cell r="E922" t="str">
            <v>Gross Average Monthly Demand Reduction (kW/unit)</v>
          </cell>
          <cell r="F922" t="str">
            <v>Demand Reduction Value Source</v>
          </cell>
          <cell r="G922" t="str">
            <v/>
          </cell>
          <cell r="H922" t="str">
            <v/>
          </cell>
          <cell r="I922" t="str">
            <v>NonLighting Measure Worksheets ID 111314.pdf</v>
          </cell>
        </row>
        <row r="923">
          <cell r="C923" t="str">
            <v>11032014-034.1_Measure life (years)</v>
          </cell>
          <cell r="D923">
            <v>1</v>
          </cell>
          <cell r="E923" t="str">
            <v>Measure life (years)</v>
          </cell>
          <cell r="F923" t="str">
            <v>Measure Life Value Source</v>
          </cell>
          <cell r="G923" t="str">
            <v/>
          </cell>
          <cell r="H923" t="str">
            <v/>
          </cell>
          <cell r="I923" t="str">
            <v>NonLighting Measure Worksheets ID 111314.pdf</v>
          </cell>
        </row>
        <row r="924">
          <cell r="C924" t="str">
            <v>07182014-003.1_Gross incremental annual electric savings (kWh/yr)</v>
          </cell>
          <cell r="D924">
            <v>1</v>
          </cell>
          <cell r="E924" t="str">
            <v>Gross incremental annual electric savings (kWh/yr)</v>
          </cell>
          <cell r="F924" t="str">
            <v>Energy Savings Value Source</v>
          </cell>
          <cell r="G924" t="str">
            <v/>
          </cell>
          <cell r="H924" t="str">
            <v/>
          </cell>
          <cell r="I924" t="str">
            <v>Program Update Report UT 050214.docx</v>
          </cell>
        </row>
        <row r="925">
          <cell r="C925" t="str">
            <v>07182014-003.1_Gross Average Monthly Demand Reduction (kW/unit)</v>
          </cell>
          <cell r="D925">
            <v>1</v>
          </cell>
          <cell r="E925" t="str">
            <v>Gross Average Monthly Demand Reduction (kW/unit)</v>
          </cell>
          <cell r="F925" t="str">
            <v>Demand Savings Value Source</v>
          </cell>
          <cell r="G925" t="str">
            <v/>
          </cell>
          <cell r="H925" t="str">
            <v/>
          </cell>
          <cell r="I925" t="str">
            <v>Program Update Report UT 050214.docx</v>
          </cell>
        </row>
        <row r="926">
          <cell r="C926" t="str">
            <v>07182014-003.1_Planned Net to Gross Ratio</v>
          </cell>
          <cell r="D926">
            <v>1</v>
          </cell>
          <cell r="E926" t="str">
            <v>Planned Net to Gross Ratio</v>
          </cell>
          <cell r="F926" t="str">
            <v>Net-to-Gross Value Source</v>
          </cell>
          <cell r="G926" t="str">
            <v/>
          </cell>
          <cell r="H926" t="str">
            <v>BAU - CE inputs sheet</v>
          </cell>
          <cell r="I926" t="str">
            <v>CE inputs - measure update   small business 031314.xlsx</v>
          </cell>
        </row>
        <row r="927">
          <cell r="C927" t="str">
            <v>07182014-003.1_Incremental cost ($)</v>
          </cell>
          <cell r="D927">
            <v>1</v>
          </cell>
          <cell r="E927" t="str">
            <v>Incremental cost ($)</v>
          </cell>
          <cell r="F927" t="str">
            <v>Incremental Cost Value Source</v>
          </cell>
          <cell r="G927" t="str">
            <v/>
          </cell>
          <cell r="H927" t="str">
            <v/>
          </cell>
          <cell r="I927" t="str">
            <v>Program Update Report UT 050214.docx</v>
          </cell>
        </row>
        <row r="928">
          <cell r="C928" t="str">
            <v>07182014-003.1_Incremental cost ($)</v>
          </cell>
          <cell r="D928">
            <v>1</v>
          </cell>
          <cell r="E928" t="str">
            <v>Incremental cost ($)</v>
          </cell>
          <cell r="F928" t="str">
            <v>Incremental Cost Value Source</v>
          </cell>
          <cell r="G928" t="str">
            <v/>
          </cell>
          <cell r="H928" t="str">
            <v/>
          </cell>
          <cell r="I928" t="str">
            <v/>
          </cell>
        </row>
        <row r="929">
          <cell r="C929" t="str">
            <v>07182014-003.1_Measure life (years)</v>
          </cell>
          <cell r="D929">
            <v>1</v>
          </cell>
          <cell r="E929" t="str">
            <v>Measure life (years)</v>
          </cell>
          <cell r="F929" t="str">
            <v>Measure Life Value Source</v>
          </cell>
          <cell r="G929" t="str">
            <v/>
          </cell>
          <cell r="H929" t="str">
            <v/>
          </cell>
          <cell r="I929" t="str">
            <v>Program Update Report UT 050214.docx</v>
          </cell>
        </row>
        <row r="930">
          <cell r="C930" t="str">
            <v>07182014-003.1_Gross Average Monthly Demand Reduction (kW/unit)</v>
          </cell>
          <cell r="D930">
            <v>1</v>
          </cell>
          <cell r="E930" t="str">
            <v>Gross Average Monthly Demand Reduction (kW/unit)</v>
          </cell>
          <cell r="F930" t="str">
            <v>Demand Savings Value Source</v>
          </cell>
          <cell r="G930" t="str">
            <v/>
          </cell>
          <cell r="H930" t="str">
            <v/>
          </cell>
          <cell r="I930" t="str">
            <v/>
          </cell>
        </row>
        <row r="931">
          <cell r="C931" t="str">
            <v>07182014-003.1_Gross incremental annual electric savings (kWh/yr)</v>
          </cell>
          <cell r="D931">
            <v>1</v>
          </cell>
          <cell r="E931" t="str">
            <v>Gross incremental annual electric savings (kWh/yr)</v>
          </cell>
          <cell r="F931" t="str">
            <v>Energy Savings Value Source</v>
          </cell>
          <cell r="G931" t="str">
            <v/>
          </cell>
          <cell r="H931" t="str">
            <v/>
          </cell>
          <cell r="I931" t="str">
            <v/>
          </cell>
        </row>
        <row r="932">
          <cell r="C932" t="str">
            <v>07182014-003.1_Planned Realization Rate</v>
          </cell>
          <cell r="D932">
            <v>1</v>
          </cell>
          <cell r="E932" t="str">
            <v>Planned Realization Rate</v>
          </cell>
          <cell r="F932" t="str">
            <v>Realization Rate Value Source</v>
          </cell>
          <cell r="G932" t="str">
            <v/>
          </cell>
          <cell r="H932" t="str">
            <v>BAU - CE inputs sheet</v>
          </cell>
          <cell r="I932" t="str">
            <v>CE inputs - measure update   small business 031314.xlsx</v>
          </cell>
        </row>
        <row r="933">
          <cell r="C933" t="str">
            <v>12302013-001.1_Gross incremental annual electric savings (kWh/yr)</v>
          </cell>
          <cell r="D933">
            <v>1</v>
          </cell>
          <cell r="E933" t="str">
            <v>Gross incremental annual electric savings (kWh/yr)</v>
          </cell>
          <cell r="F933" t="str">
            <v xml:space="preserve">Energy Savings Value Source </v>
          </cell>
          <cell r="G933" t="str">
            <v/>
          </cell>
          <cell r="H933" t="str">
            <v>Table 1-6</v>
          </cell>
          <cell r="I933" t="str">
            <v/>
          </cell>
        </row>
        <row r="934">
          <cell r="C934" t="str">
            <v>12302013-001.1_Incremental cost ($)</v>
          </cell>
          <cell r="D934">
            <v>1</v>
          </cell>
          <cell r="E934" t="str">
            <v>Incremental cost ($)</v>
          </cell>
          <cell r="F934" t="str">
            <v>Cost Value Source</v>
          </cell>
          <cell r="G934" t="str">
            <v/>
          </cell>
          <cell r="H934" t="str">
            <v>Table 1-6</v>
          </cell>
          <cell r="I934" t="str">
            <v/>
          </cell>
        </row>
        <row r="935">
          <cell r="C935" t="str">
            <v>12302013-001.1_Incentive Customer ($)</v>
          </cell>
          <cell r="D935">
            <v>1</v>
          </cell>
          <cell r="E935" t="str">
            <v>Incentive Customer ($)</v>
          </cell>
          <cell r="F935" t="str">
            <v>Incentive Value Source</v>
          </cell>
          <cell r="G935" t="str">
            <v/>
          </cell>
          <cell r="H935" t="str">
            <v>Table 1-6</v>
          </cell>
          <cell r="I935" t="str">
            <v/>
          </cell>
        </row>
        <row r="936">
          <cell r="C936" t="str">
            <v>12302013-001.1_Measure life (years)</v>
          </cell>
          <cell r="D936">
            <v>1</v>
          </cell>
          <cell r="E936" t="str">
            <v>Measure life (years)</v>
          </cell>
          <cell r="F936" t="str">
            <v>Measure Life Value Source</v>
          </cell>
          <cell r="G936" t="str">
            <v/>
          </cell>
          <cell r="H936" t="str">
            <v>Table 1-6</v>
          </cell>
          <cell r="I936" t="str">
            <v/>
          </cell>
        </row>
        <row r="937">
          <cell r="C937" t="str">
            <v>12302013-001.1_Gross Average Monthly Demand Reduction (kW/unit)</v>
          </cell>
          <cell r="D937">
            <v>1</v>
          </cell>
          <cell r="E937" t="str">
            <v>Gross Average Monthly Demand Reduction (kW/unit)</v>
          </cell>
          <cell r="F937" t="str">
            <v>Demand Reduction Value Source</v>
          </cell>
          <cell r="G937" t="str">
            <v/>
          </cell>
          <cell r="H937" t="str">
            <v>Table 1-6</v>
          </cell>
          <cell r="I937" t="str">
            <v/>
          </cell>
        </row>
        <row r="938">
          <cell r="C938" t="str">
            <v>12012014-003.1_Gross incremental annual electric savings (kWh/yr)</v>
          </cell>
          <cell r="D938">
            <v>1</v>
          </cell>
          <cell r="E938" t="str">
            <v>Gross incremental annual electric savings (kWh/yr)</v>
          </cell>
          <cell r="F938" t="str">
            <v>Energy Savings Value Source</v>
          </cell>
          <cell r="G938" t="str">
            <v/>
          </cell>
          <cell r="H938" t="str">
            <v/>
          </cell>
          <cell r="I938" t="str">
            <v>NonLighting Measure Worksheets WY 120814.pdf</v>
          </cell>
        </row>
        <row r="939">
          <cell r="C939" t="str">
            <v>12012014-003.1_Gross Average Monthly Demand Reduction (kW/unit)</v>
          </cell>
          <cell r="D939">
            <v>1</v>
          </cell>
          <cell r="E939" t="str">
            <v>Gross Average Monthly Demand Reduction (kW/unit)</v>
          </cell>
          <cell r="F939" t="str">
            <v>Demand Savings Value Source</v>
          </cell>
          <cell r="G939" t="str">
            <v/>
          </cell>
          <cell r="H939" t="str">
            <v/>
          </cell>
          <cell r="I939" t="str">
            <v>NonLighting Measure Worksheets WY 120814.pdf</v>
          </cell>
        </row>
        <row r="940">
          <cell r="C940" t="str">
            <v>12012014-003.1_Measure life (years)</v>
          </cell>
          <cell r="D940">
            <v>1</v>
          </cell>
          <cell r="E940" t="str">
            <v>Measure life (years)</v>
          </cell>
          <cell r="F940" t="str">
            <v>Measure Life Value Source</v>
          </cell>
          <cell r="G940" t="str">
            <v/>
          </cell>
          <cell r="H940" t="str">
            <v/>
          </cell>
          <cell r="I940" t="str">
            <v>NonLighting Measure Worksheets WY 120814.pdf</v>
          </cell>
        </row>
        <row r="941">
          <cell r="C941" t="str">
            <v>12012014-003.1_Planned Net to Gross Ratio</v>
          </cell>
          <cell r="D941">
            <v>1</v>
          </cell>
          <cell r="E941" t="str">
            <v>Planned Net to Gross Ratio</v>
          </cell>
          <cell r="F941" t="str">
            <v>Net-to-Gross Value Source</v>
          </cell>
          <cell r="G941" t="str">
            <v/>
          </cell>
          <cell r="H941" t="str">
            <v>Page 10</v>
          </cell>
          <cell r="I941" t="str">
            <v>DSM_WY_FinAnswerExpress_Report_2011.pdf</v>
          </cell>
        </row>
        <row r="942">
          <cell r="C942" t="str">
            <v>12012014-003.1_Incremental cost ($)</v>
          </cell>
          <cell r="D942">
            <v>1</v>
          </cell>
          <cell r="E942" t="str">
            <v>Incremental cost ($)</v>
          </cell>
          <cell r="F942" t="str">
            <v>Incremental Cost Value Source</v>
          </cell>
          <cell r="G942" t="str">
            <v/>
          </cell>
          <cell r="H942" t="str">
            <v/>
          </cell>
          <cell r="I942" t="str">
            <v>NonLighting Measure Worksheets WY 120814.pdf</v>
          </cell>
        </row>
        <row r="943">
          <cell r="C943" t="str">
            <v>12012014-003.1_Planned Realization Rate</v>
          </cell>
          <cell r="D943">
            <v>1</v>
          </cell>
          <cell r="E943" t="str">
            <v>Planned Realization Rate</v>
          </cell>
          <cell r="F943" t="str">
            <v>Realization Rate Value Source</v>
          </cell>
          <cell r="G943" t="str">
            <v/>
          </cell>
          <cell r="H943" t="str">
            <v>Table 1</v>
          </cell>
          <cell r="I943" t="str">
            <v>DSM_WY_FinAnswerExpress_Report_2011.pdf</v>
          </cell>
        </row>
        <row r="944">
          <cell r="C944" t="str">
            <v>06232015-005.1_Planned Net to Gross Ratio</v>
          </cell>
          <cell r="D944">
            <v>1</v>
          </cell>
          <cell r="E944" t="str">
            <v>Planned Net to Gross Ratio</v>
          </cell>
          <cell r="F944" t="str">
            <v>Net-to-Gross Value Source</v>
          </cell>
          <cell r="G944" t="str">
            <v/>
          </cell>
          <cell r="H944" t="str">
            <v>page 2</v>
          </cell>
          <cell r="I944" t="str">
            <v>CA_FinAnswer_Express_Program_Evaluation_2009-2011.pdf</v>
          </cell>
        </row>
        <row r="945">
          <cell r="C945" t="str">
            <v>06232015-005.1_Planned Realization Rate</v>
          </cell>
          <cell r="D945">
            <v>1</v>
          </cell>
          <cell r="E945" t="str">
            <v>Planned Realization Rate</v>
          </cell>
          <cell r="F945" t="str">
            <v>Realization Rate Value Source</v>
          </cell>
          <cell r="G945" t="str">
            <v/>
          </cell>
          <cell r="H945" t="str">
            <v>page 2</v>
          </cell>
          <cell r="I945" t="str">
            <v>CA_FinAnswer_Express_Program_Evaluation_2009-2011.pdf</v>
          </cell>
        </row>
        <row r="946">
          <cell r="C946" t="str">
            <v>11032014-033.1_Planned Realization Rate</v>
          </cell>
          <cell r="D946">
            <v>1</v>
          </cell>
          <cell r="E946" t="str">
            <v>Planned Realization Rate</v>
          </cell>
          <cell r="F946" t="str">
            <v>Realization Rate Value Source</v>
          </cell>
          <cell r="G946" t="str">
            <v/>
          </cell>
          <cell r="H946" t="str">
            <v>Table 1</v>
          </cell>
          <cell r="I946" t="str">
            <v>ID_FinAnswer_Express_Program_Evaluation_2009-2011.pdf</v>
          </cell>
        </row>
        <row r="947">
          <cell r="C947" t="str">
            <v>11032014-033.1_Gross incremental annual electric savings (kWh/yr)</v>
          </cell>
          <cell r="D947">
            <v>1</v>
          </cell>
          <cell r="E947" t="str">
            <v>Gross incremental annual electric savings (kWh/yr)</v>
          </cell>
          <cell r="F947" t="str">
            <v xml:space="preserve">Energy Savings Value Source </v>
          </cell>
          <cell r="G947" t="str">
            <v/>
          </cell>
          <cell r="H947" t="str">
            <v/>
          </cell>
          <cell r="I947" t="str">
            <v>NonLighting Measure Worksheets ID 111314.pdf</v>
          </cell>
        </row>
        <row r="948">
          <cell r="C948" t="str">
            <v>11032014-033.1_Planned Net to Gross Ratio</v>
          </cell>
          <cell r="D948">
            <v>1</v>
          </cell>
          <cell r="E948" t="str">
            <v>Planned Net to Gross Ratio</v>
          </cell>
          <cell r="F948" t="str">
            <v>Net-to-Gross Value Source</v>
          </cell>
          <cell r="G948" t="str">
            <v/>
          </cell>
          <cell r="H948" t="str">
            <v>Page 2</v>
          </cell>
          <cell r="I948" t="str">
            <v>ID_FinAnswer_Express_Program_Evaluation_2009-2011.pdf</v>
          </cell>
        </row>
        <row r="949">
          <cell r="C949" t="str">
            <v>11032014-033.1_Measure life (years)</v>
          </cell>
          <cell r="D949">
            <v>1</v>
          </cell>
          <cell r="E949" t="str">
            <v>Measure life (years)</v>
          </cell>
          <cell r="F949" t="str">
            <v>Measure Life Value Source</v>
          </cell>
          <cell r="G949" t="str">
            <v/>
          </cell>
          <cell r="H949" t="str">
            <v/>
          </cell>
          <cell r="I949" t="str">
            <v>NonLighting Measure Worksheets ID 111314.pdf</v>
          </cell>
        </row>
        <row r="950">
          <cell r="C950" t="str">
            <v>11032014-033.1_Incremental cost ($)</v>
          </cell>
          <cell r="D950">
            <v>1</v>
          </cell>
          <cell r="E950" t="str">
            <v>Incremental cost ($)</v>
          </cell>
          <cell r="F950" t="str">
            <v>Cost Value Source</v>
          </cell>
          <cell r="G950" t="str">
            <v/>
          </cell>
          <cell r="H950" t="str">
            <v/>
          </cell>
          <cell r="I950" t="str">
            <v>NonLighting Measure Worksheets ID 111314.pdf</v>
          </cell>
        </row>
        <row r="951">
          <cell r="C951" t="str">
            <v>11032014-033.1_Gross Average Monthly Demand Reduction (kW/unit)</v>
          </cell>
          <cell r="D951">
            <v>1</v>
          </cell>
          <cell r="E951" t="str">
            <v>Gross Average Monthly Demand Reduction (kW/unit)</v>
          </cell>
          <cell r="F951" t="str">
            <v>Demand Reduction Value Source</v>
          </cell>
          <cell r="G951" t="str">
            <v/>
          </cell>
          <cell r="H951" t="str">
            <v/>
          </cell>
          <cell r="I951" t="str">
            <v>NonLighting Measure Worksheets ID 111314.pdf</v>
          </cell>
        </row>
        <row r="952">
          <cell r="C952" t="str">
            <v>07182014-004.1_Planned Realization Rate</v>
          </cell>
          <cell r="D952">
            <v>1</v>
          </cell>
          <cell r="E952" t="str">
            <v>Planned Realization Rate</v>
          </cell>
          <cell r="F952" t="str">
            <v>Realization Rate Value Source</v>
          </cell>
          <cell r="G952" t="str">
            <v/>
          </cell>
          <cell r="H952" t="str">
            <v>BAU - CE inputs sheet</v>
          </cell>
          <cell r="I952" t="str">
            <v>CE inputs - measure update   small business 031314.xlsx</v>
          </cell>
        </row>
        <row r="953">
          <cell r="C953" t="str">
            <v>07182014-004.1_Measure life (years)</v>
          </cell>
          <cell r="D953">
            <v>1</v>
          </cell>
          <cell r="E953" t="str">
            <v>Measure life (years)</v>
          </cell>
          <cell r="F953" t="str">
            <v>Measure Life Value Source</v>
          </cell>
          <cell r="G953" t="str">
            <v/>
          </cell>
          <cell r="H953" t="str">
            <v/>
          </cell>
          <cell r="I953" t="str">
            <v>Program Update Report UT 050214.docx</v>
          </cell>
        </row>
        <row r="954">
          <cell r="C954" t="str">
            <v>07182014-004.1_Gross Average Monthly Demand Reduction (kW/unit)</v>
          </cell>
          <cell r="D954">
            <v>1</v>
          </cell>
          <cell r="E954" t="str">
            <v>Gross Average Monthly Demand Reduction (kW/unit)</v>
          </cell>
          <cell r="F954" t="str">
            <v>Demand Savings Value Source</v>
          </cell>
          <cell r="G954" t="str">
            <v/>
          </cell>
          <cell r="H954" t="str">
            <v/>
          </cell>
          <cell r="I954" t="str">
            <v>Program Update Report UT 050214.docx</v>
          </cell>
        </row>
        <row r="955">
          <cell r="C955" t="str">
            <v>07182014-004.1_Incremental cost ($)</v>
          </cell>
          <cell r="D955">
            <v>1</v>
          </cell>
          <cell r="E955" t="str">
            <v>Incremental cost ($)</v>
          </cell>
          <cell r="F955" t="str">
            <v>Incremental Cost Value Source</v>
          </cell>
          <cell r="G955" t="str">
            <v/>
          </cell>
          <cell r="H955" t="str">
            <v/>
          </cell>
          <cell r="I955" t="str">
            <v/>
          </cell>
        </row>
        <row r="956">
          <cell r="C956" t="str">
            <v>07182014-004.1_Gross incremental annual electric savings (kWh/yr)</v>
          </cell>
          <cell r="D956">
            <v>1</v>
          </cell>
          <cell r="E956" t="str">
            <v>Gross incremental annual electric savings (kWh/yr)</v>
          </cell>
          <cell r="F956" t="str">
            <v>Energy Savings Value Source</v>
          </cell>
          <cell r="G956" t="str">
            <v/>
          </cell>
          <cell r="H956" t="str">
            <v/>
          </cell>
          <cell r="I956" t="str">
            <v/>
          </cell>
        </row>
        <row r="957">
          <cell r="C957" t="str">
            <v>07182014-004.1_Incremental cost ($)</v>
          </cell>
          <cell r="D957">
            <v>1</v>
          </cell>
          <cell r="E957" t="str">
            <v>Incremental cost ($)</v>
          </cell>
          <cell r="F957" t="str">
            <v>Incremental Cost Value Source</v>
          </cell>
          <cell r="G957" t="str">
            <v/>
          </cell>
          <cell r="H957" t="str">
            <v/>
          </cell>
          <cell r="I957" t="str">
            <v>Program Update Report UT 050214.docx</v>
          </cell>
        </row>
        <row r="958">
          <cell r="C958" t="str">
            <v>07182014-004.1_Planned Net to Gross Ratio</v>
          </cell>
          <cell r="D958">
            <v>1</v>
          </cell>
          <cell r="E958" t="str">
            <v>Planned Net to Gross Ratio</v>
          </cell>
          <cell r="F958" t="str">
            <v>Net-to-Gross Value Source</v>
          </cell>
          <cell r="G958" t="str">
            <v/>
          </cell>
          <cell r="H958" t="str">
            <v>BAU - CE inputs sheet</v>
          </cell>
          <cell r="I958" t="str">
            <v>CE inputs - measure update   small business 031314.xlsx</v>
          </cell>
        </row>
        <row r="959">
          <cell r="C959" t="str">
            <v>07182014-004.1_Gross Average Monthly Demand Reduction (kW/unit)</v>
          </cell>
          <cell r="D959">
            <v>1</v>
          </cell>
          <cell r="E959" t="str">
            <v>Gross Average Monthly Demand Reduction (kW/unit)</v>
          </cell>
          <cell r="F959" t="str">
            <v>Demand Savings Value Source</v>
          </cell>
          <cell r="G959" t="str">
            <v/>
          </cell>
          <cell r="H959" t="str">
            <v/>
          </cell>
          <cell r="I959" t="str">
            <v/>
          </cell>
        </row>
        <row r="960">
          <cell r="C960" t="str">
            <v>07182014-004.1_Gross incremental annual electric savings (kWh/yr)</v>
          </cell>
          <cell r="D960">
            <v>1</v>
          </cell>
          <cell r="E960" t="str">
            <v>Gross incremental annual electric savings (kWh/yr)</v>
          </cell>
          <cell r="F960" t="str">
            <v>Energy Savings Value Source</v>
          </cell>
          <cell r="G960" t="str">
            <v/>
          </cell>
          <cell r="H960" t="str">
            <v/>
          </cell>
          <cell r="I960" t="str">
            <v>Program Update Report UT 050214.docx</v>
          </cell>
        </row>
        <row r="961">
          <cell r="C961" t="str">
            <v>12302013-002.1_Incentive Customer ($)</v>
          </cell>
          <cell r="D961">
            <v>1</v>
          </cell>
          <cell r="E961" t="str">
            <v>Incentive Customer ($)</v>
          </cell>
          <cell r="F961" t="str">
            <v>Incentive Value Source</v>
          </cell>
          <cell r="G961" t="str">
            <v/>
          </cell>
          <cell r="H961" t="str">
            <v>Table 1-6</v>
          </cell>
          <cell r="I961" t="str">
            <v/>
          </cell>
        </row>
        <row r="962">
          <cell r="C962" t="str">
            <v>12302013-002.1_Gross Average Monthly Demand Reduction (kW/unit)</v>
          </cell>
          <cell r="D962">
            <v>1</v>
          </cell>
          <cell r="E962" t="str">
            <v>Gross Average Monthly Demand Reduction (kW/unit)</v>
          </cell>
          <cell r="F962" t="str">
            <v>Demand Reduction Value Source</v>
          </cell>
          <cell r="G962" t="str">
            <v/>
          </cell>
          <cell r="H962" t="str">
            <v>Table 1-6</v>
          </cell>
          <cell r="I962" t="str">
            <v/>
          </cell>
        </row>
        <row r="963">
          <cell r="C963" t="str">
            <v>12302013-002.1_Gross incremental annual electric savings (kWh/yr)</v>
          </cell>
          <cell r="D963">
            <v>1</v>
          </cell>
          <cell r="E963" t="str">
            <v>Gross incremental annual electric savings (kWh/yr)</v>
          </cell>
          <cell r="F963" t="str">
            <v xml:space="preserve">Energy Savings Value Source </v>
          </cell>
          <cell r="G963" t="str">
            <v/>
          </cell>
          <cell r="H963" t="str">
            <v>Table 1-6</v>
          </cell>
          <cell r="I963" t="str">
            <v/>
          </cell>
        </row>
        <row r="964">
          <cell r="C964" t="str">
            <v>12302013-002.1_Measure life (years)</v>
          </cell>
          <cell r="D964">
            <v>1</v>
          </cell>
          <cell r="E964" t="str">
            <v>Measure life (years)</v>
          </cell>
          <cell r="F964" t="str">
            <v>Measure Life Value Source</v>
          </cell>
          <cell r="G964" t="str">
            <v/>
          </cell>
          <cell r="H964" t="str">
            <v>Table 1-6</v>
          </cell>
          <cell r="I964" t="str">
            <v/>
          </cell>
        </row>
        <row r="965">
          <cell r="C965" t="str">
            <v>12302013-002.1_Incremental cost ($)</v>
          </cell>
          <cell r="D965">
            <v>1</v>
          </cell>
          <cell r="E965" t="str">
            <v>Incremental cost ($)</v>
          </cell>
          <cell r="F965" t="str">
            <v>Cost Value Source</v>
          </cell>
          <cell r="G965" t="str">
            <v/>
          </cell>
          <cell r="H965" t="str">
            <v>Table 1-6</v>
          </cell>
          <cell r="I965" t="str">
            <v/>
          </cell>
        </row>
        <row r="966">
          <cell r="C966" t="str">
            <v>12012014-004.1_Incremental cost ($)</v>
          </cell>
          <cell r="D966">
            <v>1</v>
          </cell>
          <cell r="E966" t="str">
            <v>Incremental cost ($)</v>
          </cell>
          <cell r="F966" t="str">
            <v>Incremental Cost Value Source</v>
          </cell>
          <cell r="G966" t="str">
            <v/>
          </cell>
          <cell r="H966" t="str">
            <v/>
          </cell>
          <cell r="I966" t="str">
            <v>NonLighting Measure Worksheets WY 120814.pdf</v>
          </cell>
        </row>
        <row r="967">
          <cell r="C967" t="str">
            <v>12012014-004.1_Planned Net to Gross Ratio</v>
          </cell>
          <cell r="D967">
            <v>1</v>
          </cell>
          <cell r="E967" t="str">
            <v>Planned Net to Gross Ratio</v>
          </cell>
          <cell r="F967" t="str">
            <v>Net-to-Gross Value Source</v>
          </cell>
          <cell r="G967" t="str">
            <v/>
          </cell>
          <cell r="H967" t="str">
            <v>Page 10</v>
          </cell>
          <cell r="I967" t="str">
            <v>DSM_WY_FinAnswerExpress_Report_2011.pdf</v>
          </cell>
        </row>
        <row r="968">
          <cell r="C968" t="str">
            <v>12012014-004.1_Planned Realization Rate</v>
          </cell>
          <cell r="D968">
            <v>1</v>
          </cell>
          <cell r="E968" t="str">
            <v>Planned Realization Rate</v>
          </cell>
          <cell r="F968" t="str">
            <v>Realization Rate Value Source</v>
          </cell>
          <cell r="G968" t="str">
            <v/>
          </cell>
          <cell r="H968" t="str">
            <v>Table 1</v>
          </cell>
          <cell r="I968" t="str">
            <v>DSM_WY_FinAnswerExpress_Report_2011.pdf</v>
          </cell>
        </row>
        <row r="969">
          <cell r="C969" t="str">
            <v>12012014-004.1_Measure life (years)</v>
          </cell>
          <cell r="D969">
            <v>1</v>
          </cell>
          <cell r="E969" t="str">
            <v>Measure life (years)</v>
          </cell>
          <cell r="F969" t="str">
            <v>Measure Life Value Source</v>
          </cell>
          <cell r="G969" t="str">
            <v/>
          </cell>
          <cell r="H969" t="str">
            <v/>
          </cell>
          <cell r="I969" t="str">
            <v>NonLighting Measure Worksheets WY 120814.pdf</v>
          </cell>
        </row>
        <row r="970">
          <cell r="C970" t="str">
            <v>12012014-004.1_Gross Average Monthly Demand Reduction (kW/unit)</v>
          </cell>
          <cell r="D970">
            <v>1</v>
          </cell>
          <cell r="E970" t="str">
            <v>Gross Average Monthly Demand Reduction (kW/unit)</v>
          </cell>
          <cell r="F970" t="str">
            <v>Demand Savings Value Source</v>
          </cell>
          <cell r="G970" t="str">
            <v/>
          </cell>
          <cell r="H970" t="str">
            <v/>
          </cell>
          <cell r="I970" t="str">
            <v>NonLighting Measure Worksheets WY 120814.pdf</v>
          </cell>
        </row>
        <row r="971">
          <cell r="C971" t="str">
            <v>12012014-004.1_Gross incremental annual electric savings (kWh/yr)</v>
          </cell>
          <cell r="D971">
            <v>1</v>
          </cell>
          <cell r="E971" t="str">
            <v>Gross incremental annual electric savings (kWh/yr)</v>
          </cell>
          <cell r="F971" t="str">
            <v>Energy Savings Value Source</v>
          </cell>
          <cell r="G971" t="str">
            <v/>
          </cell>
          <cell r="H971" t="str">
            <v/>
          </cell>
          <cell r="I971" t="str">
            <v>NonLighting Measure Worksheets WY 120814.pdf</v>
          </cell>
        </row>
        <row r="972">
          <cell r="C972" t="str">
            <v>06232015-006.1_Planned Realization Rate</v>
          </cell>
          <cell r="D972">
            <v>1</v>
          </cell>
          <cell r="E972" t="str">
            <v>Planned Realization Rate</v>
          </cell>
          <cell r="F972" t="str">
            <v>Realization Rate Value Source</v>
          </cell>
          <cell r="G972" t="str">
            <v/>
          </cell>
          <cell r="H972" t="str">
            <v>page 2</v>
          </cell>
          <cell r="I972" t="str">
            <v>CA_FinAnswer_Express_Program_Evaluation_2009-2011.pdf</v>
          </cell>
        </row>
        <row r="973">
          <cell r="C973" t="str">
            <v>06232015-006.1_Planned Net to Gross Ratio</v>
          </cell>
          <cell r="D973">
            <v>1</v>
          </cell>
          <cell r="E973" t="str">
            <v>Planned Net to Gross Ratio</v>
          </cell>
          <cell r="F973" t="str">
            <v>Net-to-Gross Value Source</v>
          </cell>
          <cell r="G973" t="str">
            <v/>
          </cell>
          <cell r="H973" t="str">
            <v>page 2</v>
          </cell>
          <cell r="I973" t="str">
            <v>CA_FinAnswer_Express_Program_Evaluation_2009-2011.pdf</v>
          </cell>
        </row>
        <row r="974">
          <cell r="C974" t="str">
            <v>11032014-032.1_Planned Realization Rate</v>
          </cell>
          <cell r="D974">
            <v>1</v>
          </cell>
          <cell r="E974" t="str">
            <v>Planned Realization Rate</v>
          </cell>
          <cell r="F974" t="str">
            <v>Realization Rate Value Source</v>
          </cell>
          <cell r="G974" t="str">
            <v/>
          </cell>
          <cell r="H974" t="str">
            <v>Table 1</v>
          </cell>
          <cell r="I974" t="str">
            <v>ID_FinAnswer_Express_Program_Evaluation_2009-2011.pdf</v>
          </cell>
        </row>
        <row r="975">
          <cell r="C975" t="str">
            <v>11032014-032.1_Measure life (years)</v>
          </cell>
          <cell r="D975">
            <v>1</v>
          </cell>
          <cell r="E975" t="str">
            <v>Measure life (years)</v>
          </cell>
          <cell r="F975" t="str">
            <v>Measure Life Value Source</v>
          </cell>
          <cell r="G975" t="str">
            <v/>
          </cell>
          <cell r="H975" t="str">
            <v/>
          </cell>
          <cell r="I975" t="str">
            <v>NonLighting Measure Worksheets ID 111314.pdf</v>
          </cell>
        </row>
        <row r="976">
          <cell r="C976" t="str">
            <v>11032014-032.1_Gross incremental annual electric savings (kWh/yr)</v>
          </cell>
          <cell r="D976">
            <v>1</v>
          </cell>
          <cell r="E976" t="str">
            <v>Gross incremental annual electric savings (kWh/yr)</v>
          </cell>
          <cell r="F976" t="str">
            <v xml:space="preserve">Energy Savings Value Source </v>
          </cell>
          <cell r="G976" t="str">
            <v/>
          </cell>
          <cell r="H976" t="str">
            <v/>
          </cell>
          <cell r="I976" t="str">
            <v>NonLighting Measure Worksheets ID 111314.pdf</v>
          </cell>
        </row>
        <row r="977">
          <cell r="C977" t="str">
            <v>11032014-032.1_Incremental cost ($)</v>
          </cell>
          <cell r="D977">
            <v>1</v>
          </cell>
          <cell r="E977" t="str">
            <v>Incremental cost ($)</v>
          </cell>
          <cell r="F977" t="str">
            <v>Cost Value Source</v>
          </cell>
          <cell r="G977" t="str">
            <v/>
          </cell>
          <cell r="H977" t="str">
            <v/>
          </cell>
          <cell r="I977" t="str">
            <v>NonLighting Measure Worksheets ID 111314.pdf</v>
          </cell>
        </row>
        <row r="978">
          <cell r="C978" t="str">
            <v>11032014-032.1_Planned Net to Gross Ratio</v>
          </cell>
          <cell r="D978">
            <v>1</v>
          </cell>
          <cell r="E978" t="str">
            <v>Planned Net to Gross Ratio</v>
          </cell>
          <cell r="F978" t="str">
            <v>Net-to-Gross Value Source</v>
          </cell>
          <cell r="G978" t="str">
            <v/>
          </cell>
          <cell r="H978" t="str">
            <v>Page 2</v>
          </cell>
          <cell r="I978" t="str">
            <v>ID_FinAnswer_Express_Program_Evaluation_2009-2011.pdf</v>
          </cell>
        </row>
        <row r="979">
          <cell r="C979" t="str">
            <v>11032014-032.1_Gross Average Monthly Demand Reduction (kW/unit)</v>
          </cell>
          <cell r="D979">
            <v>1</v>
          </cell>
          <cell r="E979" t="str">
            <v>Gross Average Monthly Demand Reduction (kW/unit)</v>
          </cell>
          <cell r="F979" t="str">
            <v>Demand Reduction Value Source</v>
          </cell>
          <cell r="G979" t="str">
            <v/>
          </cell>
          <cell r="H979" t="str">
            <v/>
          </cell>
          <cell r="I979" t="str">
            <v>NonLighting Measure Worksheets ID 111314.pdf</v>
          </cell>
        </row>
        <row r="980">
          <cell r="C980" t="str">
            <v>07182014-005.1_Planned Net to Gross Ratio</v>
          </cell>
          <cell r="D980">
            <v>1</v>
          </cell>
          <cell r="E980" t="str">
            <v>Planned Net to Gross Ratio</v>
          </cell>
          <cell r="F980" t="str">
            <v>Net-to-Gross Value Source</v>
          </cell>
          <cell r="G980" t="str">
            <v/>
          </cell>
          <cell r="H980" t="str">
            <v>BAU - CE inputs sheet</v>
          </cell>
          <cell r="I980" t="str">
            <v>CE inputs - measure update   small business 031314.xlsx</v>
          </cell>
        </row>
        <row r="981">
          <cell r="C981" t="str">
            <v>07182014-005.1_Gross incremental annual electric savings (kWh/yr)</v>
          </cell>
          <cell r="D981">
            <v>1</v>
          </cell>
          <cell r="E981" t="str">
            <v>Gross incremental annual electric savings (kWh/yr)</v>
          </cell>
          <cell r="F981" t="str">
            <v>Energy Savings Value Source</v>
          </cell>
          <cell r="G981" t="str">
            <v/>
          </cell>
          <cell r="H981" t="str">
            <v/>
          </cell>
          <cell r="I981" t="str">
            <v>Program Update Report UT 050214.docx</v>
          </cell>
        </row>
        <row r="982">
          <cell r="C982" t="str">
            <v>07182014-005.1_Incremental cost ($)</v>
          </cell>
          <cell r="D982">
            <v>1</v>
          </cell>
          <cell r="E982" t="str">
            <v>Incremental cost ($)</v>
          </cell>
          <cell r="F982" t="str">
            <v>Incremental Cost Value Source</v>
          </cell>
          <cell r="G982" t="str">
            <v/>
          </cell>
          <cell r="H982" t="str">
            <v/>
          </cell>
          <cell r="I982" t="str">
            <v/>
          </cell>
        </row>
        <row r="983">
          <cell r="C983" t="str">
            <v>07182014-005.1_Gross incremental annual electric savings (kWh/yr)</v>
          </cell>
          <cell r="D983">
            <v>1</v>
          </cell>
          <cell r="E983" t="str">
            <v>Gross incremental annual electric savings (kWh/yr)</v>
          </cell>
          <cell r="F983" t="str">
            <v>Energy Savings Value Source</v>
          </cell>
          <cell r="G983" t="str">
            <v/>
          </cell>
          <cell r="H983" t="str">
            <v/>
          </cell>
          <cell r="I983" t="str">
            <v/>
          </cell>
        </row>
        <row r="984">
          <cell r="C984" t="str">
            <v>07182014-005.1_Incremental cost ($)</v>
          </cell>
          <cell r="D984">
            <v>1</v>
          </cell>
          <cell r="E984" t="str">
            <v>Incremental cost ($)</v>
          </cell>
          <cell r="F984" t="str">
            <v>Incremental Cost Value Source</v>
          </cell>
          <cell r="G984" t="str">
            <v/>
          </cell>
          <cell r="H984" t="str">
            <v/>
          </cell>
          <cell r="I984" t="str">
            <v>Program Update Report UT 050214.docx</v>
          </cell>
        </row>
        <row r="985">
          <cell r="C985" t="str">
            <v>07182014-005.1_Measure life (years)</v>
          </cell>
          <cell r="D985">
            <v>1</v>
          </cell>
          <cell r="E985" t="str">
            <v>Measure life (years)</v>
          </cell>
          <cell r="F985" t="str">
            <v>Measure Life Value Source</v>
          </cell>
          <cell r="G985" t="str">
            <v/>
          </cell>
          <cell r="H985" t="str">
            <v/>
          </cell>
          <cell r="I985" t="str">
            <v>Program Update Report UT 050214.docx</v>
          </cell>
        </row>
        <row r="986">
          <cell r="C986" t="str">
            <v>07182014-005.1_Planned Realization Rate</v>
          </cell>
          <cell r="D986">
            <v>1</v>
          </cell>
          <cell r="E986" t="str">
            <v>Planned Realization Rate</v>
          </cell>
          <cell r="F986" t="str">
            <v>Realization Rate Value Source</v>
          </cell>
          <cell r="G986" t="str">
            <v/>
          </cell>
          <cell r="H986" t="str">
            <v>BAU - CE inputs sheet</v>
          </cell>
          <cell r="I986" t="str">
            <v>CE inputs - measure update   small business 031314.xlsx</v>
          </cell>
        </row>
        <row r="987">
          <cell r="C987" t="str">
            <v>07182014-005.1_Gross Average Monthly Demand Reduction (kW/unit)</v>
          </cell>
          <cell r="D987">
            <v>1</v>
          </cell>
          <cell r="E987" t="str">
            <v>Gross Average Monthly Demand Reduction (kW/unit)</v>
          </cell>
          <cell r="F987" t="str">
            <v>Demand Savings Value Source</v>
          </cell>
          <cell r="G987" t="str">
            <v/>
          </cell>
          <cell r="H987" t="str">
            <v/>
          </cell>
          <cell r="I987" t="str">
            <v/>
          </cell>
        </row>
        <row r="988">
          <cell r="C988" t="str">
            <v>07182014-005.1_Gross Average Monthly Demand Reduction (kW/unit)</v>
          </cell>
          <cell r="D988">
            <v>1</v>
          </cell>
          <cell r="E988" t="str">
            <v>Gross Average Monthly Demand Reduction (kW/unit)</v>
          </cell>
          <cell r="F988" t="str">
            <v>Demand Savings Value Source</v>
          </cell>
          <cell r="G988" t="str">
            <v/>
          </cell>
          <cell r="H988" t="str">
            <v/>
          </cell>
          <cell r="I988" t="str">
            <v>Program Update Report UT 050214.docx</v>
          </cell>
        </row>
        <row r="989">
          <cell r="C989" t="str">
            <v>12302013-003.1_Measure life (years)</v>
          </cell>
          <cell r="D989">
            <v>1</v>
          </cell>
          <cell r="E989" t="str">
            <v>Measure life (years)</v>
          </cell>
          <cell r="F989" t="str">
            <v>Measure Life Value Source</v>
          </cell>
          <cell r="G989" t="str">
            <v/>
          </cell>
          <cell r="H989" t="str">
            <v>Table 1-6</v>
          </cell>
          <cell r="I989" t="str">
            <v/>
          </cell>
        </row>
        <row r="990">
          <cell r="C990" t="str">
            <v>12302013-003.1_Incremental cost ($)</v>
          </cell>
          <cell r="D990">
            <v>1</v>
          </cell>
          <cell r="E990" t="str">
            <v>Incremental cost ($)</v>
          </cell>
          <cell r="F990" t="str">
            <v>Cost Value Source</v>
          </cell>
          <cell r="G990" t="str">
            <v/>
          </cell>
          <cell r="H990" t="str">
            <v>Table 1-6</v>
          </cell>
          <cell r="I990" t="str">
            <v/>
          </cell>
        </row>
        <row r="991">
          <cell r="C991" t="str">
            <v>12302013-003.1_Gross incremental annual electric savings (kWh/yr)</v>
          </cell>
          <cell r="D991">
            <v>1</v>
          </cell>
          <cell r="E991" t="str">
            <v>Gross incremental annual electric savings (kWh/yr)</v>
          </cell>
          <cell r="F991" t="str">
            <v xml:space="preserve">Energy Savings Value Source </v>
          </cell>
          <cell r="G991" t="str">
            <v/>
          </cell>
          <cell r="H991" t="str">
            <v>Table 1-6</v>
          </cell>
          <cell r="I991" t="str">
            <v/>
          </cell>
        </row>
        <row r="992">
          <cell r="C992" t="str">
            <v>12302013-003.1_Incentive Customer ($)</v>
          </cell>
          <cell r="D992">
            <v>1</v>
          </cell>
          <cell r="E992" t="str">
            <v>Incentive Customer ($)</v>
          </cell>
          <cell r="F992" t="str">
            <v>Incentive Value Source</v>
          </cell>
          <cell r="G992" t="str">
            <v/>
          </cell>
          <cell r="H992" t="str">
            <v>Table 1-6</v>
          </cell>
          <cell r="I992" t="str">
            <v/>
          </cell>
        </row>
        <row r="993">
          <cell r="C993" t="str">
            <v>12302013-003.1_Gross Average Monthly Demand Reduction (kW/unit)</v>
          </cell>
          <cell r="D993">
            <v>1</v>
          </cell>
          <cell r="E993" t="str">
            <v>Gross Average Monthly Demand Reduction (kW/unit)</v>
          </cell>
          <cell r="F993" t="str">
            <v>Demand Reduction Value Source</v>
          </cell>
          <cell r="G993" t="str">
            <v/>
          </cell>
          <cell r="H993" t="str">
            <v>Table 1-6</v>
          </cell>
          <cell r="I993" t="str">
            <v/>
          </cell>
        </row>
        <row r="994">
          <cell r="C994" t="str">
            <v>12012014-005.1_Measure life (years)</v>
          </cell>
          <cell r="D994">
            <v>1</v>
          </cell>
          <cell r="E994" t="str">
            <v>Measure life (years)</v>
          </cell>
          <cell r="F994" t="str">
            <v>Measure Life Value Source</v>
          </cell>
          <cell r="G994" t="str">
            <v/>
          </cell>
          <cell r="H994" t="str">
            <v/>
          </cell>
          <cell r="I994" t="str">
            <v>NonLighting Measure Worksheets WY 120814.pdf</v>
          </cell>
        </row>
        <row r="995">
          <cell r="C995" t="str">
            <v>12012014-005.1_Planned Net to Gross Ratio</v>
          </cell>
          <cell r="D995">
            <v>1</v>
          </cell>
          <cell r="E995" t="str">
            <v>Planned Net to Gross Ratio</v>
          </cell>
          <cell r="F995" t="str">
            <v>Net-to-Gross Value Source</v>
          </cell>
          <cell r="G995" t="str">
            <v/>
          </cell>
          <cell r="H995" t="str">
            <v>Page 10</v>
          </cell>
          <cell r="I995" t="str">
            <v>DSM_WY_FinAnswerExpress_Report_2011.pdf</v>
          </cell>
        </row>
        <row r="996">
          <cell r="C996" t="str">
            <v>12012014-005.1_Planned Realization Rate</v>
          </cell>
          <cell r="D996">
            <v>1</v>
          </cell>
          <cell r="E996" t="str">
            <v>Planned Realization Rate</v>
          </cell>
          <cell r="F996" t="str">
            <v>Realization Rate Value Source</v>
          </cell>
          <cell r="G996" t="str">
            <v/>
          </cell>
          <cell r="H996" t="str">
            <v>Table 1</v>
          </cell>
          <cell r="I996" t="str">
            <v>DSM_WY_FinAnswerExpress_Report_2011.pdf</v>
          </cell>
        </row>
        <row r="997">
          <cell r="C997" t="str">
            <v>12012014-005.1_Gross incremental annual electric savings (kWh/yr)</v>
          </cell>
          <cell r="D997">
            <v>1</v>
          </cell>
          <cell r="E997" t="str">
            <v>Gross incremental annual electric savings (kWh/yr)</v>
          </cell>
          <cell r="F997" t="str">
            <v>Energy Savings Value Source</v>
          </cell>
          <cell r="G997" t="str">
            <v/>
          </cell>
          <cell r="H997" t="str">
            <v/>
          </cell>
          <cell r="I997" t="str">
            <v>NonLighting Measure Worksheets WY 120814.pdf</v>
          </cell>
        </row>
        <row r="998">
          <cell r="C998" t="str">
            <v>12012014-005.1_Gross Average Monthly Demand Reduction (kW/unit)</v>
          </cell>
          <cell r="D998">
            <v>1</v>
          </cell>
          <cell r="E998" t="str">
            <v>Gross Average Monthly Demand Reduction (kW/unit)</v>
          </cell>
          <cell r="F998" t="str">
            <v>Demand Savings Value Source</v>
          </cell>
          <cell r="G998" t="str">
            <v/>
          </cell>
          <cell r="H998" t="str">
            <v/>
          </cell>
          <cell r="I998" t="str">
            <v>NonLighting Measure Worksheets WY 120814.pdf</v>
          </cell>
        </row>
        <row r="999">
          <cell r="C999" t="str">
            <v>12012014-005.1_Incremental cost ($)</v>
          </cell>
          <cell r="D999">
            <v>1</v>
          </cell>
          <cell r="E999" t="str">
            <v>Incremental cost ($)</v>
          </cell>
          <cell r="F999" t="str">
            <v>Incremental Cost Value Source</v>
          </cell>
          <cell r="G999" t="str">
            <v/>
          </cell>
          <cell r="H999" t="str">
            <v/>
          </cell>
          <cell r="I999" t="str">
            <v>NonLighting Measure Worksheets WY 120814.pdf</v>
          </cell>
        </row>
        <row r="1000">
          <cell r="C1000" t="str">
            <v>06232015-007.1_Planned Net to Gross Ratio</v>
          </cell>
          <cell r="D1000">
            <v>1</v>
          </cell>
          <cell r="E1000" t="str">
            <v>Planned Net to Gross Ratio</v>
          </cell>
          <cell r="F1000" t="str">
            <v>Net-to-Gross Value Source</v>
          </cell>
          <cell r="G1000" t="str">
            <v/>
          </cell>
          <cell r="H1000" t="str">
            <v>page 2</v>
          </cell>
          <cell r="I1000" t="str">
            <v>CA_FinAnswer_Express_Program_Evaluation_2009-2011.pdf</v>
          </cell>
        </row>
        <row r="1001">
          <cell r="C1001" t="str">
            <v>06232015-007.1_Planned Realization Rate</v>
          </cell>
          <cell r="D1001">
            <v>1</v>
          </cell>
          <cell r="E1001" t="str">
            <v>Planned Realization Rate</v>
          </cell>
          <cell r="F1001" t="str">
            <v>Realization Rate Value Source</v>
          </cell>
          <cell r="G1001" t="str">
            <v/>
          </cell>
          <cell r="H1001" t="str">
            <v>page 2</v>
          </cell>
          <cell r="I1001" t="str">
            <v>CA_FinAnswer_Express_Program_Evaluation_2009-2011.pdf</v>
          </cell>
        </row>
        <row r="1002">
          <cell r="C1002" t="str">
            <v>11032014-031.1_Incremental cost ($)</v>
          </cell>
          <cell r="D1002">
            <v>1</v>
          </cell>
          <cell r="E1002" t="str">
            <v>Incremental cost ($)</v>
          </cell>
          <cell r="F1002" t="str">
            <v>Cost Value Source</v>
          </cell>
          <cell r="G1002" t="str">
            <v/>
          </cell>
          <cell r="H1002" t="str">
            <v/>
          </cell>
          <cell r="I1002" t="str">
            <v>NonLighting Measure Worksheets ID 111314.pdf</v>
          </cell>
        </row>
        <row r="1003">
          <cell r="C1003" t="str">
            <v>11032014-031.1_Gross incremental annual electric savings (kWh/yr)</v>
          </cell>
          <cell r="D1003">
            <v>1</v>
          </cell>
          <cell r="E1003" t="str">
            <v>Gross incremental annual electric savings (kWh/yr)</v>
          </cell>
          <cell r="F1003" t="str">
            <v xml:space="preserve">Energy Savings Value Source </v>
          </cell>
          <cell r="G1003" t="str">
            <v/>
          </cell>
          <cell r="H1003" t="str">
            <v/>
          </cell>
          <cell r="I1003" t="str">
            <v>NonLighting Measure Worksheets ID 111314.pdf</v>
          </cell>
        </row>
        <row r="1004">
          <cell r="C1004" t="str">
            <v>11032014-031.1_Planned Net to Gross Ratio</v>
          </cell>
          <cell r="D1004">
            <v>1</v>
          </cell>
          <cell r="E1004" t="str">
            <v>Planned Net to Gross Ratio</v>
          </cell>
          <cell r="F1004" t="str">
            <v>Net-to-Gross Value Source</v>
          </cell>
          <cell r="G1004" t="str">
            <v/>
          </cell>
          <cell r="H1004" t="str">
            <v>Page 2</v>
          </cell>
          <cell r="I1004" t="str">
            <v>ID_FinAnswer_Express_Program_Evaluation_2009-2011.pdf</v>
          </cell>
        </row>
        <row r="1005">
          <cell r="C1005" t="str">
            <v>11032014-031.1_Planned Realization Rate</v>
          </cell>
          <cell r="D1005">
            <v>1</v>
          </cell>
          <cell r="E1005" t="str">
            <v>Planned Realization Rate</v>
          </cell>
          <cell r="F1005" t="str">
            <v>Realization Rate Value Source</v>
          </cell>
          <cell r="G1005" t="str">
            <v/>
          </cell>
          <cell r="H1005" t="str">
            <v>Table 1</v>
          </cell>
          <cell r="I1005" t="str">
            <v>ID_FinAnswer_Express_Program_Evaluation_2009-2011.pdf</v>
          </cell>
        </row>
        <row r="1006">
          <cell r="C1006" t="str">
            <v>11032014-031.1_Gross Average Monthly Demand Reduction (kW/unit)</v>
          </cell>
          <cell r="D1006">
            <v>1</v>
          </cell>
          <cell r="E1006" t="str">
            <v>Gross Average Monthly Demand Reduction (kW/unit)</v>
          </cell>
          <cell r="F1006" t="str">
            <v>Demand Reduction Value Source</v>
          </cell>
          <cell r="G1006" t="str">
            <v/>
          </cell>
          <cell r="H1006" t="str">
            <v/>
          </cell>
          <cell r="I1006" t="str">
            <v>NonLighting Measure Worksheets ID 111314.pdf</v>
          </cell>
        </row>
        <row r="1007">
          <cell r="C1007" t="str">
            <v>11032014-031.1_Measure life (years)</v>
          </cell>
          <cell r="D1007">
            <v>1</v>
          </cell>
          <cell r="E1007" t="str">
            <v>Measure life (years)</v>
          </cell>
          <cell r="F1007" t="str">
            <v>Measure Life Value Source</v>
          </cell>
          <cell r="G1007" t="str">
            <v/>
          </cell>
          <cell r="H1007" t="str">
            <v/>
          </cell>
          <cell r="I1007" t="str">
            <v>NonLighting Measure Worksheets ID 111314.pdf</v>
          </cell>
        </row>
        <row r="1008">
          <cell r="C1008" t="str">
            <v>07182014-006.1_Incremental cost ($)</v>
          </cell>
          <cell r="D1008">
            <v>1</v>
          </cell>
          <cell r="E1008" t="str">
            <v>Incremental cost ($)</v>
          </cell>
          <cell r="F1008" t="str">
            <v>Incremental Cost Value Source</v>
          </cell>
          <cell r="G1008" t="str">
            <v/>
          </cell>
          <cell r="H1008" t="str">
            <v/>
          </cell>
          <cell r="I1008" t="str">
            <v>Program Update Report UT 050214.docx</v>
          </cell>
        </row>
        <row r="1009">
          <cell r="C1009" t="str">
            <v>07182014-006.1_Incremental cost ($)</v>
          </cell>
          <cell r="D1009">
            <v>1</v>
          </cell>
          <cell r="E1009" t="str">
            <v>Incremental cost ($)</v>
          </cell>
          <cell r="F1009" t="str">
            <v>Incremental Cost Value Source</v>
          </cell>
          <cell r="G1009" t="str">
            <v/>
          </cell>
          <cell r="H1009" t="str">
            <v/>
          </cell>
          <cell r="I1009" t="str">
            <v/>
          </cell>
        </row>
        <row r="1010">
          <cell r="C1010" t="str">
            <v>07182014-006.1_Planned Net to Gross Ratio</v>
          </cell>
          <cell r="D1010">
            <v>1</v>
          </cell>
          <cell r="E1010" t="str">
            <v>Planned Net to Gross Ratio</v>
          </cell>
          <cell r="F1010" t="str">
            <v>Net-to-Gross Value Source</v>
          </cell>
          <cell r="G1010" t="str">
            <v/>
          </cell>
          <cell r="H1010" t="str">
            <v>BAU - CE inputs sheet</v>
          </cell>
          <cell r="I1010" t="str">
            <v>CE inputs - measure update   small business 031314.xlsx</v>
          </cell>
        </row>
        <row r="1011">
          <cell r="C1011" t="str">
            <v>07182014-006.1_Gross Average Monthly Demand Reduction (kW/unit)</v>
          </cell>
          <cell r="D1011">
            <v>1</v>
          </cell>
          <cell r="E1011" t="str">
            <v>Gross Average Monthly Demand Reduction (kW/unit)</v>
          </cell>
          <cell r="F1011" t="str">
            <v>Demand Savings Value Source</v>
          </cell>
          <cell r="G1011" t="str">
            <v/>
          </cell>
          <cell r="H1011" t="str">
            <v/>
          </cell>
          <cell r="I1011" t="str">
            <v/>
          </cell>
        </row>
        <row r="1012">
          <cell r="C1012" t="str">
            <v>07182014-006.1_Gross incremental annual electric savings (kWh/yr)</v>
          </cell>
          <cell r="D1012">
            <v>1</v>
          </cell>
          <cell r="E1012" t="str">
            <v>Gross incremental annual electric savings (kWh/yr)</v>
          </cell>
          <cell r="F1012" t="str">
            <v>Energy Savings Value Source</v>
          </cell>
          <cell r="G1012" t="str">
            <v/>
          </cell>
          <cell r="H1012" t="str">
            <v/>
          </cell>
          <cell r="I1012" t="str">
            <v>Program Update Report UT 050214.docx</v>
          </cell>
        </row>
        <row r="1013">
          <cell r="C1013" t="str">
            <v>07182014-006.1_Gross incremental annual electric savings (kWh/yr)</v>
          </cell>
          <cell r="D1013">
            <v>1</v>
          </cell>
          <cell r="E1013" t="str">
            <v>Gross incremental annual electric savings (kWh/yr)</v>
          </cell>
          <cell r="F1013" t="str">
            <v>Energy Savings Value Source</v>
          </cell>
          <cell r="G1013" t="str">
            <v/>
          </cell>
          <cell r="H1013" t="str">
            <v/>
          </cell>
          <cell r="I1013" t="str">
            <v/>
          </cell>
        </row>
        <row r="1014">
          <cell r="C1014" t="str">
            <v>07182014-006.1_Measure life (years)</v>
          </cell>
          <cell r="D1014">
            <v>1</v>
          </cell>
          <cell r="E1014" t="str">
            <v>Measure life (years)</v>
          </cell>
          <cell r="F1014" t="str">
            <v>Measure Life Value Source</v>
          </cell>
          <cell r="G1014" t="str">
            <v/>
          </cell>
          <cell r="H1014" t="str">
            <v/>
          </cell>
          <cell r="I1014" t="str">
            <v>Program Update Report UT 050214.docx</v>
          </cell>
        </row>
        <row r="1015">
          <cell r="C1015" t="str">
            <v>07182014-006.1_Gross Average Monthly Demand Reduction (kW/unit)</v>
          </cell>
          <cell r="D1015">
            <v>1</v>
          </cell>
          <cell r="E1015" t="str">
            <v>Gross Average Monthly Demand Reduction (kW/unit)</v>
          </cell>
          <cell r="F1015" t="str">
            <v>Demand Savings Value Source</v>
          </cell>
          <cell r="G1015" t="str">
            <v/>
          </cell>
          <cell r="H1015" t="str">
            <v/>
          </cell>
          <cell r="I1015" t="str">
            <v>Program Update Report UT 050214.docx</v>
          </cell>
        </row>
        <row r="1016">
          <cell r="C1016" t="str">
            <v>07182014-006.1_Planned Realization Rate</v>
          </cell>
          <cell r="D1016">
            <v>1</v>
          </cell>
          <cell r="E1016" t="str">
            <v>Planned Realization Rate</v>
          </cell>
          <cell r="F1016" t="str">
            <v>Realization Rate Value Source</v>
          </cell>
          <cell r="G1016" t="str">
            <v/>
          </cell>
          <cell r="H1016" t="str">
            <v>BAU - CE inputs sheet</v>
          </cell>
          <cell r="I1016" t="str">
            <v>CE inputs - measure update   small business 031314.xlsx</v>
          </cell>
        </row>
        <row r="1017">
          <cell r="C1017" t="str">
            <v>12302013-004.1_Gross incremental annual electric savings (kWh/yr)</v>
          </cell>
          <cell r="D1017">
            <v>1</v>
          </cell>
          <cell r="E1017" t="str">
            <v>Gross incremental annual electric savings (kWh/yr)</v>
          </cell>
          <cell r="F1017" t="str">
            <v xml:space="preserve">Energy Savings Value Source </v>
          </cell>
          <cell r="G1017" t="str">
            <v/>
          </cell>
          <cell r="H1017" t="str">
            <v>Table 1-6</v>
          </cell>
          <cell r="I1017" t="str">
            <v/>
          </cell>
        </row>
        <row r="1018">
          <cell r="C1018" t="str">
            <v>12302013-004.1_Incremental cost ($)</v>
          </cell>
          <cell r="D1018">
            <v>1</v>
          </cell>
          <cell r="E1018" t="str">
            <v>Incremental cost ($)</v>
          </cell>
          <cell r="F1018" t="str">
            <v>Cost Value Source</v>
          </cell>
          <cell r="G1018" t="str">
            <v/>
          </cell>
          <cell r="H1018" t="str">
            <v>Table 1-6</v>
          </cell>
          <cell r="I1018" t="str">
            <v/>
          </cell>
        </row>
        <row r="1019">
          <cell r="C1019" t="str">
            <v>12302013-004.1_Measure life (years)</v>
          </cell>
          <cell r="D1019">
            <v>1</v>
          </cell>
          <cell r="E1019" t="str">
            <v>Measure life (years)</v>
          </cell>
          <cell r="F1019" t="str">
            <v>Measure Life Value Source</v>
          </cell>
          <cell r="G1019" t="str">
            <v/>
          </cell>
          <cell r="H1019" t="str">
            <v>Table 1-6</v>
          </cell>
          <cell r="I1019" t="str">
            <v/>
          </cell>
        </row>
        <row r="1020">
          <cell r="C1020" t="str">
            <v>12302013-004.1_Gross Average Monthly Demand Reduction (kW/unit)</v>
          </cell>
          <cell r="D1020">
            <v>1</v>
          </cell>
          <cell r="E1020" t="str">
            <v>Gross Average Monthly Demand Reduction (kW/unit)</v>
          </cell>
          <cell r="F1020" t="str">
            <v>Demand Reduction Value Source</v>
          </cell>
          <cell r="G1020" t="str">
            <v/>
          </cell>
          <cell r="H1020" t="str">
            <v>Table 1-6</v>
          </cell>
          <cell r="I1020" t="str">
            <v/>
          </cell>
        </row>
        <row r="1021">
          <cell r="C1021" t="str">
            <v>12302013-004.1_Incentive Customer ($)</v>
          </cell>
          <cell r="D1021">
            <v>1</v>
          </cell>
          <cell r="E1021" t="str">
            <v>Incentive Customer ($)</v>
          </cell>
          <cell r="F1021" t="str">
            <v>Incentive Value Source</v>
          </cell>
          <cell r="G1021" t="str">
            <v/>
          </cell>
          <cell r="H1021" t="str">
            <v>Table 1-6</v>
          </cell>
          <cell r="I1021" t="str">
            <v/>
          </cell>
        </row>
        <row r="1022">
          <cell r="C1022" t="str">
            <v>12012014-006.1_Planned Net to Gross Ratio</v>
          </cell>
          <cell r="D1022">
            <v>1</v>
          </cell>
          <cell r="E1022" t="str">
            <v>Planned Net to Gross Ratio</v>
          </cell>
          <cell r="F1022" t="str">
            <v>Net-to-Gross Value Source</v>
          </cell>
          <cell r="G1022" t="str">
            <v/>
          </cell>
          <cell r="H1022" t="str">
            <v>Page 10</v>
          </cell>
          <cell r="I1022" t="str">
            <v>DSM_WY_FinAnswerExpress_Report_2011.pdf</v>
          </cell>
        </row>
        <row r="1023">
          <cell r="C1023" t="str">
            <v>12012014-006.1_Gross incremental annual electric savings (kWh/yr)</v>
          </cell>
          <cell r="D1023">
            <v>1</v>
          </cell>
          <cell r="E1023" t="str">
            <v>Gross incremental annual electric savings (kWh/yr)</v>
          </cell>
          <cell r="F1023" t="str">
            <v>Energy Savings Value Source</v>
          </cell>
          <cell r="G1023" t="str">
            <v/>
          </cell>
          <cell r="H1023" t="str">
            <v/>
          </cell>
          <cell r="I1023" t="str">
            <v>NonLighting Measure Worksheets WY 120814.pdf</v>
          </cell>
        </row>
        <row r="1024">
          <cell r="C1024" t="str">
            <v>12012014-006.1_Incremental cost ($)</v>
          </cell>
          <cell r="D1024">
            <v>1</v>
          </cell>
          <cell r="E1024" t="str">
            <v>Incremental cost ($)</v>
          </cell>
          <cell r="F1024" t="str">
            <v>Incremental Cost Value Source</v>
          </cell>
          <cell r="G1024" t="str">
            <v/>
          </cell>
          <cell r="H1024" t="str">
            <v/>
          </cell>
          <cell r="I1024" t="str">
            <v>NonLighting Measure Worksheets WY 120814.pdf</v>
          </cell>
        </row>
        <row r="1025">
          <cell r="C1025" t="str">
            <v>12012014-006.1_Measure life (years)</v>
          </cell>
          <cell r="D1025">
            <v>1</v>
          </cell>
          <cell r="E1025" t="str">
            <v>Measure life (years)</v>
          </cell>
          <cell r="F1025" t="str">
            <v>Measure Life Value Source</v>
          </cell>
          <cell r="G1025" t="str">
            <v/>
          </cell>
          <cell r="H1025" t="str">
            <v/>
          </cell>
          <cell r="I1025" t="str">
            <v>NonLighting Measure Worksheets WY 120814.pdf</v>
          </cell>
        </row>
        <row r="1026">
          <cell r="C1026" t="str">
            <v>12012014-006.1_Gross Average Monthly Demand Reduction (kW/unit)</v>
          </cell>
          <cell r="D1026">
            <v>1</v>
          </cell>
          <cell r="E1026" t="str">
            <v>Gross Average Monthly Demand Reduction (kW/unit)</v>
          </cell>
          <cell r="F1026" t="str">
            <v>Demand Savings Value Source</v>
          </cell>
          <cell r="G1026" t="str">
            <v/>
          </cell>
          <cell r="H1026" t="str">
            <v/>
          </cell>
          <cell r="I1026" t="str">
            <v>NonLighting Measure Worksheets WY 120814.pdf</v>
          </cell>
        </row>
        <row r="1027">
          <cell r="C1027" t="str">
            <v>12012014-006.1_Planned Realization Rate</v>
          </cell>
          <cell r="D1027">
            <v>1</v>
          </cell>
          <cell r="E1027" t="str">
            <v>Planned Realization Rate</v>
          </cell>
          <cell r="F1027" t="str">
            <v>Realization Rate Value Source</v>
          </cell>
          <cell r="G1027" t="str">
            <v/>
          </cell>
          <cell r="H1027" t="str">
            <v>Table 1</v>
          </cell>
          <cell r="I1027" t="str">
            <v>DSM_WY_FinAnswerExpress_Report_2011.pdf</v>
          </cell>
        </row>
        <row r="1028">
          <cell r="C1028" t="str">
            <v>478.2_Incremental cost ($)</v>
          </cell>
          <cell r="D1028">
            <v>2</v>
          </cell>
          <cell r="E1028" t="str">
            <v>Incremental cost ($)</v>
          </cell>
          <cell r="F1028" t="str">
            <v>Cost Value Source</v>
          </cell>
          <cell r="G1028" t="str">
            <v/>
          </cell>
          <cell r="H1028" t="str">
            <v>Table 6-11</v>
          </cell>
          <cell r="I1028" t="str">
            <v>FinAnswer Express Market Characterization and Program Enhancements - Utah Service Territory 30 Nov 2011.pdf</v>
          </cell>
        </row>
        <row r="1029">
          <cell r="C1029" t="str">
            <v>478.2_Gross Average Monthly Demand Reduction (kW/unit)</v>
          </cell>
          <cell r="D1029">
            <v>2</v>
          </cell>
          <cell r="E1029" t="str">
            <v>Gross Average Monthly Demand Reduction (kW/unit)</v>
          </cell>
          <cell r="F1029" t="str">
            <v>Demand Reduction Value Source</v>
          </cell>
          <cell r="G1029" t="str">
            <v/>
          </cell>
          <cell r="H1029" t="str">
            <v>Table 6-11</v>
          </cell>
          <cell r="I1029" t="str">
            <v>FinAnswer Express Market Characterization and Program Enhancements - Utah Service Territory 30 Nov 2011.pdf</v>
          </cell>
        </row>
        <row r="1030">
          <cell r="C1030" t="str">
            <v>478.2_Gross incremental annual electric savings (kWh/yr)</v>
          </cell>
          <cell r="D1030">
            <v>2</v>
          </cell>
          <cell r="E1030" t="str">
            <v>Gross incremental annual electric savings (kWh/yr)</v>
          </cell>
          <cell r="F1030" t="str">
            <v xml:space="preserve">Energy Savings Value Source </v>
          </cell>
          <cell r="G1030" t="str">
            <v/>
          </cell>
          <cell r="H1030" t="str">
            <v>Table 6-11</v>
          </cell>
          <cell r="I1030" t="str">
            <v>FinAnswer Express Market Characterization and Program Enhancements - Utah Service Territory 30 Nov 2011.pdf</v>
          </cell>
        </row>
        <row r="1031">
          <cell r="C1031" t="str">
            <v>478.2_Incentive Customer ($)</v>
          </cell>
          <cell r="D1031">
            <v>2</v>
          </cell>
          <cell r="E1031" t="str">
            <v>Incentive Customer ($)</v>
          </cell>
          <cell r="F1031" t="str">
            <v>Incentive Value Source</v>
          </cell>
          <cell r="G1031" t="str">
            <v/>
          </cell>
          <cell r="H1031" t="str">
            <v>Table 6-11</v>
          </cell>
          <cell r="I1031" t="str">
            <v>FinAnswer Express Market Characterization and Program Enhancements - Utah Service Territory 30 Nov 2011.pdf</v>
          </cell>
        </row>
        <row r="1032">
          <cell r="C1032" t="str">
            <v>478.2_Measure life (years)</v>
          </cell>
          <cell r="D1032">
            <v>2</v>
          </cell>
          <cell r="E1032" t="str">
            <v>Measure life (years)</v>
          </cell>
          <cell r="F1032" t="str">
            <v>Measure Life Value Source</v>
          </cell>
          <cell r="G1032" t="str">
            <v/>
          </cell>
          <cell r="H1032" t="str">
            <v>Table 2 on page 22 of Appendix 1</v>
          </cell>
          <cell r="I1032" t="str">
            <v>UT_2011_Annual_Report.pdf</v>
          </cell>
        </row>
        <row r="1033">
          <cell r="C1033" t="str">
            <v>479.2_Incremental cost ($)</v>
          </cell>
          <cell r="D1033">
            <v>2</v>
          </cell>
          <cell r="E1033" t="str">
            <v>Incremental cost ($)</v>
          </cell>
          <cell r="F1033" t="str">
            <v>Cost Value Source</v>
          </cell>
          <cell r="G1033" t="str">
            <v/>
          </cell>
          <cell r="H1033" t="str">
            <v>Table 6-11</v>
          </cell>
          <cell r="I1033" t="str">
            <v>FinAnswer Express Market Characterization and Program Enhancements - Utah Service Territory 30 Nov 2011.pdf</v>
          </cell>
        </row>
        <row r="1034">
          <cell r="C1034" t="str">
            <v>479.2_Gross incremental annual electric savings (kWh/yr)</v>
          </cell>
          <cell r="D1034">
            <v>2</v>
          </cell>
          <cell r="E1034" t="str">
            <v>Gross incremental annual electric savings (kWh/yr)</v>
          </cell>
          <cell r="F1034" t="str">
            <v xml:space="preserve">Energy Savings Value Source </v>
          </cell>
          <cell r="G1034" t="str">
            <v/>
          </cell>
          <cell r="H1034" t="str">
            <v>Table 6-11</v>
          </cell>
          <cell r="I1034" t="str">
            <v>FinAnswer Express Market Characterization and Program Enhancements - Utah Service Territory 30 Nov 2011.pdf</v>
          </cell>
        </row>
        <row r="1035">
          <cell r="C1035" t="str">
            <v>479.2_Gross Average Monthly Demand Reduction (kW/unit)</v>
          </cell>
          <cell r="D1035">
            <v>2</v>
          </cell>
          <cell r="E1035" t="str">
            <v>Gross Average Monthly Demand Reduction (kW/unit)</v>
          </cell>
          <cell r="F1035" t="str">
            <v>Demand Reduction Value Source</v>
          </cell>
          <cell r="G1035" t="str">
            <v/>
          </cell>
          <cell r="H1035" t="str">
            <v>Table 6-11</v>
          </cell>
          <cell r="I1035" t="str">
            <v>FinAnswer Express Market Characterization and Program Enhancements - Utah Service Territory 30 Nov 2011.pdf</v>
          </cell>
        </row>
        <row r="1036">
          <cell r="C1036" t="str">
            <v>479.2_Measure life (years)</v>
          </cell>
          <cell r="D1036">
            <v>2</v>
          </cell>
          <cell r="E1036" t="str">
            <v>Measure life (years)</v>
          </cell>
          <cell r="F1036" t="str">
            <v>Measure Life Value Source</v>
          </cell>
          <cell r="G1036" t="str">
            <v/>
          </cell>
          <cell r="H1036" t="str">
            <v>Table 2 on page 22 of Appendix 1</v>
          </cell>
          <cell r="I1036" t="str">
            <v>UT_2011_Annual_Report.pdf</v>
          </cell>
        </row>
        <row r="1037">
          <cell r="C1037" t="str">
            <v>479.2_Incentive Customer ($)</v>
          </cell>
          <cell r="D1037">
            <v>2</v>
          </cell>
          <cell r="E1037" t="str">
            <v>Incentive Customer ($)</v>
          </cell>
          <cell r="F1037" t="str">
            <v>Incentive Value Source</v>
          </cell>
          <cell r="G1037" t="str">
            <v/>
          </cell>
          <cell r="H1037" t="str">
            <v>Table 6-11</v>
          </cell>
          <cell r="I1037" t="str">
            <v>FinAnswer Express Market Characterization and Program Enhancements - Utah Service Territory 30 Nov 2011.pdf</v>
          </cell>
        </row>
        <row r="1038">
          <cell r="C1038" t="str">
            <v>480.2_Incremental cost ($)</v>
          </cell>
          <cell r="D1038">
            <v>2</v>
          </cell>
          <cell r="E1038" t="str">
            <v>Incremental cost ($)</v>
          </cell>
          <cell r="F1038" t="str">
            <v>Cost Value Source</v>
          </cell>
          <cell r="G1038" t="str">
            <v/>
          </cell>
          <cell r="H1038" t="str">
            <v>Table 6-11</v>
          </cell>
          <cell r="I1038" t="str">
            <v>FinAnswer Express Market Characterization and Program Enhancements - Utah Service Territory 30 Nov 2011.pdf</v>
          </cell>
        </row>
        <row r="1039">
          <cell r="C1039" t="str">
            <v>480.2_Gross Average Monthly Demand Reduction (kW/unit)</v>
          </cell>
          <cell r="D1039">
            <v>2</v>
          </cell>
          <cell r="E1039" t="str">
            <v>Gross Average Monthly Demand Reduction (kW/unit)</v>
          </cell>
          <cell r="F1039" t="str">
            <v>Demand Reduction Value Source</v>
          </cell>
          <cell r="G1039" t="str">
            <v/>
          </cell>
          <cell r="H1039" t="str">
            <v>Table 6-11</v>
          </cell>
          <cell r="I1039" t="str">
            <v>FinAnswer Express Market Characterization and Program Enhancements - Utah Service Territory 30 Nov 2011.pdf</v>
          </cell>
        </row>
        <row r="1040">
          <cell r="C1040" t="str">
            <v>480.2_Incentive Customer ($)</v>
          </cell>
          <cell r="D1040">
            <v>2</v>
          </cell>
          <cell r="E1040" t="str">
            <v>Incentive Customer ($)</v>
          </cell>
          <cell r="F1040" t="str">
            <v>Incentive Value Source</v>
          </cell>
          <cell r="G1040" t="str">
            <v/>
          </cell>
          <cell r="H1040" t="str">
            <v>Table 6-11</v>
          </cell>
          <cell r="I1040" t="str">
            <v>FinAnswer Express Market Characterization and Program Enhancements - Utah Service Territory 30 Nov 2011.pdf</v>
          </cell>
        </row>
        <row r="1041">
          <cell r="C1041" t="str">
            <v>480.2_Gross incremental annual electric savings (kWh/yr)</v>
          </cell>
          <cell r="D1041">
            <v>2</v>
          </cell>
          <cell r="E1041" t="str">
            <v>Gross incremental annual electric savings (kWh/yr)</v>
          </cell>
          <cell r="F1041" t="str">
            <v xml:space="preserve">Energy Savings Value Source </v>
          </cell>
          <cell r="G1041" t="str">
            <v/>
          </cell>
          <cell r="H1041" t="str">
            <v>Table 6-11</v>
          </cell>
          <cell r="I1041" t="str">
            <v>FinAnswer Express Market Characterization and Program Enhancements - Utah Service Territory 30 Nov 2011.pdf</v>
          </cell>
        </row>
        <row r="1042">
          <cell r="C1042" t="str">
            <v>480.2_Measure life (years)</v>
          </cell>
          <cell r="D1042">
            <v>2</v>
          </cell>
          <cell r="E1042" t="str">
            <v>Measure life (years)</v>
          </cell>
          <cell r="F1042" t="str">
            <v>Measure Life Value Source</v>
          </cell>
          <cell r="G1042" t="str">
            <v/>
          </cell>
          <cell r="H1042" t="str">
            <v>Table 2 on page 22 of Appendix 1</v>
          </cell>
          <cell r="I1042" t="str">
            <v>UT_2011_Annual_Report.pdf</v>
          </cell>
        </row>
        <row r="1043">
          <cell r="C1043" t="str">
            <v>481.2_Incentive Customer ($)</v>
          </cell>
          <cell r="D1043">
            <v>2</v>
          </cell>
          <cell r="E1043" t="str">
            <v>Incentive Customer ($)</v>
          </cell>
          <cell r="F1043" t="str">
            <v>Incentive Value Source</v>
          </cell>
          <cell r="G1043" t="str">
            <v/>
          </cell>
          <cell r="H1043" t="str">
            <v>Table 6-11</v>
          </cell>
          <cell r="I1043" t="str">
            <v>FinAnswer Express Market Characterization and Program Enhancements - Utah Service Territory 30 Nov 2011.pdf</v>
          </cell>
        </row>
        <row r="1044">
          <cell r="C1044" t="str">
            <v>481.2_Gross incremental annual electric savings (kWh/yr)</v>
          </cell>
          <cell r="D1044">
            <v>2</v>
          </cell>
          <cell r="E1044" t="str">
            <v>Gross incremental annual electric savings (kWh/yr)</v>
          </cell>
          <cell r="F1044" t="str">
            <v xml:space="preserve">Energy Savings Value Source </v>
          </cell>
          <cell r="G1044" t="str">
            <v/>
          </cell>
          <cell r="H1044" t="str">
            <v>Table 6-11</v>
          </cell>
          <cell r="I1044" t="str">
            <v>FinAnswer Express Market Characterization and Program Enhancements - Utah Service Territory 30 Nov 2011.pdf</v>
          </cell>
        </row>
        <row r="1045">
          <cell r="C1045" t="str">
            <v>481.2_Measure life (years)</v>
          </cell>
          <cell r="D1045">
            <v>2</v>
          </cell>
          <cell r="E1045" t="str">
            <v>Measure life (years)</v>
          </cell>
          <cell r="F1045" t="str">
            <v>Measure Life Value Source</v>
          </cell>
          <cell r="G1045" t="str">
            <v/>
          </cell>
          <cell r="H1045" t="str">
            <v>Table 2 on page 22 of Appendix 1</v>
          </cell>
          <cell r="I1045" t="str">
            <v>UT_2011_Annual_Report.pdf</v>
          </cell>
        </row>
        <row r="1046">
          <cell r="C1046" t="str">
            <v>481.2_Gross Average Monthly Demand Reduction (kW/unit)</v>
          </cell>
          <cell r="D1046">
            <v>2</v>
          </cell>
          <cell r="E1046" t="str">
            <v>Gross Average Monthly Demand Reduction (kW/unit)</v>
          </cell>
          <cell r="F1046" t="str">
            <v>Demand Reduction Value Source</v>
          </cell>
          <cell r="G1046" t="str">
            <v/>
          </cell>
          <cell r="H1046" t="str">
            <v>Table 6-11</v>
          </cell>
          <cell r="I1046" t="str">
            <v>FinAnswer Express Market Characterization and Program Enhancements - Utah Service Territory 30 Nov 2011.pdf</v>
          </cell>
        </row>
        <row r="1047">
          <cell r="C1047" t="str">
            <v>481.2_Incremental cost ($)</v>
          </cell>
          <cell r="D1047">
            <v>2</v>
          </cell>
          <cell r="E1047" t="str">
            <v>Incremental cost ($)</v>
          </cell>
          <cell r="F1047" t="str">
            <v>Cost Value Source</v>
          </cell>
          <cell r="G1047" t="str">
            <v/>
          </cell>
          <cell r="H1047" t="str">
            <v>Table 6-11</v>
          </cell>
          <cell r="I1047" t="str">
            <v>FinAnswer Express Market Characterization and Program Enhancements - Utah Service Territory 30 Nov 2011.pdf</v>
          </cell>
        </row>
        <row r="1048">
          <cell r="C1048" t="str">
            <v>482.2_Gross incremental annual electric savings (kWh/yr)</v>
          </cell>
          <cell r="D1048">
            <v>2</v>
          </cell>
          <cell r="E1048" t="str">
            <v>Gross incremental annual electric savings (kWh/yr)</v>
          </cell>
          <cell r="F1048" t="str">
            <v xml:space="preserve">Energy Savings Value Source </v>
          </cell>
          <cell r="G1048" t="str">
            <v/>
          </cell>
          <cell r="H1048" t="str">
            <v>Table 6-11</v>
          </cell>
          <cell r="I1048" t="str">
            <v>FinAnswer Express Market Characterization and Program Enhancements - Utah Service Territory 30 Nov 2011.pdf</v>
          </cell>
        </row>
        <row r="1049">
          <cell r="C1049" t="str">
            <v>482.2_Incentive Customer ($)</v>
          </cell>
          <cell r="D1049">
            <v>2</v>
          </cell>
          <cell r="E1049" t="str">
            <v>Incentive Customer ($)</v>
          </cell>
          <cell r="F1049" t="str">
            <v>Incentive Value Source</v>
          </cell>
          <cell r="G1049" t="str">
            <v/>
          </cell>
          <cell r="H1049" t="str">
            <v>Table 6-11</v>
          </cell>
          <cell r="I1049" t="str">
            <v>FinAnswer Express Market Characterization and Program Enhancements - Utah Service Territory 30 Nov 2011.pdf</v>
          </cell>
        </row>
        <row r="1050">
          <cell r="C1050" t="str">
            <v>482.2_Gross Average Monthly Demand Reduction (kW/unit)</v>
          </cell>
          <cell r="D1050">
            <v>2</v>
          </cell>
          <cell r="E1050" t="str">
            <v>Gross Average Monthly Demand Reduction (kW/unit)</v>
          </cell>
          <cell r="F1050" t="str">
            <v>Demand Reduction Value Source</v>
          </cell>
          <cell r="G1050" t="str">
            <v/>
          </cell>
          <cell r="H1050" t="str">
            <v>Table 6-11</v>
          </cell>
          <cell r="I1050" t="str">
            <v>FinAnswer Express Market Characterization and Program Enhancements - Utah Service Territory 30 Nov 2011.pdf</v>
          </cell>
        </row>
        <row r="1051">
          <cell r="C1051" t="str">
            <v>482.2_Incremental cost ($)</v>
          </cell>
          <cell r="D1051">
            <v>2</v>
          </cell>
          <cell r="E1051" t="str">
            <v>Incremental cost ($)</v>
          </cell>
          <cell r="F1051" t="str">
            <v>Cost Value Source</v>
          </cell>
          <cell r="G1051" t="str">
            <v/>
          </cell>
          <cell r="H1051" t="str">
            <v>Table 6-11</v>
          </cell>
          <cell r="I1051" t="str">
            <v>FinAnswer Express Market Characterization and Program Enhancements - Utah Service Territory 30 Nov 2011.pdf</v>
          </cell>
        </row>
        <row r="1052">
          <cell r="C1052" t="str">
            <v>482.2_Measure life (years)</v>
          </cell>
          <cell r="D1052">
            <v>2</v>
          </cell>
          <cell r="E1052" t="str">
            <v>Measure life (years)</v>
          </cell>
          <cell r="F1052" t="str">
            <v>Measure Life Value Source</v>
          </cell>
          <cell r="G1052" t="str">
            <v/>
          </cell>
          <cell r="H1052" t="str">
            <v>Table 2 on page 22 of Appendix 1</v>
          </cell>
          <cell r="I1052" t="str">
            <v>UT_2011_Annual_Report.pdf</v>
          </cell>
        </row>
        <row r="1053">
          <cell r="C1053" t="str">
            <v>472.2_Measure life (years)</v>
          </cell>
          <cell r="D1053">
            <v>2</v>
          </cell>
          <cell r="E1053" t="str">
            <v>Measure life (years)</v>
          </cell>
          <cell r="F1053" t="str">
            <v>Measure Life Value Source</v>
          </cell>
          <cell r="G1053" t="str">
            <v/>
          </cell>
          <cell r="H1053" t="str">
            <v>Table 2 on page 22 of Appendix 1</v>
          </cell>
          <cell r="I1053" t="str">
            <v>UT_2011_Annual_Report.pdf</v>
          </cell>
        </row>
        <row r="1054">
          <cell r="C1054" t="str">
            <v>472.2_Gross Average Monthly Demand Reduction (kW/unit)</v>
          </cell>
          <cell r="D1054">
            <v>2</v>
          </cell>
          <cell r="E1054" t="str">
            <v>Gross Average Monthly Demand Reduction (kW/unit)</v>
          </cell>
          <cell r="F1054" t="str">
            <v>Demand Reduction Value Source</v>
          </cell>
          <cell r="G1054" t="str">
            <v/>
          </cell>
          <cell r="H1054" t="str">
            <v>Table 6-11</v>
          </cell>
          <cell r="I1054" t="str">
            <v>FinAnswer Express Market Characterization and Program Enhancements - Utah Service Territory 30 Nov 2011.pdf</v>
          </cell>
        </row>
        <row r="1055">
          <cell r="C1055" t="str">
            <v>472.2_Gross incremental annual electric savings (kWh/yr)</v>
          </cell>
          <cell r="D1055">
            <v>2</v>
          </cell>
          <cell r="E1055" t="str">
            <v>Gross incremental annual electric savings (kWh/yr)</v>
          </cell>
          <cell r="F1055" t="str">
            <v>See Source Document(s) for savings methodology</v>
          </cell>
          <cell r="G1055" t="str">
            <v/>
          </cell>
          <cell r="H1055" t="str">
            <v/>
          </cell>
          <cell r="I1055" t="str">
            <v>Refrigerators and Freezer calcs.xls</v>
          </cell>
        </row>
        <row r="1056">
          <cell r="C1056" t="str">
            <v>472.2_Incremental cost ($)</v>
          </cell>
          <cell r="D1056">
            <v>2</v>
          </cell>
          <cell r="E1056" t="str">
            <v>Incremental cost ($)</v>
          </cell>
          <cell r="F1056" t="str">
            <v>Cost Value Source</v>
          </cell>
          <cell r="G1056" t="str">
            <v/>
          </cell>
          <cell r="H1056" t="str">
            <v>Table 6-11</v>
          </cell>
          <cell r="I1056" t="str">
            <v>FinAnswer Express Market Characterization and Program Enhancements - Utah Service Territory 30 Nov 2011.pdf</v>
          </cell>
        </row>
        <row r="1057">
          <cell r="C1057" t="str">
            <v>472.2_Gross incremental annual electric savings (kWh/yr)</v>
          </cell>
          <cell r="D1057">
            <v>2</v>
          </cell>
          <cell r="E1057" t="str">
            <v>Gross incremental annual electric savings (kWh/yr)</v>
          </cell>
          <cell r="F1057" t="str">
            <v>See Source Document(s) for savings methodology</v>
          </cell>
          <cell r="G1057" t="str">
            <v/>
          </cell>
          <cell r="H1057" t="str">
            <v/>
          </cell>
          <cell r="I1057" t="str">
            <v>Ref&amp;Freezer Sheet.docx</v>
          </cell>
        </row>
        <row r="1058">
          <cell r="C1058" t="str">
            <v>472.2_Incentive Customer ($)</v>
          </cell>
          <cell r="D1058">
            <v>2</v>
          </cell>
          <cell r="E1058" t="str">
            <v>Incentive Customer ($)</v>
          </cell>
          <cell r="F1058" t="str">
            <v>Incentive Value Source</v>
          </cell>
          <cell r="G1058" t="str">
            <v/>
          </cell>
          <cell r="H1058" t="str">
            <v>Table 6-11</v>
          </cell>
          <cell r="I1058" t="str">
            <v>FinAnswer Express Market Characterization and Program Enhancements - Utah Service Territory 30 Nov 2011.pdf</v>
          </cell>
        </row>
        <row r="1059">
          <cell r="C1059" t="str">
            <v>472.2_Gross incremental annual electric savings (kWh/yr)</v>
          </cell>
          <cell r="D1059">
            <v>2</v>
          </cell>
          <cell r="E1059" t="str">
            <v>Gross incremental annual electric savings (kWh/yr)</v>
          </cell>
          <cell r="F1059" t="str">
            <v xml:space="preserve">Energy Savings Value Source </v>
          </cell>
          <cell r="G1059" t="str">
            <v/>
          </cell>
          <cell r="H1059" t="str">
            <v>Table 6-11</v>
          </cell>
          <cell r="I1059" t="str">
            <v>FinAnswer Express Market Characterization and Program Enhancements - Utah Service Territory 30 Nov 2011.pdf</v>
          </cell>
        </row>
        <row r="1060">
          <cell r="C1060" t="str">
            <v>473.2_Incentive Customer ($)</v>
          </cell>
          <cell r="D1060">
            <v>2</v>
          </cell>
          <cell r="E1060" t="str">
            <v>Incentive Customer ($)</v>
          </cell>
          <cell r="F1060" t="str">
            <v>Incentive Value Source</v>
          </cell>
          <cell r="G1060" t="str">
            <v/>
          </cell>
          <cell r="H1060" t="str">
            <v>Table 6-11</v>
          </cell>
          <cell r="I1060" t="str">
            <v>FinAnswer Express Market Characterization and Program Enhancements - Utah Service Territory 30 Nov 2011.pdf</v>
          </cell>
        </row>
        <row r="1061">
          <cell r="C1061" t="str">
            <v>473.2_Gross incremental annual electric savings (kWh/yr)</v>
          </cell>
          <cell r="D1061">
            <v>2</v>
          </cell>
          <cell r="E1061" t="str">
            <v>Gross incremental annual electric savings (kWh/yr)</v>
          </cell>
          <cell r="F1061" t="str">
            <v>See Source Document(s) for savings methodology</v>
          </cell>
          <cell r="G1061" t="str">
            <v/>
          </cell>
          <cell r="H1061" t="str">
            <v/>
          </cell>
          <cell r="I1061" t="str">
            <v>Ref&amp;Freezer Sheet.docx</v>
          </cell>
        </row>
        <row r="1062">
          <cell r="C1062" t="str">
            <v>473.2_Gross Average Monthly Demand Reduction (kW/unit)</v>
          </cell>
          <cell r="D1062">
            <v>2</v>
          </cell>
          <cell r="E1062" t="str">
            <v>Gross Average Monthly Demand Reduction (kW/unit)</v>
          </cell>
          <cell r="F1062" t="str">
            <v>Demand Reduction Value Source</v>
          </cell>
          <cell r="G1062" t="str">
            <v/>
          </cell>
          <cell r="H1062" t="str">
            <v>Table 6-11</v>
          </cell>
          <cell r="I1062" t="str">
            <v>FinAnswer Express Market Characterization and Program Enhancements - Utah Service Territory 30 Nov 2011.pdf</v>
          </cell>
        </row>
        <row r="1063">
          <cell r="C1063" t="str">
            <v>473.2_Gross incremental annual electric savings (kWh/yr)</v>
          </cell>
          <cell r="D1063">
            <v>2</v>
          </cell>
          <cell r="E1063" t="str">
            <v>Gross incremental annual electric savings (kWh/yr)</v>
          </cell>
          <cell r="F1063" t="str">
            <v>See Source Document(s) for savings methodology</v>
          </cell>
          <cell r="G1063" t="str">
            <v/>
          </cell>
          <cell r="H1063" t="str">
            <v/>
          </cell>
          <cell r="I1063" t="str">
            <v>Refrigerators and Freezer calcs.xls</v>
          </cell>
        </row>
        <row r="1064">
          <cell r="C1064" t="str">
            <v>473.2_Gross incremental annual electric savings (kWh/yr)</v>
          </cell>
          <cell r="D1064">
            <v>2</v>
          </cell>
          <cell r="E1064" t="str">
            <v>Gross incremental annual electric savings (kWh/yr)</v>
          </cell>
          <cell r="F1064" t="str">
            <v xml:space="preserve">Energy Savings Value Source </v>
          </cell>
          <cell r="G1064" t="str">
            <v/>
          </cell>
          <cell r="H1064" t="str">
            <v>Table 6-11</v>
          </cell>
          <cell r="I1064" t="str">
            <v>FinAnswer Express Market Characterization and Program Enhancements - Utah Service Territory 30 Nov 2011.pdf</v>
          </cell>
        </row>
        <row r="1065">
          <cell r="C1065" t="str">
            <v>473.2_Measure life (years)</v>
          </cell>
          <cell r="D1065">
            <v>2</v>
          </cell>
          <cell r="E1065" t="str">
            <v>Measure life (years)</v>
          </cell>
          <cell r="F1065" t="str">
            <v>Measure Life Value Source</v>
          </cell>
          <cell r="G1065" t="str">
            <v/>
          </cell>
          <cell r="H1065" t="str">
            <v>Table 2 on page 22 of Appendix 1</v>
          </cell>
          <cell r="I1065" t="str">
            <v>UT_2011_Annual_Report.pdf</v>
          </cell>
        </row>
        <row r="1066">
          <cell r="C1066" t="str">
            <v>473.2_Incremental cost ($)</v>
          </cell>
          <cell r="D1066">
            <v>2</v>
          </cell>
          <cell r="E1066" t="str">
            <v>Incremental cost ($)</v>
          </cell>
          <cell r="F1066" t="str">
            <v>Cost Value Source</v>
          </cell>
          <cell r="G1066" t="str">
            <v/>
          </cell>
          <cell r="H1066" t="str">
            <v>Table 6-11</v>
          </cell>
          <cell r="I1066" t="str">
            <v>FinAnswer Express Market Characterization and Program Enhancements - Utah Service Territory 30 Nov 2011.pdf</v>
          </cell>
        </row>
        <row r="1067">
          <cell r="C1067" t="str">
            <v>474.2_Incentive Customer ($)</v>
          </cell>
          <cell r="D1067">
            <v>2</v>
          </cell>
          <cell r="E1067" t="str">
            <v>Incentive Customer ($)</v>
          </cell>
          <cell r="F1067" t="str">
            <v>Incentive Value Source</v>
          </cell>
          <cell r="G1067" t="str">
            <v/>
          </cell>
          <cell r="H1067" t="str">
            <v>Table 6-11</v>
          </cell>
          <cell r="I1067" t="str">
            <v>FinAnswer Express Market Characterization and Program Enhancements - Utah Service Territory 30 Nov 2011.pdf</v>
          </cell>
        </row>
        <row r="1068">
          <cell r="C1068" t="str">
            <v>474.2_Gross incremental annual electric savings (kWh/yr)</v>
          </cell>
          <cell r="D1068">
            <v>2</v>
          </cell>
          <cell r="E1068" t="str">
            <v>Gross incremental annual electric savings (kWh/yr)</v>
          </cell>
          <cell r="F1068" t="str">
            <v>See Source Document(s) for savings methodology</v>
          </cell>
          <cell r="G1068" t="str">
            <v/>
          </cell>
          <cell r="H1068" t="str">
            <v/>
          </cell>
          <cell r="I1068" t="str">
            <v>Refrigerators and Freezer calcs.xls</v>
          </cell>
        </row>
        <row r="1069">
          <cell r="C1069" t="str">
            <v>474.2_Gross Average Monthly Demand Reduction (kW/unit)</v>
          </cell>
          <cell r="D1069">
            <v>2</v>
          </cell>
          <cell r="E1069" t="str">
            <v>Gross Average Monthly Demand Reduction (kW/unit)</v>
          </cell>
          <cell r="F1069" t="str">
            <v>Demand Reduction Value Source</v>
          </cell>
          <cell r="G1069" t="str">
            <v/>
          </cell>
          <cell r="H1069" t="str">
            <v>Table 6-11</v>
          </cell>
          <cell r="I1069" t="str">
            <v>FinAnswer Express Market Characterization and Program Enhancements - Utah Service Territory 30 Nov 2011.pdf</v>
          </cell>
        </row>
        <row r="1070">
          <cell r="C1070" t="str">
            <v>474.2_Incremental cost ($)</v>
          </cell>
          <cell r="D1070">
            <v>2</v>
          </cell>
          <cell r="E1070" t="str">
            <v>Incremental cost ($)</v>
          </cell>
          <cell r="F1070" t="str">
            <v>Cost Value Source</v>
          </cell>
          <cell r="G1070" t="str">
            <v/>
          </cell>
          <cell r="H1070" t="str">
            <v>Table 6-11</v>
          </cell>
          <cell r="I1070" t="str">
            <v>FinAnswer Express Market Characterization and Program Enhancements - Utah Service Territory 30 Nov 2011.pdf</v>
          </cell>
        </row>
        <row r="1071">
          <cell r="C1071" t="str">
            <v>474.2_Gross incremental annual electric savings (kWh/yr)</v>
          </cell>
          <cell r="D1071">
            <v>2</v>
          </cell>
          <cell r="E1071" t="str">
            <v>Gross incremental annual electric savings (kWh/yr)</v>
          </cell>
          <cell r="F1071" t="str">
            <v xml:space="preserve">Energy Savings Value Source </v>
          </cell>
          <cell r="G1071" t="str">
            <v/>
          </cell>
          <cell r="H1071" t="str">
            <v>Table 6-11</v>
          </cell>
          <cell r="I1071" t="str">
            <v>FinAnswer Express Market Characterization and Program Enhancements - Utah Service Territory 30 Nov 2011.pdf</v>
          </cell>
        </row>
        <row r="1072">
          <cell r="C1072" t="str">
            <v>474.2_Measure life (years)</v>
          </cell>
          <cell r="D1072">
            <v>2</v>
          </cell>
          <cell r="E1072" t="str">
            <v>Measure life (years)</v>
          </cell>
          <cell r="F1072" t="str">
            <v>Measure Life Value Source</v>
          </cell>
          <cell r="G1072" t="str">
            <v/>
          </cell>
          <cell r="H1072" t="str">
            <v>Table 2 on page 22 of Appendix 1</v>
          </cell>
          <cell r="I1072" t="str">
            <v>UT_2011_Annual_Report.pdf</v>
          </cell>
        </row>
        <row r="1073">
          <cell r="C1073" t="str">
            <v>474.2_Gross incremental annual electric savings (kWh/yr)</v>
          </cell>
          <cell r="D1073">
            <v>2</v>
          </cell>
          <cell r="E1073" t="str">
            <v>Gross incremental annual electric savings (kWh/yr)</v>
          </cell>
          <cell r="F1073" t="str">
            <v>See Source Document(s) for savings methodology</v>
          </cell>
          <cell r="G1073" t="str">
            <v/>
          </cell>
          <cell r="H1073" t="str">
            <v/>
          </cell>
          <cell r="I1073" t="str">
            <v>Ref&amp;Freezer Sheet.docx</v>
          </cell>
        </row>
        <row r="1074">
          <cell r="C1074" t="str">
            <v>475.2_Incremental cost ($)</v>
          </cell>
          <cell r="D1074">
            <v>2</v>
          </cell>
          <cell r="E1074" t="str">
            <v>Incremental cost ($)</v>
          </cell>
          <cell r="F1074" t="str">
            <v>Cost Value Source</v>
          </cell>
          <cell r="G1074" t="str">
            <v/>
          </cell>
          <cell r="H1074" t="str">
            <v>Table 6-11</v>
          </cell>
          <cell r="I1074" t="str">
            <v>FinAnswer Express Market Characterization and Program Enhancements - Utah Service Territory 30 Nov 2011.pdf</v>
          </cell>
        </row>
        <row r="1075">
          <cell r="C1075" t="str">
            <v>475.2_Gross incremental annual electric savings (kWh/yr)</v>
          </cell>
          <cell r="D1075">
            <v>2</v>
          </cell>
          <cell r="E1075" t="str">
            <v>Gross incremental annual electric savings (kWh/yr)</v>
          </cell>
          <cell r="F1075" t="str">
            <v>See Source Document(s) for savings methodology</v>
          </cell>
          <cell r="G1075" t="str">
            <v/>
          </cell>
          <cell r="H1075" t="str">
            <v/>
          </cell>
          <cell r="I1075" t="str">
            <v>Ref&amp;Freezer Sheet.docx</v>
          </cell>
        </row>
        <row r="1076">
          <cell r="C1076" t="str">
            <v>475.2_Measure life (years)</v>
          </cell>
          <cell r="D1076">
            <v>2</v>
          </cell>
          <cell r="E1076" t="str">
            <v>Measure life (years)</v>
          </cell>
          <cell r="F1076" t="str">
            <v>Measure Life Value Source</v>
          </cell>
          <cell r="G1076" t="str">
            <v/>
          </cell>
          <cell r="H1076" t="str">
            <v>Table 2 on page 22 of Appendix 1</v>
          </cell>
          <cell r="I1076" t="str">
            <v>UT_2011_Annual_Report.pdf</v>
          </cell>
        </row>
        <row r="1077">
          <cell r="C1077" t="str">
            <v>475.2_Gross Average Monthly Demand Reduction (kW/unit)</v>
          </cell>
          <cell r="D1077">
            <v>2</v>
          </cell>
          <cell r="E1077" t="str">
            <v>Gross Average Monthly Demand Reduction (kW/unit)</v>
          </cell>
          <cell r="F1077" t="str">
            <v>Demand Reduction Value Source</v>
          </cell>
          <cell r="G1077" t="str">
            <v/>
          </cell>
          <cell r="H1077" t="str">
            <v>Table 6-11</v>
          </cell>
          <cell r="I1077" t="str">
            <v>FinAnswer Express Market Characterization and Program Enhancements - Utah Service Territory 30 Nov 2011.pdf</v>
          </cell>
        </row>
        <row r="1078">
          <cell r="C1078" t="str">
            <v>475.2_Incentive Customer ($)</v>
          </cell>
          <cell r="D1078">
            <v>2</v>
          </cell>
          <cell r="E1078" t="str">
            <v>Incentive Customer ($)</v>
          </cell>
          <cell r="F1078" t="str">
            <v>Incentive Value Source</v>
          </cell>
          <cell r="G1078" t="str">
            <v/>
          </cell>
          <cell r="H1078" t="str">
            <v>Table 6-11</v>
          </cell>
          <cell r="I1078" t="str">
            <v>FinAnswer Express Market Characterization and Program Enhancements - Utah Service Territory 30 Nov 2011.pdf</v>
          </cell>
        </row>
        <row r="1079">
          <cell r="C1079" t="str">
            <v>475.2_Gross incremental annual electric savings (kWh/yr)</v>
          </cell>
          <cell r="D1079">
            <v>2</v>
          </cell>
          <cell r="E1079" t="str">
            <v>Gross incremental annual electric savings (kWh/yr)</v>
          </cell>
          <cell r="F1079" t="str">
            <v>See Source Document(s) for savings methodology</v>
          </cell>
          <cell r="G1079" t="str">
            <v/>
          </cell>
          <cell r="H1079" t="str">
            <v/>
          </cell>
          <cell r="I1079" t="str">
            <v>Refrigerators and Freezer calcs.xls</v>
          </cell>
        </row>
        <row r="1080">
          <cell r="C1080" t="str">
            <v>475.2_Gross incremental annual electric savings (kWh/yr)</v>
          </cell>
          <cell r="D1080">
            <v>2</v>
          </cell>
          <cell r="E1080" t="str">
            <v>Gross incremental annual electric savings (kWh/yr)</v>
          </cell>
          <cell r="F1080" t="str">
            <v xml:space="preserve">Energy Savings Value Source </v>
          </cell>
          <cell r="G1080" t="str">
            <v/>
          </cell>
          <cell r="H1080" t="str">
            <v>Table 6-11</v>
          </cell>
          <cell r="I1080" t="str">
            <v>FinAnswer Express Market Characterization and Program Enhancements - Utah Service Territory 30 Nov 2011.pdf</v>
          </cell>
        </row>
        <row r="1081">
          <cell r="C1081" t="str">
            <v>477.2_Measure life (years)</v>
          </cell>
          <cell r="D1081">
            <v>2</v>
          </cell>
          <cell r="E1081" t="str">
            <v>Measure life (years)</v>
          </cell>
          <cell r="F1081" t="str">
            <v>Measure Life Value Source</v>
          </cell>
          <cell r="G1081" t="str">
            <v/>
          </cell>
          <cell r="H1081" t="str">
            <v>Table 2 on page 22 of Appendix 1</v>
          </cell>
          <cell r="I1081" t="str">
            <v>UT_2011_Annual_Report.pdf</v>
          </cell>
        </row>
        <row r="1082">
          <cell r="C1082" t="str">
            <v>477.2_Incremental cost ($)</v>
          </cell>
          <cell r="D1082">
            <v>2</v>
          </cell>
          <cell r="E1082" t="str">
            <v>Incremental cost ($)</v>
          </cell>
          <cell r="F1082" t="str">
            <v>Cost Value Source</v>
          </cell>
          <cell r="G1082" t="str">
            <v/>
          </cell>
          <cell r="H1082" t="str">
            <v>Table 6-11</v>
          </cell>
          <cell r="I1082" t="str">
            <v>FinAnswer Express Market Characterization and Program Enhancements - Utah Service Territory 30 Nov 2011.pdf</v>
          </cell>
        </row>
        <row r="1083">
          <cell r="C1083" t="str">
            <v>477.2_Gross incremental annual electric savings (kWh/yr)</v>
          </cell>
          <cell r="D1083">
            <v>2</v>
          </cell>
          <cell r="E1083" t="str">
            <v>Gross incremental annual electric savings (kWh/yr)</v>
          </cell>
          <cell r="F1083" t="str">
            <v>See Source Document(s) for savings methodology</v>
          </cell>
          <cell r="G1083" t="str">
            <v/>
          </cell>
          <cell r="H1083" t="str">
            <v/>
          </cell>
          <cell r="I1083" t="str">
            <v>Refrigerators and Freezer calcs.xls</v>
          </cell>
        </row>
        <row r="1084">
          <cell r="C1084" t="str">
            <v>477.2_Incentive Customer ($)</v>
          </cell>
          <cell r="D1084">
            <v>2</v>
          </cell>
          <cell r="E1084" t="str">
            <v>Incentive Customer ($)</v>
          </cell>
          <cell r="F1084" t="str">
            <v>Incentive Value Source</v>
          </cell>
          <cell r="G1084" t="str">
            <v/>
          </cell>
          <cell r="H1084" t="str">
            <v>Table 6-11</v>
          </cell>
          <cell r="I1084" t="str">
            <v>FinAnswer Express Market Characterization and Program Enhancements - Utah Service Territory 30 Nov 2011.pdf</v>
          </cell>
        </row>
        <row r="1085">
          <cell r="C1085" t="str">
            <v>477.2_Gross incremental annual electric savings (kWh/yr)</v>
          </cell>
          <cell r="D1085">
            <v>2</v>
          </cell>
          <cell r="E1085" t="str">
            <v>Gross incremental annual electric savings (kWh/yr)</v>
          </cell>
          <cell r="F1085" t="str">
            <v>See Source Document(s) for savings methodology</v>
          </cell>
          <cell r="G1085" t="str">
            <v/>
          </cell>
          <cell r="H1085" t="str">
            <v/>
          </cell>
          <cell r="I1085" t="str">
            <v>Ref&amp;Freezer Sheet.docx</v>
          </cell>
        </row>
        <row r="1086">
          <cell r="C1086" t="str">
            <v>477.2_Gross Average Monthly Demand Reduction (kW/unit)</v>
          </cell>
          <cell r="D1086">
            <v>2</v>
          </cell>
          <cell r="E1086" t="str">
            <v>Gross Average Monthly Demand Reduction (kW/unit)</v>
          </cell>
          <cell r="F1086" t="str">
            <v>Demand Reduction Value Source</v>
          </cell>
          <cell r="G1086" t="str">
            <v/>
          </cell>
          <cell r="H1086" t="str">
            <v>Table 6-11</v>
          </cell>
          <cell r="I1086" t="str">
            <v>FinAnswer Express Market Characterization and Program Enhancements - Utah Service Territory 30 Nov 2011.pdf</v>
          </cell>
        </row>
        <row r="1087">
          <cell r="C1087" t="str">
            <v>477.2_Gross incremental annual electric savings (kWh/yr)</v>
          </cell>
          <cell r="D1087">
            <v>2</v>
          </cell>
          <cell r="E1087" t="str">
            <v>Gross incremental annual electric savings (kWh/yr)</v>
          </cell>
          <cell r="F1087" t="str">
            <v xml:space="preserve">Energy Savings Value Source </v>
          </cell>
          <cell r="G1087" t="str">
            <v/>
          </cell>
          <cell r="H1087" t="str">
            <v>Table 6-11</v>
          </cell>
          <cell r="I1087" t="str">
            <v>FinAnswer Express Market Characterization and Program Enhancements - Utah Service Territory 30 Nov 2011.pdf</v>
          </cell>
        </row>
        <row r="1088">
          <cell r="C1088" t="str">
            <v>690.2_Incentive Customer ($)</v>
          </cell>
          <cell r="D1088">
            <v>2</v>
          </cell>
          <cell r="E1088" t="str">
            <v>Incentive Customer ($)</v>
          </cell>
          <cell r="F1088" t="str">
            <v>Incentive Value Source</v>
          </cell>
          <cell r="G1088" t="str">
            <v/>
          </cell>
          <cell r="H1088" t="str">
            <v>Table 1-6B</v>
          </cell>
          <cell r="I1088" t="str">
            <v/>
          </cell>
        </row>
        <row r="1089">
          <cell r="C1089" t="str">
            <v>690.2_Gross Average Monthly Demand Reduction (kW/unit)</v>
          </cell>
          <cell r="D1089">
            <v>2</v>
          </cell>
          <cell r="E1089" t="str">
            <v>Gross Average Monthly Demand Reduction (kW/unit)</v>
          </cell>
          <cell r="F1089" t="str">
            <v>Demand Reduction Value Source</v>
          </cell>
          <cell r="G1089" t="str">
            <v/>
          </cell>
          <cell r="H1089" t="str">
            <v>Table 1-6B</v>
          </cell>
          <cell r="I1089" t="str">
            <v/>
          </cell>
        </row>
        <row r="1090">
          <cell r="C1090" t="str">
            <v>690.2_Gross incremental annual electric savings (kWh/yr)</v>
          </cell>
          <cell r="D1090">
            <v>2</v>
          </cell>
          <cell r="E1090" t="str">
            <v>Gross incremental annual electric savings (kWh/yr)</v>
          </cell>
          <cell r="F1090" t="str">
            <v xml:space="preserve">Energy Savings Value Source </v>
          </cell>
          <cell r="G1090" t="str">
            <v/>
          </cell>
          <cell r="H1090" t="str">
            <v>Table 1-6B</v>
          </cell>
          <cell r="I1090" t="str">
            <v/>
          </cell>
        </row>
        <row r="1091">
          <cell r="C1091" t="str">
            <v>690.2_Measure life (years)</v>
          </cell>
          <cell r="D1091">
            <v>2</v>
          </cell>
          <cell r="E1091" t="str">
            <v>Measure life (years)</v>
          </cell>
          <cell r="F1091" t="str">
            <v>Measure Life Value Source</v>
          </cell>
          <cell r="G1091" t="str">
            <v/>
          </cell>
          <cell r="H1091" t="str">
            <v>Table 1-6B</v>
          </cell>
          <cell r="I1091" t="str">
            <v/>
          </cell>
        </row>
        <row r="1092">
          <cell r="C1092" t="str">
            <v>690.2_Incremental cost ($)</v>
          </cell>
          <cell r="D1092">
            <v>2</v>
          </cell>
          <cell r="E1092" t="str">
            <v>Incremental cost ($)</v>
          </cell>
          <cell r="F1092" t="str">
            <v>Cost Value Source</v>
          </cell>
          <cell r="G1092" t="str">
            <v/>
          </cell>
          <cell r="H1092" t="str">
            <v>Table 1-6B</v>
          </cell>
          <cell r="I1092" t="str">
            <v/>
          </cell>
        </row>
        <row r="1093">
          <cell r="C1093" t="str">
            <v>489.2_Gross incremental annual electric savings (kWh/yr)</v>
          </cell>
          <cell r="D1093">
            <v>2</v>
          </cell>
          <cell r="E1093" t="str">
            <v>Gross incremental annual electric savings (kWh/yr)</v>
          </cell>
          <cell r="F1093" t="str">
            <v xml:space="preserve">Energy Savings Value Source </v>
          </cell>
          <cell r="G1093" t="str">
            <v/>
          </cell>
          <cell r="H1093" t="str">
            <v>Table 6-11</v>
          </cell>
          <cell r="I1093" t="str">
            <v>FinAnswer Express Market Characterization and Program Enhancements - Utah Service Territory 30 Nov 2011.pdf</v>
          </cell>
        </row>
        <row r="1094">
          <cell r="C1094" t="str">
            <v>489.2_Gross Average Monthly Demand Reduction (kW/unit)</v>
          </cell>
          <cell r="D1094">
            <v>2</v>
          </cell>
          <cell r="E1094" t="str">
            <v>Gross Average Monthly Demand Reduction (kW/unit)</v>
          </cell>
          <cell r="F1094" t="str">
            <v>Demand Reduction Value Source</v>
          </cell>
          <cell r="G1094" t="str">
            <v/>
          </cell>
          <cell r="H1094" t="str">
            <v>Table 6-11</v>
          </cell>
          <cell r="I1094" t="str">
            <v>FinAnswer Express Market Characterization and Program Enhancements - Utah Service Territory 30 Nov 2011.pdf</v>
          </cell>
        </row>
        <row r="1095">
          <cell r="C1095" t="str">
            <v>489.2_Incremental cost ($)</v>
          </cell>
          <cell r="D1095">
            <v>2</v>
          </cell>
          <cell r="E1095" t="str">
            <v>Incremental cost ($)</v>
          </cell>
          <cell r="F1095" t="str">
            <v>Cost Value Source</v>
          </cell>
          <cell r="G1095" t="str">
            <v/>
          </cell>
          <cell r="H1095" t="str">
            <v>Table 6-11</v>
          </cell>
          <cell r="I1095" t="str">
            <v>FinAnswer Express Market Characterization and Program Enhancements - Utah Service Territory 30 Nov 2011.pdf</v>
          </cell>
        </row>
        <row r="1096">
          <cell r="C1096" t="str">
            <v>489.2_Incentive Customer ($)</v>
          </cell>
          <cell r="D1096">
            <v>2</v>
          </cell>
          <cell r="E1096" t="str">
            <v>Incentive Customer ($)</v>
          </cell>
          <cell r="F1096" t="str">
            <v>Incentive Value Source</v>
          </cell>
          <cell r="G1096" t="str">
            <v/>
          </cell>
          <cell r="H1096" t="str">
            <v>Table 6-11</v>
          </cell>
          <cell r="I1096" t="str">
            <v>FinAnswer Express Market Characterization and Program Enhancements - Utah Service Territory 30 Nov 2011.pdf</v>
          </cell>
        </row>
        <row r="1097">
          <cell r="C1097" t="str">
            <v>489.2_Measure life (years)</v>
          </cell>
          <cell r="D1097">
            <v>2</v>
          </cell>
          <cell r="E1097" t="str">
            <v>Measure life (years)</v>
          </cell>
          <cell r="F1097" t="str">
            <v>Measure Life Value Source</v>
          </cell>
          <cell r="G1097" t="str">
            <v/>
          </cell>
          <cell r="H1097" t="str">
            <v>Table 2 on page 22 of Appendix 1</v>
          </cell>
          <cell r="I1097" t="str">
            <v>UT_2011_Annual_Report.pdf</v>
          </cell>
        </row>
        <row r="1098">
          <cell r="C1098" t="str">
            <v>490.2_Measure life (years)</v>
          </cell>
          <cell r="D1098">
            <v>2</v>
          </cell>
          <cell r="E1098" t="str">
            <v>Measure life (years)</v>
          </cell>
          <cell r="F1098" t="str">
            <v>Measure Life Value Source</v>
          </cell>
          <cell r="G1098" t="str">
            <v/>
          </cell>
          <cell r="H1098" t="str">
            <v>Table 2 on page 22 of Appendix 1</v>
          </cell>
          <cell r="I1098" t="str">
            <v>UT_2011_Annual_Report.pdf</v>
          </cell>
        </row>
        <row r="1099">
          <cell r="C1099" t="str">
            <v>490.2_Incentive Customer ($)</v>
          </cell>
          <cell r="D1099">
            <v>2</v>
          </cell>
          <cell r="E1099" t="str">
            <v>Incentive Customer ($)</v>
          </cell>
          <cell r="F1099" t="str">
            <v>Incentive Value Source</v>
          </cell>
          <cell r="G1099" t="str">
            <v/>
          </cell>
          <cell r="H1099" t="str">
            <v>Table 6-11</v>
          </cell>
          <cell r="I1099" t="str">
            <v>FinAnswer Express Market Characterization and Program Enhancements - Utah Service Territory 30 Nov 2011.pdf</v>
          </cell>
        </row>
        <row r="1100">
          <cell r="C1100" t="str">
            <v>490.2_Gross Average Monthly Demand Reduction (kW/unit)</v>
          </cell>
          <cell r="D1100">
            <v>2</v>
          </cell>
          <cell r="E1100" t="str">
            <v>Gross Average Monthly Demand Reduction (kW/unit)</v>
          </cell>
          <cell r="F1100" t="str">
            <v>Demand Reduction Value Source</v>
          </cell>
          <cell r="G1100" t="str">
            <v/>
          </cell>
          <cell r="H1100" t="str">
            <v>Table 6-11</v>
          </cell>
          <cell r="I1100" t="str">
            <v>FinAnswer Express Market Characterization and Program Enhancements - Utah Service Territory 30 Nov 2011.pdf</v>
          </cell>
        </row>
        <row r="1101">
          <cell r="C1101" t="str">
            <v>490.2_Incremental cost ($)</v>
          </cell>
          <cell r="D1101">
            <v>2</v>
          </cell>
          <cell r="E1101" t="str">
            <v>Incremental cost ($)</v>
          </cell>
          <cell r="F1101" t="str">
            <v>Cost Value Source</v>
          </cell>
          <cell r="G1101" t="str">
            <v/>
          </cell>
          <cell r="H1101" t="str">
            <v>Table 6-11</v>
          </cell>
          <cell r="I1101" t="str">
            <v>FinAnswer Express Market Characterization and Program Enhancements - Utah Service Territory 30 Nov 2011.pdf</v>
          </cell>
        </row>
        <row r="1102">
          <cell r="C1102" t="str">
            <v>490.2_Gross incremental annual electric savings (kWh/yr)</v>
          </cell>
          <cell r="D1102">
            <v>2</v>
          </cell>
          <cell r="E1102" t="str">
            <v>Gross incremental annual electric savings (kWh/yr)</v>
          </cell>
          <cell r="F1102" t="str">
            <v xml:space="preserve">Energy Savings Value Source </v>
          </cell>
          <cell r="G1102" t="str">
            <v/>
          </cell>
          <cell r="H1102" t="str">
            <v>Table 6-11</v>
          </cell>
          <cell r="I1102" t="str">
            <v>FinAnswer Express Market Characterization and Program Enhancements - Utah Service Territory 30 Nov 2011.pdf</v>
          </cell>
        </row>
        <row r="1103">
          <cell r="C1103" t="str">
            <v>491.2_Measure life (years)</v>
          </cell>
          <cell r="D1103">
            <v>2</v>
          </cell>
          <cell r="E1103" t="str">
            <v>Measure life (years)</v>
          </cell>
          <cell r="F1103" t="str">
            <v>Measure Life Value Source</v>
          </cell>
          <cell r="G1103" t="str">
            <v/>
          </cell>
          <cell r="H1103" t="str">
            <v>Table 2 on page 22 of Appendix 1</v>
          </cell>
          <cell r="I1103" t="str">
            <v>UT_2011_Annual_Report.pdf</v>
          </cell>
        </row>
        <row r="1104">
          <cell r="C1104" t="str">
            <v>491.2_Gross Average Monthly Demand Reduction (kW/unit)</v>
          </cell>
          <cell r="D1104">
            <v>2</v>
          </cell>
          <cell r="E1104" t="str">
            <v>Gross Average Monthly Demand Reduction (kW/unit)</v>
          </cell>
          <cell r="F1104" t="str">
            <v>Demand Reduction Value Source</v>
          </cell>
          <cell r="G1104" t="str">
            <v/>
          </cell>
          <cell r="H1104" t="str">
            <v>Table 6-11</v>
          </cell>
          <cell r="I1104" t="str">
            <v>FinAnswer Express Market Characterization and Program Enhancements - Utah Service Territory 30 Nov 2011.pdf</v>
          </cell>
        </row>
        <row r="1105">
          <cell r="C1105" t="str">
            <v>491.2_Gross incremental annual electric savings (kWh/yr)</v>
          </cell>
          <cell r="D1105">
            <v>2</v>
          </cell>
          <cell r="E1105" t="str">
            <v>Gross incremental annual electric savings (kWh/yr)</v>
          </cell>
          <cell r="F1105" t="str">
            <v xml:space="preserve">Energy Savings Value Source </v>
          </cell>
          <cell r="G1105" t="str">
            <v/>
          </cell>
          <cell r="H1105" t="str">
            <v>Table 6-11</v>
          </cell>
          <cell r="I1105" t="str">
            <v>FinAnswer Express Market Characterization and Program Enhancements - Utah Service Territory 30 Nov 2011.pdf</v>
          </cell>
        </row>
        <row r="1106">
          <cell r="C1106" t="str">
            <v>491.2_Incentive Customer ($)</v>
          </cell>
          <cell r="D1106">
            <v>2</v>
          </cell>
          <cell r="E1106" t="str">
            <v>Incentive Customer ($)</v>
          </cell>
          <cell r="F1106" t="str">
            <v>Incentive Value Source</v>
          </cell>
          <cell r="G1106" t="str">
            <v/>
          </cell>
          <cell r="H1106" t="str">
            <v>Table 6-11</v>
          </cell>
          <cell r="I1106" t="str">
            <v>FinAnswer Express Market Characterization and Program Enhancements - Utah Service Territory 30 Nov 2011.pdf</v>
          </cell>
        </row>
        <row r="1107">
          <cell r="C1107" t="str">
            <v>491.2_Incremental cost ($)</v>
          </cell>
          <cell r="D1107">
            <v>2</v>
          </cell>
          <cell r="E1107" t="str">
            <v>Incremental cost ($)</v>
          </cell>
          <cell r="F1107" t="str">
            <v>Cost Value Source</v>
          </cell>
          <cell r="G1107" t="str">
            <v/>
          </cell>
          <cell r="H1107" t="str">
            <v>Table 6-11</v>
          </cell>
          <cell r="I1107" t="str">
            <v>FinAnswer Express Market Characterization and Program Enhancements - Utah Service Territory 30 Nov 2011.pdf</v>
          </cell>
        </row>
        <row r="1108">
          <cell r="C1108" t="str">
            <v>492.2_Measure life (years)</v>
          </cell>
          <cell r="D1108">
            <v>2</v>
          </cell>
          <cell r="E1108" t="str">
            <v>Measure life (years)</v>
          </cell>
          <cell r="F1108" t="str">
            <v>Measure Life Value Source</v>
          </cell>
          <cell r="G1108" t="str">
            <v/>
          </cell>
          <cell r="H1108" t="str">
            <v>Table 2 on page 22 of Appendix 1</v>
          </cell>
          <cell r="I1108" t="str">
            <v>UT_2011_Annual_Report.pdf</v>
          </cell>
        </row>
        <row r="1109">
          <cell r="C1109" t="str">
            <v>492.2_Incremental cost ($)</v>
          </cell>
          <cell r="D1109">
            <v>2</v>
          </cell>
          <cell r="E1109" t="str">
            <v>Incremental cost ($)</v>
          </cell>
          <cell r="F1109" t="str">
            <v>Cost Value Source</v>
          </cell>
          <cell r="G1109" t="str">
            <v/>
          </cell>
          <cell r="H1109" t="str">
            <v>Table 6-11</v>
          </cell>
          <cell r="I1109" t="str">
            <v>FinAnswer Express Market Characterization and Program Enhancements - Utah Service Territory 30 Nov 2011.pdf</v>
          </cell>
        </row>
        <row r="1110">
          <cell r="C1110" t="str">
            <v>492.2_Incentive Customer ($)</v>
          </cell>
          <cell r="D1110">
            <v>2</v>
          </cell>
          <cell r="E1110" t="str">
            <v>Incentive Customer ($)</v>
          </cell>
          <cell r="F1110" t="str">
            <v>Incentive Value Source</v>
          </cell>
          <cell r="G1110" t="str">
            <v/>
          </cell>
          <cell r="H1110" t="str">
            <v>Table 6-11</v>
          </cell>
          <cell r="I1110" t="str">
            <v>FinAnswer Express Market Characterization and Program Enhancements - Utah Service Territory 30 Nov 2011.pdf</v>
          </cell>
        </row>
        <row r="1111">
          <cell r="C1111" t="str">
            <v>492.2_Gross Average Monthly Demand Reduction (kW/unit)</v>
          </cell>
          <cell r="D1111">
            <v>2</v>
          </cell>
          <cell r="E1111" t="str">
            <v>Gross Average Monthly Demand Reduction (kW/unit)</v>
          </cell>
          <cell r="F1111" t="str">
            <v>Demand Reduction Value Source</v>
          </cell>
          <cell r="G1111" t="str">
            <v/>
          </cell>
          <cell r="H1111" t="str">
            <v>Table 6-11</v>
          </cell>
          <cell r="I1111" t="str">
            <v>FinAnswer Express Market Characterization and Program Enhancements - Utah Service Territory 30 Nov 2011.pdf</v>
          </cell>
        </row>
        <row r="1112">
          <cell r="C1112" t="str">
            <v>492.2_Gross incremental annual electric savings (kWh/yr)</v>
          </cell>
          <cell r="D1112">
            <v>2</v>
          </cell>
          <cell r="E1112" t="str">
            <v>Gross incremental annual electric savings (kWh/yr)</v>
          </cell>
          <cell r="F1112" t="str">
            <v xml:space="preserve">Energy Savings Value Source </v>
          </cell>
          <cell r="G1112" t="str">
            <v/>
          </cell>
          <cell r="H1112" t="str">
            <v>Table 6-11</v>
          </cell>
          <cell r="I1112" t="str">
            <v>FinAnswer Express Market Characterization and Program Enhancements - Utah Service Territory 30 Nov 2011.pdf</v>
          </cell>
        </row>
        <row r="1113">
          <cell r="C1113" t="str">
            <v>493.2_Incentive Customer ($)</v>
          </cell>
          <cell r="D1113">
            <v>2</v>
          </cell>
          <cell r="E1113" t="str">
            <v>Incentive Customer ($)</v>
          </cell>
          <cell r="F1113" t="str">
            <v>Incentive Value Source</v>
          </cell>
          <cell r="G1113" t="str">
            <v/>
          </cell>
          <cell r="H1113" t="str">
            <v>Table 6-11</v>
          </cell>
          <cell r="I1113" t="str">
            <v>FinAnswer Express Market Characterization and Program Enhancements - Utah Service Territory 30 Nov 2011.pdf</v>
          </cell>
        </row>
        <row r="1114">
          <cell r="C1114" t="str">
            <v>493.2_Incremental cost ($)</v>
          </cell>
          <cell r="D1114">
            <v>2</v>
          </cell>
          <cell r="E1114" t="str">
            <v>Incremental cost ($)</v>
          </cell>
          <cell r="F1114" t="str">
            <v>Cost Value Source</v>
          </cell>
          <cell r="G1114" t="str">
            <v/>
          </cell>
          <cell r="H1114" t="str">
            <v>Table 6-11</v>
          </cell>
          <cell r="I1114" t="str">
            <v>FinAnswer Express Market Characterization and Program Enhancements - Utah Service Territory 30 Nov 2011.pdf</v>
          </cell>
        </row>
        <row r="1115">
          <cell r="C1115" t="str">
            <v>493.2_Measure life (years)</v>
          </cell>
          <cell r="D1115">
            <v>2</v>
          </cell>
          <cell r="E1115" t="str">
            <v>Measure life (years)</v>
          </cell>
          <cell r="F1115" t="str">
            <v>Measure Life Value Source</v>
          </cell>
          <cell r="G1115" t="str">
            <v/>
          </cell>
          <cell r="H1115" t="str">
            <v>Table 2 on page 22 of Appendix 1</v>
          </cell>
          <cell r="I1115" t="str">
            <v>UT_2011_Annual_Report.pdf</v>
          </cell>
        </row>
        <row r="1116">
          <cell r="C1116" t="str">
            <v>493.2_Gross Average Monthly Demand Reduction (kW/unit)</v>
          </cell>
          <cell r="D1116">
            <v>2</v>
          </cell>
          <cell r="E1116" t="str">
            <v>Gross Average Monthly Demand Reduction (kW/unit)</v>
          </cell>
          <cell r="F1116" t="str">
            <v>Demand Reduction Value Source</v>
          </cell>
          <cell r="G1116" t="str">
            <v/>
          </cell>
          <cell r="H1116" t="str">
            <v>Table 6-11</v>
          </cell>
          <cell r="I1116" t="str">
            <v>FinAnswer Express Market Characterization and Program Enhancements - Utah Service Territory 30 Nov 2011.pdf</v>
          </cell>
        </row>
        <row r="1117">
          <cell r="C1117" t="str">
            <v>493.2_Gross incremental annual electric savings (kWh/yr)</v>
          </cell>
          <cell r="D1117">
            <v>2</v>
          </cell>
          <cell r="E1117" t="str">
            <v>Gross incremental annual electric savings (kWh/yr)</v>
          </cell>
          <cell r="F1117" t="str">
            <v xml:space="preserve">Energy Savings Value Source </v>
          </cell>
          <cell r="G1117" t="str">
            <v/>
          </cell>
          <cell r="H1117" t="str">
            <v>Table 6-11</v>
          </cell>
          <cell r="I1117" t="str">
            <v>FinAnswer Express Market Characterization and Program Enhancements - Utah Service Territory 30 Nov 2011.pdf</v>
          </cell>
        </row>
        <row r="1118">
          <cell r="C1118" t="str">
            <v>483.2_Gross Average Monthly Demand Reduction (kW/unit)</v>
          </cell>
          <cell r="D1118">
            <v>2</v>
          </cell>
          <cell r="E1118" t="str">
            <v>Gross Average Monthly Demand Reduction (kW/unit)</v>
          </cell>
          <cell r="F1118" t="str">
            <v>Demand Reduction Value Source</v>
          </cell>
          <cell r="G1118" t="str">
            <v/>
          </cell>
          <cell r="H1118" t="str">
            <v>Table 6-11</v>
          </cell>
          <cell r="I1118" t="str">
            <v>FinAnswer Express Market Characterization and Program Enhancements - Utah Service Territory 30 Nov 2011.pdf</v>
          </cell>
        </row>
        <row r="1119">
          <cell r="C1119" t="str">
            <v>483.2_Gross incremental annual electric savings (kWh/yr)</v>
          </cell>
          <cell r="D1119">
            <v>2</v>
          </cell>
          <cell r="E1119" t="str">
            <v>Gross incremental annual electric savings (kWh/yr)</v>
          </cell>
          <cell r="F1119" t="str">
            <v>See Source Document(s) for savings methodology</v>
          </cell>
          <cell r="G1119" t="str">
            <v/>
          </cell>
          <cell r="H1119" t="str">
            <v/>
          </cell>
          <cell r="I1119" t="str">
            <v>Refrigerators and Freezer calcs.xls</v>
          </cell>
        </row>
        <row r="1120">
          <cell r="C1120" t="str">
            <v>483.2_Measure life (years)</v>
          </cell>
          <cell r="D1120">
            <v>2</v>
          </cell>
          <cell r="E1120" t="str">
            <v>Measure life (years)</v>
          </cell>
          <cell r="F1120" t="str">
            <v>Measure Life Value Source</v>
          </cell>
          <cell r="G1120" t="str">
            <v/>
          </cell>
          <cell r="H1120" t="str">
            <v>Table 2 on page 22 of Appendix 1</v>
          </cell>
          <cell r="I1120" t="str">
            <v>UT_2011_Annual_Report.pdf</v>
          </cell>
        </row>
        <row r="1121">
          <cell r="C1121" t="str">
            <v>483.2_Incremental cost ($)</v>
          </cell>
          <cell r="D1121">
            <v>2</v>
          </cell>
          <cell r="E1121" t="str">
            <v>Incremental cost ($)</v>
          </cell>
          <cell r="F1121" t="str">
            <v>Cost Value Source</v>
          </cell>
          <cell r="G1121" t="str">
            <v/>
          </cell>
          <cell r="H1121" t="str">
            <v>Table 6-11</v>
          </cell>
          <cell r="I1121" t="str">
            <v>FinAnswer Express Market Characterization and Program Enhancements - Utah Service Territory 30 Nov 2011.pdf</v>
          </cell>
        </row>
        <row r="1122">
          <cell r="C1122" t="str">
            <v>483.2_Gross incremental annual electric savings (kWh/yr)</v>
          </cell>
          <cell r="D1122">
            <v>2</v>
          </cell>
          <cell r="E1122" t="str">
            <v>Gross incremental annual electric savings (kWh/yr)</v>
          </cell>
          <cell r="F1122" t="str">
            <v>See Source Document(s) for savings methodology</v>
          </cell>
          <cell r="G1122" t="str">
            <v/>
          </cell>
          <cell r="H1122" t="str">
            <v/>
          </cell>
          <cell r="I1122" t="str">
            <v>Ref&amp;Freezer Sheet.docx</v>
          </cell>
        </row>
        <row r="1123">
          <cell r="C1123" t="str">
            <v>483.2_Incentive Customer ($)</v>
          </cell>
          <cell r="D1123">
            <v>2</v>
          </cell>
          <cell r="E1123" t="str">
            <v>Incentive Customer ($)</v>
          </cell>
          <cell r="F1123" t="str">
            <v>Incentive Value Source</v>
          </cell>
          <cell r="G1123" t="str">
            <v/>
          </cell>
          <cell r="H1123" t="str">
            <v>Table 6-11</v>
          </cell>
          <cell r="I1123" t="str">
            <v>FinAnswer Express Market Characterization and Program Enhancements - Utah Service Territory 30 Nov 2011.pdf</v>
          </cell>
        </row>
        <row r="1124">
          <cell r="C1124" t="str">
            <v>483.2_Gross incremental annual electric savings (kWh/yr)</v>
          </cell>
          <cell r="D1124">
            <v>2</v>
          </cell>
          <cell r="E1124" t="str">
            <v>Gross incremental annual electric savings (kWh/yr)</v>
          </cell>
          <cell r="F1124" t="str">
            <v xml:space="preserve">Energy Savings Value Source </v>
          </cell>
          <cell r="G1124" t="str">
            <v/>
          </cell>
          <cell r="H1124" t="str">
            <v>Table 6-11</v>
          </cell>
          <cell r="I1124" t="str">
            <v>FinAnswer Express Market Characterization and Program Enhancements - Utah Service Territory 30 Nov 2011.pdf</v>
          </cell>
        </row>
        <row r="1125">
          <cell r="C1125" t="str">
            <v>484.2_Gross incremental annual electric savings (kWh/yr)</v>
          </cell>
          <cell r="D1125">
            <v>2</v>
          </cell>
          <cell r="E1125" t="str">
            <v>Gross incremental annual electric savings (kWh/yr)</v>
          </cell>
          <cell r="F1125" t="str">
            <v>See Source Document(s) for savings methodology</v>
          </cell>
          <cell r="G1125" t="str">
            <v/>
          </cell>
          <cell r="H1125" t="str">
            <v/>
          </cell>
          <cell r="I1125" t="str">
            <v>Refrigerators and Freezer calcs.xls</v>
          </cell>
        </row>
        <row r="1126">
          <cell r="C1126" t="str">
            <v>484.2_Incremental cost ($)</v>
          </cell>
          <cell r="D1126">
            <v>2</v>
          </cell>
          <cell r="E1126" t="str">
            <v>Incremental cost ($)</v>
          </cell>
          <cell r="F1126" t="str">
            <v>Cost Value Source</v>
          </cell>
          <cell r="G1126" t="str">
            <v/>
          </cell>
          <cell r="H1126" t="str">
            <v>Table 6-11</v>
          </cell>
          <cell r="I1126" t="str">
            <v>FinAnswer Express Market Characterization and Program Enhancements - Utah Service Territory 30 Nov 2011.pdf</v>
          </cell>
        </row>
        <row r="1127">
          <cell r="C1127" t="str">
            <v>484.2_Gross incremental annual electric savings (kWh/yr)</v>
          </cell>
          <cell r="D1127">
            <v>2</v>
          </cell>
          <cell r="E1127" t="str">
            <v>Gross incremental annual electric savings (kWh/yr)</v>
          </cell>
          <cell r="F1127" t="str">
            <v xml:space="preserve">Energy Savings Value Source </v>
          </cell>
          <cell r="G1127" t="str">
            <v/>
          </cell>
          <cell r="H1127" t="str">
            <v>Table 6-11</v>
          </cell>
          <cell r="I1127" t="str">
            <v>FinAnswer Express Market Characterization and Program Enhancements - Utah Service Territory 30 Nov 2011.pdf</v>
          </cell>
        </row>
        <row r="1128">
          <cell r="C1128" t="str">
            <v>484.2_Measure life (years)</v>
          </cell>
          <cell r="D1128">
            <v>2</v>
          </cell>
          <cell r="E1128" t="str">
            <v>Measure life (years)</v>
          </cell>
          <cell r="F1128" t="str">
            <v>Measure Life Value Source</v>
          </cell>
          <cell r="G1128" t="str">
            <v/>
          </cell>
          <cell r="H1128" t="str">
            <v>Table 2 on page 22 of Appendix 1</v>
          </cell>
          <cell r="I1128" t="str">
            <v>UT_2011_Annual_Report.pdf</v>
          </cell>
        </row>
        <row r="1129">
          <cell r="C1129" t="str">
            <v>484.2_Incentive Customer ($)</v>
          </cell>
          <cell r="D1129">
            <v>2</v>
          </cell>
          <cell r="E1129" t="str">
            <v>Incentive Customer ($)</v>
          </cell>
          <cell r="F1129" t="str">
            <v>Incentive Value Source</v>
          </cell>
          <cell r="G1129" t="str">
            <v/>
          </cell>
          <cell r="H1129" t="str">
            <v>Table 6-11</v>
          </cell>
          <cell r="I1129" t="str">
            <v>FinAnswer Express Market Characterization and Program Enhancements - Utah Service Territory 30 Nov 2011.pdf</v>
          </cell>
        </row>
        <row r="1130">
          <cell r="C1130" t="str">
            <v>484.2_Gross incremental annual electric savings (kWh/yr)</v>
          </cell>
          <cell r="D1130">
            <v>2</v>
          </cell>
          <cell r="E1130" t="str">
            <v>Gross incremental annual electric savings (kWh/yr)</v>
          </cell>
          <cell r="F1130" t="str">
            <v>See Source Document(s) for savings methodology</v>
          </cell>
          <cell r="G1130" t="str">
            <v/>
          </cell>
          <cell r="H1130" t="str">
            <v/>
          </cell>
          <cell r="I1130" t="str">
            <v>Ref&amp;Freezer Sheet.docx</v>
          </cell>
        </row>
        <row r="1131">
          <cell r="C1131" t="str">
            <v>484.2_Gross Average Monthly Demand Reduction (kW/unit)</v>
          </cell>
          <cell r="D1131">
            <v>2</v>
          </cell>
          <cell r="E1131" t="str">
            <v>Gross Average Monthly Demand Reduction (kW/unit)</v>
          </cell>
          <cell r="F1131" t="str">
            <v>Demand Reduction Value Source</v>
          </cell>
          <cell r="G1131" t="str">
            <v/>
          </cell>
          <cell r="H1131" t="str">
            <v>Table 6-11</v>
          </cell>
          <cell r="I1131" t="str">
            <v>FinAnswer Express Market Characterization and Program Enhancements - Utah Service Territory 30 Nov 2011.pdf</v>
          </cell>
        </row>
        <row r="1132">
          <cell r="C1132" t="str">
            <v>485.2_Gross incremental annual electric savings (kWh/yr)</v>
          </cell>
          <cell r="D1132">
            <v>2</v>
          </cell>
          <cell r="E1132" t="str">
            <v>Gross incremental annual electric savings (kWh/yr)</v>
          </cell>
          <cell r="F1132" t="str">
            <v xml:space="preserve">Energy Savings Value Source </v>
          </cell>
          <cell r="G1132" t="str">
            <v/>
          </cell>
          <cell r="H1132" t="str">
            <v>Table 6-11</v>
          </cell>
          <cell r="I1132" t="str">
            <v>FinAnswer Express Market Characterization and Program Enhancements - Utah Service Territory 30 Nov 2011.pdf</v>
          </cell>
        </row>
        <row r="1133">
          <cell r="C1133" t="str">
            <v>485.2_Measure life (years)</v>
          </cell>
          <cell r="D1133">
            <v>2</v>
          </cell>
          <cell r="E1133" t="str">
            <v>Measure life (years)</v>
          </cell>
          <cell r="F1133" t="str">
            <v>Measure Life Value Source</v>
          </cell>
          <cell r="G1133" t="str">
            <v/>
          </cell>
          <cell r="H1133" t="str">
            <v>Table 2 on page 22 of Appendix 1</v>
          </cell>
          <cell r="I1133" t="str">
            <v>UT_2011_Annual_Report.pdf</v>
          </cell>
        </row>
        <row r="1134">
          <cell r="C1134" t="str">
            <v>485.2_Gross incremental annual electric savings (kWh/yr)</v>
          </cell>
          <cell r="D1134">
            <v>2</v>
          </cell>
          <cell r="E1134" t="str">
            <v>Gross incremental annual electric savings (kWh/yr)</v>
          </cell>
          <cell r="F1134" t="str">
            <v>See Source Document(s) for savings methodology</v>
          </cell>
          <cell r="G1134" t="str">
            <v/>
          </cell>
          <cell r="H1134" t="str">
            <v/>
          </cell>
          <cell r="I1134" t="str">
            <v>Refrigerators and Freezer calcs.xls</v>
          </cell>
        </row>
        <row r="1135">
          <cell r="C1135" t="str">
            <v>485.2_Incremental cost ($)</v>
          </cell>
          <cell r="D1135">
            <v>2</v>
          </cell>
          <cell r="E1135" t="str">
            <v>Incremental cost ($)</v>
          </cell>
          <cell r="F1135" t="str">
            <v>Cost Value Source</v>
          </cell>
          <cell r="G1135" t="str">
            <v/>
          </cell>
          <cell r="H1135" t="str">
            <v>Table 6-11</v>
          </cell>
          <cell r="I1135" t="str">
            <v>FinAnswer Express Market Characterization and Program Enhancements - Utah Service Territory 30 Nov 2011.pdf</v>
          </cell>
        </row>
        <row r="1136">
          <cell r="C1136" t="str">
            <v>485.2_Gross incremental annual electric savings (kWh/yr)</v>
          </cell>
          <cell r="D1136">
            <v>2</v>
          </cell>
          <cell r="E1136" t="str">
            <v>Gross incremental annual electric savings (kWh/yr)</v>
          </cell>
          <cell r="F1136" t="str">
            <v>See Source Document(s) for savings methodology</v>
          </cell>
          <cell r="G1136" t="str">
            <v/>
          </cell>
          <cell r="H1136" t="str">
            <v/>
          </cell>
          <cell r="I1136" t="str">
            <v>Ref&amp;Freezer Sheet.docx</v>
          </cell>
        </row>
        <row r="1137">
          <cell r="C1137" t="str">
            <v>485.2_Gross Average Monthly Demand Reduction (kW/unit)</v>
          </cell>
          <cell r="D1137">
            <v>2</v>
          </cell>
          <cell r="E1137" t="str">
            <v>Gross Average Monthly Demand Reduction (kW/unit)</v>
          </cell>
          <cell r="F1137" t="str">
            <v>Demand Reduction Value Source</v>
          </cell>
          <cell r="G1137" t="str">
            <v/>
          </cell>
          <cell r="H1137" t="str">
            <v>Table 6-11</v>
          </cell>
          <cell r="I1137" t="str">
            <v>FinAnswer Express Market Characterization and Program Enhancements - Utah Service Territory 30 Nov 2011.pdf</v>
          </cell>
        </row>
        <row r="1138">
          <cell r="C1138" t="str">
            <v>485.2_Incentive Customer ($)</v>
          </cell>
          <cell r="D1138">
            <v>2</v>
          </cell>
          <cell r="E1138" t="str">
            <v>Incentive Customer ($)</v>
          </cell>
          <cell r="F1138" t="str">
            <v>Incentive Value Source</v>
          </cell>
          <cell r="G1138" t="str">
            <v/>
          </cell>
          <cell r="H1138" t="str">
            <v>Table 6-11</v>
          </cell>
          <cell r="I1138" t="str">
            <v>FinAnswer Express Market Characterization and Program Enhancements - Utah Service Territory 30 Nov 2011.pdf</v>
          </cell>
        </row>
        <row r="1139">
          <cell r="C1139" t="str">
            <v>486.2_Gross incremental annual electric savings (kWh/yr)</v>
          </cell>
          <cell r="D1139">
            <v>2</v>
          </cell>
          <cell r="E1139" t="str">
            <v>Gross incremental annual electric savings (kWh/yr)</v>
          </cell>
          <cell r="F1139" t="str">
            <v xml:space="preserve">Energy Savings Value Source </v>
          </cell>
          <cell r="G1139" t="str">
            <v/>
          </cell>
          <cell r="H1139" t="str">
            <v>Table 6-11</v>
          </cell>
          <cell r="I1139" t="str">
            <v>FinAnswer Express Market Characterization and Program Enhancements - Utah Service Territory 30 Nov 2011.pdf</v>
          </cell>
        </row>
        <row r="1140">
          <cell r="C1140" t="str">
            <v>486.2_Gross incremental annual electric savings (kWh/yr)</v>
          </cell>
          <cell r="D1140">
            <v>2</v>
          </cell>
          <cell r="E1140" t="str">
            <v>Gross incremental annual electric savings (kWh/yr)</v>
          </cell>
          <cell r="F1140" t="str">
            <v>See Source Document(s) for savings methodology</v>
          </cell>
          <cell r="G1140" t="str">
            <v/>
          </cell>
          <cell r="H1140" t="str">
            <v/>
          </cell>
          <cell r="I1140" t="str">
            <v>Refrigerators and Freezer calcs.xls</v>
          </cell>
        </row>
        <row r="1141">
          <cell r="C1141" t="str">
            <v>486.2_Gross incremental annual electric savings (kWh/yr)</v>
          </cell>
          <cell r="D1141">
            <v>2</v>
          </cell>
          <cell r="E1141" t="str">
            <v>Gross incremental annual electric savings (kWh/yr)</v>
          </cell>
          <cell r="F1141" t="str">
            <v>See Source Document(s) for savings methodology</v>
          </cell>
          <cell r="G1141" t="str">
            <v/>
          </cell>
          <cell r="H1141" t="str">
            <v/>
          </cell>
          <cell r="I1141" t="str">
            <v>Ref&amp;Freezer Sheet.docx</v>
          </cell>
        </row>
        <row r="1142">
          <cell r="C1142" t="str">
            <v>486.2_Measure life (years)</v>
          </cell>
          <cell r="D1142">
            <v>2</v>
          </cell>
          <cell r="E1142" t="str">
            <v>Measure life (years)</v>
          </cell>
          <cell r="F1142" t="str">
            <v>Measure Life Value Source</v>
          </cell>
          <cell r="G1142" t="str">
            <v/>
          </cell>
          <cell r="H1142" t="str">
            <v>Table 2 on page 22 of Appendix 1</v>
          </cell>
          <cell r="I1142" t="str">
            <v>UT_2011_Annual_Report.pdf</v>
          </cell>
        </row>
        <row r="1143">
          <cell r="C1143" t="str">
            <v>486.2_Incentive Customer ($)</v>
          </cell>
          <cell r="D1143">
            <v>2</v>
          </cell>
          <cell r="E1143" t="str">
            <v>Incentive Customer ($)</v>
          </cell>
          <cell r="F1143" t="str">
            <v>Incentive Value Source</v>
          </cell>
          <cell r="G1143" t="str">
            <v/>
          </cell>
          <cell r="H1143" t="str">
            <v>Table 6-11</v>
          </cell>
          <cell r="I1143" t="str">
            <v>FinAnswer Express Market Characterization and Program Enhancements - Utah Service Territory 30 Nov 2011.pdf</v>
          </cell>
        </row>
        <row r="1144">
          <cell r="C1144" t="str">
            <v>486.2_Incremental cost ($)</v>
          </cell>
          <cell r="D1144">
            <v>2</v>
          </cell>
          <cell r="E1144" t="str">
            <v>Incremental cost ($)</v>
          </cell>
          <cell r="F1144" t="str">
            <v>Cost Value Source</v>
          </cell>
          <cell r="G1144" t="str">
            <v/>
          </cell>
          <cell r="H1144" t="str">
            <v>Table 6-11</v>
          </cell>
          <cell r="I1144" t="str">
            <v>FinAnswer Express Market Characterization and Program Enhancements - Utah Service Territory 30 Nov 2011.pdf</v>
          </cell>
        </row>
        <row r="1145">
          <cell r="C1145" t="str">
            <v>486.2_Gross Average Monthly Demand Reduction (kW/unit)</v>
          </cell>
          <cell r="D1145">
            <v>2</v>
          </cell>
          <cell r="E1145" t="str">
            <v>Gross Average Monthly Demand Reduction (kW/unit)</v>
          </cell>
          <cell r="F1145" t="str">
            <v>Demand Reduction Value Source</v>
          </cell>
          <cell r="G1145" t="str">
            <v/>
          </cell>
          <cell r="H1145" t="str">
            <v>Table 6-11</v>
          </cell>
          <cell r="I1145" t="str">
            <v>FinAnswer Express Market Characterization and Program Enhancements - Utah Service Territory 30 Nov 2011.pdf</v>
          </cell>
        </row>
        <row r="1146">
          <cell r="C1146" t="str">
            <v>488.2_Incentive Customer ($)</v>
          </cell>
          <cell r="D1146">
            <v>2</v>
          </cell>
          <cell r="E1146" t="str">
            <v>Incentive Customer ($)</v>
          </cell>
          <cell r="F1146" t="str">
            <v>Incentive Value Source</v>
          </cell>
          <cell r="G1146" t="str">
            <v/>
          </cell>
          <cell r="H1146" t="str">
            <v>Table 6-11</v>
          </cell>
          <cell r="I1146" t="str">
            <v>FinAnswer Express Market Characterization and Program Enhancements - Utah Service Territory 30 Nov 2011.pdf</v>
          </cell>
        </row>
        <row r="1147">
          <cell r="C1147" t="str">
            <v>488.2_Incremental cost ($)</v>
          </cell>
          <cell r="D1147">
            <v>2</v>
          </cell>
          <cell r="E1147" t="str">
            <v>Incremental cost ($)</v>
          </cell>
          <cell r="F1147" t="str">
            <v>Cost Value Source</v>
          </cell>
          <cell r="G1147" t="str">
            <v/>
          </cell>
          <cell r="H1147" t="str">
            <v>Table 6-11</v>
          </cell>
          <cell r="I1147" t="str">
            <v>FinAnswer Express Market Characterization and Program Enhancements - Utah Service Territory 30 Nov 2011.pdf</v>
          </cell>
        </row>
        <row r="1148">
          <cell r="C1148" t="str">
            <v>488.2_Measure life (years)</v>
          </cell>
          <cell r="D1148">
            <v>2</v>
          </cell>
          <cell r="E1148" t="str">
            <v>Measure life (years)</v>
          </cell>
          <cell r="F1148" t="str">
            <v>Measure Life Value Source</v>
          </cell>
          <cell r="G1148" t="str">
            <v/>
          </cell>
          <cell r="H1148" t="str">
            <v>Table 2 on page 22 of Appendix 1</v>
          </cell>
          <cell r="I1148" t="str">
            <v>UT_2011_Annual_Report.pdf</v>
          </cell>
        </row>
        <row r="1149">
          <cell r="C1149" t="str">
            <v>488.2_Gross incremental annual electric savings (kWh/yr)</v>
          </cell>
          <cell r="D1149">
            <v>2</v>
          </cell>
          <cell r="E1149" t="str">
            <v>Gross incremental annual electric savings (kWh/yr)</v>
          </cell>
          <cell r="F1149" t="str">
            <v>See Source Document(s) for savings methodology</v>
          </cell>
          <cell r="G1149" t="str">
            <v/>
          </cell>
          <cell r="H1149" t="str">
            <v/>
          </cell>
          <cell r="I1149" t="str">
            <v>Refrigerators and Freezer calcs.xls</v>
          </cell>
        </row>
        <row r="1150">
          <cell r="C1150" t="str">
            <v>488.2_Gross incremental annual electric savings (kWh/yr)</v>
          </cell>
          <cell r="D1150">
            <v>2</v>
          </cell>
          <cell r="E1150" t="str">
            <v>Gross incremental annual electric savings (kWh/yr)</v>
          </cell>
          <cell r="F1150" t="str">
            <v>See Source Document(s) for savings methodology</v>
          </cell>
          <cell r="G1150" t="str">
            <v/>
          </cell>
          <cell r="H1150" t="str">
            <v/>
          </cell>
          <cell r="I1150" t="str">
            <v>Ref&amp;Freezer Sheet.docx</v>
          </cell>
        </row>
        <row r="1151">
          <cell r="C1151" t="str">
            <v>488.2_Gross Average Monthly Demand Reduction (kW/unit)</v>
          </cell>
          <cell r="D1151">
            <v>2</v>
          </cell>
          <cell r="E1151" t="str">
            <v>Gross Average Monthly Demand Reduction (kW/unit)</v>
          </cell>
          <cell r="F1151" t="str">
            <v>Demand Reduction Value Source</v>
          </cell>
          <cell r="G1151" t="str">
            <v/>
          </cell>
          <cell r="H1151" t="str">
            <v>Table 6-11</v>
          </cell>
          <cell r="I1151" t="str">
            <v>FinAnswer Express Market Characterization and Program Enhancements - Utah Service Territory 30 Nov 2011.pdf</v>
          </cell>
        </row>
        <row r="1152">
          <cell r="C1152" t="str">
            <v>488.2_Gross incremental annual electric savings (kWh/yr)</v>
          </cell>
          <cell r="D1152">
            <v>2</v>
          </cell>
          <cell r="E1152" t="str">
            <v>Gross incremental annual electric savings (kWh/yr)</v>
          </cell>
          <cell r="F1152" t="str">
            <v xml:space="preserve">Energy Savings Value Source </v>
          </cell>
          <cell r="G1152" t="str">
            <v/>
          </cell>
          <cell r="H1152" t="str">
            <v>Table 6-11</v>
          </cell>
          <cell r="I1152" t="str">
            <v>FinAnswer Express Market Characterization and Program Enhancements - Utah Service Territory 30 Nov 2011.pdf</v>
          </cell>
        </row>
        <row r="1153">
          <cell r="C1153" t="str">
            <v>09072014-006.2_Gross Average Monthly Demand Reduction (kW/unit)</v>
          </cell>
          <cell r="D1153">
            <v>2</v>
          </cell>
          <cell r="E1153" t="str">
            <v>Gross Average Monthly Demand Reduction (kW/unit)</v>
          </cell>
          <cell r="F1153" t="str">
            <v>Demand Reduction Value Source</v>
          </cell>
          <cell r="G1153" t="str">
            <v/>
          </cell>
          <cell r="H1153" t="str">
            <v/>
          </cell>
          <cell r="I1153" t="str">
            <v>NonLighting Measure Worksheets ID 111314.pdf</v>
          </cell>
        </row>
        <row r="1154">
          <cell r="C1154" t="str">
            <v>09072014-006.2_Gross incremental annual electric savings (kWh/yr)</v>
          </cell>
          <cell r="D1154">
            <v>2</v>
          </cell>
          <cell r="E1154" t="str">
            <v>Gross incremental annual electric savings (kWh/yr)</v>
          </cell>
          <cell r="F1154" t="str">
            <v xml:space="preserve">Energy Savings Value Source </v>
          </cell>
          <cell r="G1154" t="str">
            <v/>
          </cell>
          <cell r="H1154" t="str">
            <v/>
          </cell>
          <cell r="I1154" t="str">
            <v>NonLighting Measure Worksheets ID 111314.pdf</v>
          </cell>
        </row>
        <row r="1155">
          <cell r="C1155" t="str">
            <v>09072014-006.2_Planned Realization Rate</v>
          </cell>
          <cell r="D1155">
            <v>2</v>
          </cell>
          <cell r="E1155" t="str">
            <v>Planned Realization Rate</v>
          </cell>
          <cell r="F1155" t="str">
            <v>Realization Rate Value Source</v>
          </cell>
          <cell r="G1155" t="str">
            <v/>
          </cell>
          <cell r="H1155" t="str">
            <v>Table 1</v>
          </cell>
          <cell r="I1155" t="str">
            <v>ID_FinAnswer_Express_Program_Evaluation_2009-2011.pdf</v>
          </cell>
        </row>
        <row r="1156">
          <cell r="C1156" t="str">
            <v>09072014-006.2_Planned Net to Gross Ratio</v>
          </cell>
          <cell r="D1156">
            <v>2</v>
          </cell>
          <cell r="E1156" t="str">
            <v>Planned Net to Gross Ratio</v>
          </cell>
          <cell r="F1156" t="str">
            <v>Net-to-Gross Value Source</v>
          </cell>
          <cell r="G1156" t="str">
            <v/>
          </cell>
          <cell r="H1156" t="str">
            <v>Page 2</v>
          </cell>
          <cell r="I1156" t="str">
            <v>ID_FinAnswer_Express_Program_Evaluation_2009-2011.pdf</v>
          </cell>
        </row>
        <row r="1157">
          <cell r="C1157" t="str">
            <v>09072014-006.2_Measure life (years)</v>
          </cell>
          <cell r="D1157">
            <v>2</v>
          </cell>
          <cell r="E1157" t="str">
            <v>Measure life (years)</v>
          </cell>
          <cell r="F1157" t="str">
            <v>Measure Life Value Source</v>
          </cell>
          <cell r="G1157" t="str">
            <v/>
          </cell>
          <cell r="H1157" t="str">
            <v/>
          </cell>
          <cell r="I1157" t="str">
            <v>NonLighting Measure Worksheets ID 111314.pdf</v>
          </cell>
        </row>
        <row r="1158">
          <cell r="C1158" t="str">
            <v>09072014-006.2_Incremental cost ($)</v>
          </cell>
          <cell r="D1158">
            <v>2</v>
          </cell>
          <cell r="E1158" t="str">
            <v>Incremental cost ($)</v>
          </cell>
          <cell r="F1158" t="str">
            <v>Cost Value Source</v>
          </cell>
          <cell r="G1158" t="str">
            <v/>
          </cell>
          <cell r="H1158" t="str">
            <v/>
          </cell>
          <cell r="I1158" t="str">
            <v>NonLighting Measure Worksheets ID 111314.pdf</v>
          </cell>
        </row>
        <row r="1159">
          <cell r="C1159" t="str">
            <v>691.2_Incremental cost ($)</v>
          </cell>
          <cell r="D1159">
            <v>2</v>
          </cell>
          <cell r="E1159" t="str">
            <v>Incremental cost ($)</v>
          </cell>
          <cell r="F1159" t="str">
            <v>Cost Value Source</v>
          </cell>
          <cell r="G1159" t="str">
            <v/>
          </cell>
          <cell r="H1159" t="str">
            <v>Table 1-6B</v>
          </cell>
          <cell r="I1159" t="str">
            <v/>
          </cell>
        </row>
        <row r="1160">
          <cell r="C1160" t="str">
            <v>691.2_Measure life (years)</v>
          </cell>
          <cell r="D1160">
            <v>2</v>
          </cell>
          <cell r="E1160" t="str">
            <v>Measure life (years)</v>
          </cell>
          <cell r="F1160" t="str">
            <v>Measure Life Value Source</v>
          </cell>
          <cell r="G1160" t="str">
            <v/>
          </cell>
          <cell r="H1160" t="str">
            <v>Table 1-6B</v>
          </cell>
          <cell r="I1160" t="str">
            <v/>
          </cell>
        </row>
        <row r="1161">
          <cell r="C1161" t="str">
            <v>691.2_Gross incremental annual electric savings (kWh/yr)</v>
          </cell>
          <cell r="D1161">
            <v>2</v>
          </cell>
          <cell r="E1161" t="str">
            <v>Gross incremental annual electric savings (kWh/yr)</v>
          </cell>
          <cell r="F1161" t="str">
            <v xml:space="preserve">Energy Savings Value Source </v>
          </cell>
          <cell r="G1161" t="str">
            <v/>
          </cell>
          <cell r="H1161" t="str">
            <v>Table 1-6B</v>
          </cell>
          <cell r="I1161" t="str">
            <v/>
          </cell>
        </row>
        <row r="1162">
          <cell r="C1162" t="str">
            <v>691.2_Gross Average Monthly Demand Reduction (kW/unit)</v>
          </cell>
          <cell r="D1162">
            <v>2</v>
          </cell>
          <cell r="E1162" t="str">
            <v>Gross Average Monthly Demand Reduction (kW/unit)</v>
          </cell>
          <cell r="F1162" t="str">
            <v>Demand Reduction Value Source</v>
          </cell>
          <cell r="G1162" t="str">
            <v/>
          </cell>
          <cell r="H1162" t="str">
            <v>Table 1-6B</v>
          </cell>
          <cell r="I1162" t="str">
            <v/>
          </cell>
        </row>
        <row r="1163">
          <cell r="C1163" t="str">
            <v>691.2_Incentive Customer ($)</v>
          </cell>
          <cell r="D1163">
            <v>2</v>
          </cell>
          <cell r="E1163" t="str">
            <v>Incentive Customer ($)</v>
          </cell>
          <cell r="F1163" t="str">
            <v>Incentive Value Source</v>
          </cell>
          <cell r="G1163" t="str">
            <v/>
          </cell>
          <cell r="H1163" t="str">
            <v>Table 1-6B</v>
          </cell>
          <cell r="I1163" t="str">
            <v/>
          </cell>
        </row>
        <row r="1164">
          <cell r="C1164" t="str">
            <v>09072014-007.2_Planned Net to Gross Ratio</v>
          </cell>
          <cell r="D1164">
            <v>2</v>
          </cell>
          <cell r="E1164" t="str">
            <v>Planned Net to Gross Ratio</v>
          </cell>
          <cell r="F1164" t="str">
            <v>Net-to-Gross Value Source</v>
          </cell>
          <cell r="G1164" t="str">
            <v/>
          </cell>
          <cell r="H1164" t="str">
            <v>Page 2</v>
          </cell>
          <cell r="I1164" t="str">
            <v>ID_FinAnswer_Express_Program_Evaluation_2009-2011.pdf</v>
          </cell>
        </row>
        <row r="1165">
          <cell r="C1165" t="str">
            <v>09072014-007.2_Gross Average Monthly Demand Reduction (kW/unit)</v>
          </cell>
          <cell r="D1165">
            <v>2</v>
          </cell>
          <cell r="E1165" t="str">
            <v>Gross Average Monthly Demand Reduction (kW/unit)</v>
          </cell>
          <cell r="F1165" t="str">
            <v>Demand Reduction Value Source</v>
          </cell>
          <cell r="G1165" t="str">
            <v/>
          </cell>
          <cell r="H1165" t="str">
            <v/>
          </cell>
          <cell r="I1165" t="str">
            <v>NonLighting Measure Worksheets ID 111314.pdf</v>
          </cell>
        </row>
        <row r="1166">
          <cell r="C1166" t="str">
            <v>09072014-007.2_Gross incremental annual electric savings (kWh/yr)</v>
          </cell>
          <cell r="D1166">
            <v>2</v>
          </cell>
          <cell r="E1166" t="str">
            <v>Gross incremental annual electric savings (kWh/yr)</v>
          </cell>
          <cell r="F1166" t="str">
            <v xml:space="preserve">Energy Savings Value Source </v>
          </cell>
          <cell r="G1166" t="str">
            <v/>
          </cell>
          <cell r="H1166" t="str">
            <v/>
          </cell>
          <cell r="I1166" t="str">
            <v>NonLighting Measure Worksheets ID 111314.pdf</v>
          </cell>
        </row>
        <row r="1167">
          <cell r="C1167" t="str">
            <v>09072014-007.2_Planned Realization Rate</v>
          </cell>
          <cell r="D1167">
            <v>2</v>
          </cell>
          <cell r="E1167" t="str">
            <v>Planned Realization Rate</v>
          </cell>
          <cell r="F1167" t="str">
            <v>Realization Rate Value Source</v>
          </cell>
          <cell r="G1167" t="str">
            <v/>
          </cell>
          <cell r="H1167" t="str">
            <v>Table 1</v>
          </cell>
          <cell r="I1167" t="str">
            <v>ID_FinAnswer_Express_Program_Evaluation_2009-2011.pdf</v>
          </cell>
        </row>
        <row r="1168">
          <cell r="C1168" t="str">
            <v>09072014-007.2_Incremental cost ($)</v>
          </cell>
          <cell r="D1168">
            <v>2</v>
          </cell>
          <cell r="E1168" t="str">
            <v>Incremental cost ($)</v>
          </cell>
          <cell r="F1168" t="str">
            <v>Cost Value Source</v>
          </cell>
          <cell r="G1168" t="str">
            <v/>
          </cell>
          <cell r="H1168" t="str">
            <v/>
          </cell>
          <cell r="I1168" t="str">
            <v>NonLighting Measure Worksheets ID 111314.pdf</v>
          </cell>
        </row>
        <row r="1169">
          <cell r="C1169" t="str">
            <v>09072014-007.2_Measure life (years)</v>
          </cell>
          <cell r="D1169">
            <v>2</v>
          </cell>
          <cell r="E1169" t="str">
            <v>Measure life (years)</v>
          </cell>
          <cell r="F1169" t="str">
            <v>Measure Life Value Source</v>
          </cell>
          <cell r="G1169" t="str">
            <v/>
          </cell>
          <cell r="H1169" t="str">
            <v/>
          </cell>
          <cell r="I1169" t="str">
            <v>NonLighting Measure Worksheets ID 111314.pdf</v>
          </cell>
        </row>
        <row r="1170">
          <cell r="C1170" t="str">
            <v>692.2_Measure life (years)</v>
          </cell>
          <cell r="D1170">
            <v>2</v>
          </cell>
          <cell r="E1170" t="str">
            <v>Measure life (years)</v>
          </cell>
          <cell r="F1170" t="str">
            <v>Measure Life Value Source</v>
          </cell>
          <cell r="G1170" t="str">
            <v/>
          </cell>
          <cell r="H1170" t="str">
            <v>Table 1-6B</v>
          </cell>
          <cell r="I1170" t="str">
            <v/>
          </cell>
        </row>
        <row r="1171">
          <cell r="C1171" t="str">
            <v>692.2_Incentive Customer ($)</v>
          </cell>
          <cell r="D1171">
            <v>2</v>
          </cell>
          <cell r="E1171" t="str">
            <v>Incentive Customer ($)</v>
          </cell>
          <cell r="F1171" t="str">
            <v>Incentive Value Source</v>
          </cell>
          <cell r="G1171" t="str">
            <v/>
          </cell>
          <cell r="H1171" t="str">
            <v>Table 1-6B</v>
          </cell>
          <cell r="I1171" t="str">
            <v/>
          </cell>
        </row>
        <row r="1172">
          <cell r="C1172" t="str">
            <v>692.2_Incremental cost ($)</v>
          </cell>
          <cell r="D1172">
            <v>2</v>
          </cell>
          <cell r="E1172" t="str">
            <v>Incremental cost ($)</v>
          </cell>
          <cell r="F1172" t="str">
            <v>Cost Value Source</v>
          </cell>
          <cell r="G1172" t="str">
            <v/>
          </cell>
          <cell r="H1172" t="str">
            <v>Table 1-6B</v>
          </cell>
          <cell r="I1172" t="str">
            <v/>
          </cell>
        </row>
        <row r="1173">
          <cell r="C1173" t="str">
            <v>692.2_Gross incremental annual electric savings (kWh/yr)</v>
          </cell>
          <cell r="D1173">
            <v>2</v>
          </cell>
          <cell r="E1173" t="str">
            <v>Gross incremental annual electric savings (kWh/yr)</v>
          </cell>
          <cell r="F1173" t="str">
            <v xml:space="preserve">Energy Savings Value Source </v>
          </cell>
          <cell r="G1173" t="str">
            <v/>
          </cell>
          <cell r="H1173" t="str">
            <v>Table 1-6B</v>
          </cell>
          <cell r="I1173" t="str">
            <v/>
          </cell>
        </row>
        <row r="1174">
          <cell r="C1174" t="str">
            <v>692.2_Gross Average Monthly Demand Reduction (kW/unit)</v>
          </cell>
          <cell r="D1174">
            <v>2</v>
          </cell>
          <cell r="E1174" t="str">
            <v>Gross Average Monthly Demand Reduction (kW/unit)</v>
          </cell>
          <cell r="F1174" t="str">
            <v>Demand Reduction Value Source</v>
          </cell>
          <cell r="G1174" t="str">
            <v/>
          </cell>
          <cell r="H1174" t="str">
            <v>Table 1-6B</v>
          </cell>
          <cell r="I1174" t="str">
            <v/>
          </cell>
        </row>
        <row r="1175">
          <cell r="C1175" t="str">
            <v>09072014-008.2_Planned Net to Gross Ratio</v>
          </cell>
          <cell r="D1175">
            <v>2</v>
          </cell>
          <cell r="E1175" t="str">
            <v>Planned Net to Gross Ratio</v>
          </cell>
          <cell r="F1175" t="str">
            <v>Net-to-Gross Value Source</v>
          </cell>
          <cell r="G1175" t="str">
            <v/>
          </cell>
          <cell r="H1175" t="str">
            <v>Page 2</v>
          </cell>
          <cell r="I1175" t="str">
            <v>ID_FinAnswer_Express_Program_Evaluation_2009-2011.pdf</v>
          </cell>
        </row>
        <row r="1176">
          <cell r="C1176" t="str">
            <v>09072014-008.2_Gross Average Monthly Demand Reduction (kW/unit)</v>
          </cell>
          <cell r="D1176">
            <v>2</v>
          </cell>
          <cell r="E1176" t="str">
            <v>Gross Average Monthly Demand Reduction (kW/unit)</v>
          </cell>
          <cell r="F1176" t="str">
            <v>Demand Reduction Value Source</v>
          </cell>
          <cell r="G1176" t="str">
            <v/>
          </cell>
          <cell r="H1176" t="str">
            <v/>
          </cell>
          <cell r="I1176" t="str">
            <v>NonLighting Measure Worksheets ID 111314.pdf</v>
          </cell>
        </row>
        <row r="1177">
          <cell r="C1177" t="str">
            <v>09072014-008.2_Planned Realization Rate</v>
          </cell>
          <cell r="D1177">
            <v>2</v>
          </cell>
          <cell r="E1177" t="str">
            <v>Planned Realization Rate</v>
          </cell>
          <cell r="F1177" t="str">
            <v>Realization Rate Value Source</v>
          </cell>
          <cell r="G1177" t="str">
            <v/>
          </cell>
          <cell r="H1177" t="str">
            <v>Table 1</v>
          </cell>
          <cell r="I1177" t="str">
            <v>ID_FinAnswer_Express_Program_Evaluation_2009-2011.pdf</v>
          </cell>
        </row>
        <row r="1178">
          <cell r="C1178" t="str">
            <v>09072014-008.2_Measure life (years)</v>
          </cell>
          <cell r="D1178">
            <v>2</v>
          </cell>
          <cell r="E1178" t="str">
            <v>Measure life (years)</v>
          </cell>
          <cell r="F1178" t="str">
            <v>Measure Life Value Source</v>
          </cell>
          <cell r="G1178" t="str">
            <v/>
          </cell>
          <cell r="H1178" t="str">
            <v/>
          </cell>
          <cell r="I1178" t="str">
            <v>NonLighting Measure Worksheets ID 111314.pdf</v>
          </cell>
        </row>
        <row r="1179">
          <cell r="C1179" t="str">
            <v>09072014-008.2_Incremental cost ($)</v>
          </cell>
          <cell r="D1179">
            <v>2</v>
          </cell>
          <cell r="E1179" t="str">
            <v>Incremental cost ($)</v>
          </cell>
          <cell r="F1179" t="str">
            <v>Cost Value Source</v>
          </cell>
          <cell r="G1179" t="str">
            <v/>
          </cell>
          <cell r="H1179" t="str">
            <v/>
          </cell>
          <cell r="I1179" t="str">
            <v>NonLighting Measure Worksheets ID 111314.pdf</v>
          </cell>
        </row>
        <row r="1180">
          <cell r="C1180" t="str">
            <v>09072014-008.2_Gross incremental annual electric savings (kWh/yr)</v>
          </cell>
          <cell r="D1180">
            <v>2</v>
          </cell>
          <cell r="E1180" t="str">
            <v>Gross incremental annual electric savings (kWh/yr)</v>
          </cell>
          <cell r="F1180" t="str">
            <v xml:space="preserve">Energy Savings Value Source </v>
          </cell>
          <cell r="G1180" t="str">
            <v/>
          </cell>
          <cell r="H1180" t="str">
            <v/>
          </cell>
          <cell r="I1180" t="str">
            <v>NonLighting Measure Worksheets ID 111314.pdf</v>
          </cell>
        </row>
        <row r="1181">
          <cell r="C1181" t="str">
            <v>693.2_Measure life (years)</v>
          </cell>
          <cell r="D1181">
            <v>2</v>
          </cell>
          <cell r="E1181" t="str">
            <v>Measure life (years)</v>
          </cell>
          <cell r="F1181" t="str">
            <v>Measure Life Value Source</v>
          </cell>
          <cell r="G1181" t="str">
            <v/>
          </cell>
          <cell r="H1181" t="str">
            <v>Table 1-6B</v>
          </cell>
          <cell r="I1181" t="str">
            <v/>
          </cell>
        </row>
        <row r="1182">
          <cell r="C1182" t="str">
            <v>693.2_Gross Average Monthly Demand Reduction (kW/unit)</v>
          </cell>
          <cell r="D1182">
            <v>2</v>
          </cell>
          <cell r="E1182" t="str">
            <v>Gross Average Monthly Demand Reduction (kW/unit)</v>
          </cell>
          <cell r="F1182" t="str">
            <v>Demand Reduction Value Source</v>
          </cell>
          <cell r="G1182" t="str">
            <v/>
          </cell>
          <cell r="H1182" t="str">
            <v>Table 1-6B</v>
          </cell>
          <cell r="I1182" t="str">
            <v/>
          </cell>
        </row>
        <row r="1183">
          <cell r="C1183" t="str">
            <v>693.2_Gross incremental annual electric savings (kWh/yr)</v>
          </cell>
          <cell r="D1183">
            <v>2</v>
          </cell>
          <cell r="E1183" t="str">
            <v>Gross incremental annual electric savings (kWh/yr)</v>
          </cell>
          <cell r="F1183" t="str">
            <v xml:space="preserve">Energy Savings Value Source </v>
          </cell>
          <cell r="G1183" t="str">
            <v/>
          </cell>
          <cell r="H1183" t="str">
            <v>Table 1-6B</v>
          </cell>
          <cell r="I1183" t="str">
            <v/>
          </cell>
        </row>
        <row r="1184">
          <cell r="C1184" t="str">
            <v>693.2_Incremental cost ($)</v>
          </cell>
          <cell r="D1184">
            <v>2</v>
          </cell>
          <cell r="E1184" t="str">
            <v>Incremental cost ($)</v>
          </cell>
          <cell r="F1184" t="str">
            <v>Cost Value Source</v>
          </cell>
          <cell r="G1184" t="str">
            <v/>
          </cell>
          <cell r="H1184" t="str">
            <v>Table 1-6B</v>
          </cell>
          <cell r="I1184" t="str">
            <v/>
          </cell>
        </row>
        <row r="1185">
          <cell r="C1185" t="str">
            <v>693.2_Incentive Customer ($)</v>
          </cell>
          <cell r="D1185">
            <v>2</v>
          </cell>
          <cell r="E1185" t="str">
            <v>Incentive Customer ($)</v>
          </cell>
          <cell r="F1185" t="str">
            <v>Incentive Value Source</v>
          </cell>
          <cell r="G1185" t="str">
            <v/>
          </cell>
          <cell r="H1185" t="str">
            <v>Table 1-6B</v>
          </cell>
          <cell r="I1185" t="str">
            <v/>
          </cell>
        </row>
        <row r="1186">
          <cell r="C1186" t="str">
            <v>09072014-009.2_Measure life (years)</v>
          </cell>
          <cell r="D1186">
            <v>2</v>
          </cell>
          <cell r="E1186" t="str">
            <v>Measure life (years)</v>
          </cell>
          <cell r="F1186" t="str">
            <v>Measure Life Value Source</v>
          </cell>
          <cell r="G1186" t="str">
            <v/>
          </cell>
          <cell r="H1186" t="str">
            <v/>
          </cell>
          <cell r="I1186" t="str">
            <v>NonLighting Measure Worksheets ID 111314.pdf</v>
          </cell>
        </row>
        <row r="1187">
          <cell r="C1187" t="str">
            <v>09072014-009.2_Gross Average Monthly Demand Reduction (kW/unit)</v>
          </cell>
          <cell r="D1187">
            <v>2</v>
          </cell>
          <cell r="E1187" t="str">
            <v>Gross Average Monthly Demand Reduction (kW/unit)</v>
          </cell>
          <cell r="F1187" t="str">
            <v>Demand Reduction Value Source</v>
          </cell>
          <cell r="G1187" t="str">
            <v/>
          </cell>
          <cell r="H1187" t="str">
            <v/>
          </cell>
          <cell r="I1187" t="str">
            <v>NonLighting Measure Worksheets ID 111314.pdf</v>
          </cell>
        </row>
        <row r="1188">
          <cell r="C1188" t="str">
            <v>09072014-009.2_Planned Net to Gross Ratio</v>
          </cell>
          <cell r="D1188">
            <v>2</v>
          </cell>
          <cell r="E1188" t="str">
            <v>Planned Net to Gross Ratio</v>
          </cell>
          <cell r="F1188" t="str">
            <v>Net-to-Gross Value Source</v>
          </cell>
          <cell r="G1188" t="str">
            <v/>
          </cell>
          <cell r="H1188" t="str">
            <v>Page 2</v>
          </cell>
          <cell r="I1188" t="str">
            <v>ID_FinAnswer_Express_Program_Evaluation_2009-2011.pdf</v>
          </cell>
        </row>
        <row r="1189">
          <cell r="C1189" t="str">
            <v>09072014-009.2_Gross incremental annual electric savings (kWh/yr)</v>
          </cell>
          <cell r="D1189">
            <v>2</v>
          </cell>
          <cell r="E1189" t="str">
            <v>Gross incremental annual electric savings (kWh/yr)</v>
          </cell>
          <cell r="F1189" t="str">
            <v xml:space="preserve">Energy Savings Value Source </v>
          </cell>
          <cell r="G1189" t="str">
            <v/>
          </cell>
          <cell r="H1189" t="str">
            <v/>
          </cell>
          <cell r="I1189" t="str">
            <v>NonLighting Measure Worksheets ID 111314.pdf</v>
          </cell>
        </row>
        <row r="1190">
          <cell r="C1190" t="str">
            <v>09072014-009.2_Planned Realization Rate</v>
          </cell>
          <cell r="D1190">
            <v>2</v>
          </cell>
          <cell r="E1190" t="str">
            <v>Planned Realization Rate</v>
          </cell>
          <cell r="F1190" t="str">
            <v>Realization Rate Value Source</v>
          </cell>
          <cell r="G1190" t="str">
            <v/>
          </cell>
          <cell r="H1190" t="str">
            <v>Table 1</v>
          </cell>
          <cell r="I1190" t="str">
            <v>ID_FinAnswer_Express_Program_Evaluation_2009-2011.pdf</v>
          </cell>
        </row>
        <row r="1191">
          <cell r="C1191" t="str">
            <v>09072014-009.2_Incremental cost ($)</v>
          </cell>
          <cell r="D1191">
            <v>2</v>
          </cell>
          <cell r="E1191" t="str">
            <v>Incremental cost ($)</v>
          </cell>
          <cell r="F1191" t="str">
            <v>Cost Value Source</v>
          </cell>
          <cell r="G1191" t="str">
            <v/>
          </cell>
          <cell r="H1191" t="str">
            <v/>
          </cell>
          <cell r="I1191" t="str">
            <v>NonLighting Measure Worksheets ID 111314.pdf</v>
          </cell>
        </row>
        <row r="1192">
          <cell r="C1192" t="str">
            <v>694.2_Gross Average Monthly Demand Reduction (kW/unit)</v>
          </cell>
          <cell r="D1192">
            <v>2</v>
          </cell>
          <cell r="E1192" t="str">
            <v>Gross Average Monthly Demand Reduction (kW/unit)</v>
          </cell>
          <cell r="F1192" t="str">
            <v>Demand Reduction Value Source</v>
          </cell>
          <cell r="G1192" t="str">
            <v/>
          </cell>
          <cell r="H1192" t="str">
            <v>Table 1-6B</v>
          </cell>
          <cell r="I1192" t="str">
            <v/>
          </cell>
        </row>
        <row r="1193">
          <cell r="C1193" t="str">
            <v>694.2_Measure life (years)</v>
          </cell>
          <cell r="D1193">
            <v>2</v>
          </cell>
          <cell r="E1193" t="str">
            <v>Measure life (years)</v>
          </cell>
          <cell r="F1193" t="str">
            <v>Measure Life Value Source</v>
          </cell>
          <cell r="G1193" t="str">
            <v/>
          </cell>
          <cell r="H1193" t="str">
            <v>Table 1-6B</v>
          </cell>
          <cell r="I1193" t="str">
            <v/>
          </cell>
        </row>
        <row r="1194">
          <cell r="C1194" t="str">
            <v>694.2_Gross incremental annual electric savings (kWh/yr)</v>
          </cell>
          <cell r="D1194">
            <v>2</v>
          </cell>
          <cell r="E1194" t="str">
            <v>Gross incremental annual electric savings (kWh/yr)</v>
          </cell>
          <cell r="F1194" t="str">
            <v xml:space="preserve">Energy Savings Value Source </v>
          </cell>
          <cell r="G1194" t="str">
            <v/>
          </cell>
          <cell r="H1194" t="str">
            <v>Table 1-6B</v>
          </cell>
          <cell r="I1194" t="str">
            <v/>
          </cell>
        </row>
        <row r="1195">
          <cell r="C1195" t="str">
            <v>694.2_Incentive Customer ($)</v>
          </cell>
          <cell r="D1195">
            <v>2</v>
          </cell>
          <cell r="E1195" t="str">
            <v>Incentive Customer ($)</v>
          </cell>
          <cell r="F1195" t="str">
            <v>Incentive Value Source</v>
          </cell>
          <cell r="G1195" t="str">
            <v/>
          </cell>
          <cell r="H1195" t="str">
            <v>Table 1-6B</v>
          </cell>
          <cell r="I1195" t="str">
            <v/>
          </cell>
        </row>
        <row r="1196">
          <cell r="C1196" t="str">
            <v>694.2_Incremental cost ($)</v>
          </cell>
          <cell r="D1196">
            <v>2</v>
          </cell>
          <cell r="E1196" t="str">
            <v>Incremental cost ($)</v>
          </cell>
          <cell r="F1196" t="str">
            <v>Cost Value Source</v>
          </cell>
          <cell r="G1196" t="str">
            <v/>
          </cell>
          <cell r="H1196" t="str">
            <v>Table 1-6B</v>
          </cell>
          <cell r="I1196" t="str">
            <v/>
          </cell>
        </row>
        <row r="1197">
          <cell r="C1197" t="str">
            <v>09072014-026.2_Planned Net to Gross Ratio</v>
          </cell>
          <cell r="D1197">
            <v>2</v>
          </cell>
          <cell r="E1197" t="str">
            <v>Planned Net to Gross Ratio</v>
          </cell>
          <cell r="F1197" t="str">
            <v>Net-to-Gross Value Source</v>
          </cell>
          <cell r="G1197" t="str">
            <v/>
          </cell>
          <cell r="H1197" t="str">
            <v>page 2</v>
          </cell>
          <cell r="I1197" t="str">
            <v>CA_FinAnswer_Express_Program_Evaluation_2009-2011.pdf</v>
          </cell>
        </row>
        <row r="1198">
          <cell r="C1198" t="str">
            <v>09072014-026.2_Planned Realization Rate</v>
          </cell>
          <cell r="D1198">
            <v>2</v>
          </cell>
          <cell r="E1198" t="str">
            <v>Planned Realization Rate</v>
          </cell>
          <cell r="F1198" t="str">
            <v>Realization Rate Value Source</v>
          </cell>
          <cell r="G1198" t="str">
            <v/>
          </cell>
          <cell r="H1198" t="str">
            <v>page 2</v>
          </cell>
          <cell r="I1198" t="str">
            <v>CA_FinAnswer_Express_Program_Evaluation_2009-2011.pdf</v>
          </cell>
        </row>
        <row r="1199">
          <cell r="C1199" t="str">
            <v>09072014-027.2_Planned Realization Rate</v>
          </cell>
          <cell r="D1199">
            <v>2</v>
          </cell>
          <cell r="E1199" t="str">
            <v>Planned Realization Rate</v>
          </cell>
          <cell r="F1199" t="str">
            <v>Realization Rate Value Source</v>
          </cell>
          <cell r="G1199" t="str">
            <v/>
          </cell>
          <cell r="H1199" t="str">
            <v>page 2</v>
          </cell>
          <cell r="I1199" t="str">
            <v>CA_FinAnswer_Express_Program_Evaluation_2009-2011.pdf</v>
          </cell>
        </row>
        <row r="1200">
          <cell r="C1200" t="str">
            <v>09072014-027.2_Planned Net to Gross Ratio</v>
          </cell>
          <cell r="D1200">
            <v>2</v>
          </cell>
          <cell r="E1200" t="str">
            <v>Planned Net to Gross Ratio</v>
          </cell>
          <cell r="F1200" t="str">
            <v>Net-to-Gross Value Source</v>
          </cell>
          <cell r="G1200" t="str">
            <v/>
          </cell>
          <cell r="H1200" t="str">
            <v>page 2</v>
          </cell>
          <cell r="I1200" t="str">
            <v>CA_FinAnswer_Express_Program_Evaluation_2009-2011.pdf</v>
          </cell>
        </row>
        <row r="1201">
          <cell r="C1201" t="str">
            <v>09072014-028.2_Planned Net to Gross Ratio</v>
          </cell>
          <cell r="D1201">
            <v>2</v>
          </cell>
          <cell r="E1201" t="str">
            <v>Planned Net to Gross Ratio</v>
          </cell>
          <cell r="F1201" t="str">
            <v>Net-to-Gross Value Source</v>
          </cell>
          <cell r="G1201" t="str">
            <v/>
          </cell>
          <cell r="H1201" t="str">
            <v>page 2</v>
          </cell>
          <cell r="I1201" t="str">
            <v>CA_FinAnswer_Express_Program_Evaluation_2009-2011.pdf</v>
          </cell>
        </row>
        <row r="1202">
          <cell r="C1202" t="str">
            <v>09072014-028.2_Planned Realization Rate</v>
          </cell>
          <cell r="D1202">
            <v>2</v>
          </cell>
          <cell r="E1202" t="str">
            <v>Planned Realization Rate</v>
          </cell>
          <cell r="F1202" t="str">
            <v>Realization Rate Value Source</v>
          </cell>
          <cell r="G1202" t="str">
            <v/>
          </cell>
          <cell r="H1202" t="str">
            <v>page 2</v>
          </cell>
          <cell r="I1202" t="str">
            <v>CA_FinAnswer_Express_Program_Evaluation_2009-2011.pdf</v>
          </cell>
        </row>
        <row r="1203">
          <cell r="C1203" t="str">
            <v>09072014-029.2_Planned Net to Gross Ratio</v>
          </cell>
          <cell r="D1203">
            <v>2</v>
          </cell>
          <cell r="E1203" t="str">
            <v>Planned Net to Gross Ratio</v>
          </cell>
          <cell r="F1203" t="str">
            <v>Net-to-Gross Value Source</v>
          </cell>
          <cell r="G1203" t="str">
            <v/>
          </cell>
          <cell r="H1203" t="str">
            <v>page 2</v>
          </cell>
          <cell r="I1203" t="str">
            <v>CA_FinAnswer_Express_Program_Evaluation_2009-2011.pdf</v>
          </cell>
        </row>
        <row r="1204">
          <cell r="C1204" t="str">
            <v>09072014-029.2_Planned Realization Rate</v>
          </cell>
          <cell r="D1204">
            <v>2</v>
          </cell>
          <cell r="E1204" t="str">
            <v>Planned Realization Rate</v>
          </cell>
          <cell r="F1204" t="str">
            <v>Realization Rate Value Source</v>
          </cell>
          <cell r="G1204" t="str">
            <v/>
          </cell>
          <cell r="H1204" t="str">
            <v>page 2</v>
          </cell>
          <cell r="I1204" t="str">
            <v>CA_FinAnswer_Express_Program_Evaluation_2009-2011.pdf</v>
          </cell>
        </row>
        <row r="1205">
          <cell r="C1205" t="str">
            <v>478.3_Measure life (years)</v>
          </cell>
          <cell r="D1205">
            <v>3</v>
          </cell>
          <cell r="E1205" t="str">
            <v>Measure life (years)</v>
          </cell>
          <cell r="F1205" t="str">
            <v>Measure Life Value Source</v>
          </cell>
          <cell r="G1205" t="str">
            <v/>
          </cell>
          <cell r="H1205" t="str">
            <v/>
          </cell>
          <cell r="I1205" t="str">
            <v>Program Update Report UT 050214.docx</v>
          </cell>
        </row>
        <row r="1206">
          <cell r="C1206" t="str">
            <v>478.3_Planned Net to Gross Ratio</v>
          </cell>
          <cell r="D1206">
            <v>3</v>
          </cell>
          <cell r="E1206" t="str">
            <v>Planned Net to Gross Ratio</v>
          </cell>
          <cell r="F1206" t="str">
            <v>Net-to-Gross Value Source</v>
          </cell>
          <cell r="G1206" t="str">
            <v/>
          </cell>
          <cell r="H1206" t="str">
            <v>BAU - CE inputs sheet</v>
          </cell>
          <cell r="I1206" t="str">
            <v>CE inputs - measure update   small business 031314.xlsx</v>
          </cell>
        </row>
        <row r="1207">
          <cell r="C1207" t="str">
            <v>478.3_Gross Average Monthly Demand Reduction (kW/unit)</v>
          </cell>
          <cell r="D1207">
            <v>3</v>
          </cell>
          <cell r="E1207" t="str">
            <v>Gross Average Monthly Demand Reduction (kW/unit)</v>
          </cell>
          <cell r="F1207" t="str">
            <v>Demand Savings Value Source</v>
          </cell>
          <cell r="G1207" t="str">
            <v/>
          </cell>
          <cell r="H1207" t="str">
            <v/>
          </cell>
          <cell r="I1207" t="str">
            <v/>
          </cell>
        </row>
        <row r="1208">
          <cell r="C1208" t="str">
            <v>478.3_Planned Realization Rate</v>
          </cell>
          <cell r="D1208">
            <v>3</v>
          </cell>
          <cell r="E1208" t="str">
            <v>Planned Realization Rate</v>
          </cell>
          <cell r="F1208" t="str">
            <v>Realization Rate Value Source</v>
          </cell>
          <cell r="G1208" t="str">
            <v/>
          </cell>
          <cell r="H1208" t="str">
            <v>BAU - CE inputs sheet</v>
          </cell>
          <cell r="I1208" t="str">
            <v>CE inputs - measure update   small business 031314.xlsx</v>
          </cell>
        </row>
        <row r="1209">
          <cell r="C1209" t="str">
            <v>478.3_Gross incremental annual electric savings (kWh/yr)</v>
          </cell>
          <cell r="D1209">
            <v>3</v>
          </cell>
          <cell r="E1209" t="str">
            <v>Gross incremental annual electric savings (kWh/yr)</v>
          </cell>
          <cell r="F1209" t="str">
            <v>Energy Savings Value Source</v>
          </cell>
          <cell r="G1209" t="str">
            <v/>
          </cell>
          <cell r="H1209" t="str">
            <v/>
          </cell>
          <cell r="I1209" t="str">
            <v/>
          </cell>
        </row>
        <row r="1210">
          <cell r="C1210" t="str">
            <v>478.3_Gross Average Monthly Demand Reduction (kW/unit)</v>
          </cell>
          <cell r="D1210">
            <v>3</v>
          </cell>
          <cell r="E1210" t="str">
            <v>Gross Average Monthly Demand Reduction (kW/unit)</v>
          </cell>
          <cell r="F1210" t="str">
            <v>Demand Savings Value Source</v>
          </cell>
          <cell r="G1210" t="str">
            <v/>
          </cell>
          <cell r="H1210" t="str">
            <v/>
          </cell>
          <cell r="I1210" t="str">
            <v>Program Update Report UT 050214.docx</v>
          </cell>
        </row>
        <row r="1211">
          <cell r="C1211" t="str">
            <v>478.3_Incremental cost ($)</v>
          </cell>
          <cell r="D1211">
            <v>3</v>
          </cell>
          <cell r="E1211" t="str">
            <v>Incremental cost ($)</v>
          </cell>
          <cell r="F1211" t="str">
            <v>Incremental Cost Value Source</v>
          </cell>
          <cell r="G1211" t="str">
            <v/>
          </cell>
          <cell r="H1211" t="str">
            <v/>
          </cell>
          <cell r="I1211" t="str">
            <v>Program Update Report UT 050214.docx</v>
          </cell>
        </row>
        <row r="1212">
          <cell r="C1212" t="str">
            <v>478.3_Incremental cost ($)</v>
          </cell>
          <cell r="D1212">
            <v>3</v>
          </cell>
          <cell r="E1212" t="str">
            <v>Incremental cost ($)</v>
          </cell>
          <cell r="F1212" t="str">
            <v>Incremental Cost Value Source</v>
          </cell>
          <cell r="G1212" t="str">
            <v/>
          </cell>
          <cell r="H1212" t="str">
            <v/>
          </cell>
          <cell r="I1212" t="str">
            <v/>
          </cell>
        </row>
        <row r="1213">
          <cell r="C1213" t="str">
            <v>478.3_Gross incremental annual electric savings (kWh/yr)</v>
          </cell>
          <cell r="D1213">
            <v>3</v>
          </cell>
          <cell r="E1213" t="str">
            <v>Gross incremental annual electric savings (kWh/yr)</v>
          </cell>
          <cell r="F1213" t="str">
            <v>Energy Savings Value Source</v>
          </cell>
          <cell r="G1213" t="str">
            <v/>
          </cell>
          <cell r="H1213" t="str">
            <v/>
          </cell>
          <cell r="I1213" t="str">
            <v>Program Update Report UT 050214.docx</v>
          </cell>
        </row>
        <row r="1214">
          <cell r="C1214" t="str">
            <v>09072014-016.2_Measure life (years)</v>
          </cell>
          <cell r="D1214">
            <v>2</v>
          </cell>
          <cell r="E1214" t="str">
            <v>Measure life (years)</v>
          </cell>
          <cell r="F1214" t="str">
            <v>Measure Life Value Source</v>
          </cell>
          <cell r="G1214" t="str">
            <v/>
          </cell>
          <cell r="H1214" t="str">
            <v/>
          </cell>
          <cell r="I1214" t="str">
            <v>NonLighting Measure Worksheets WY 120814.pdf</v>
          </cell>
        </row>
        <row r="1215">
          <cell r="C1215" t="str">
            <v>09072014-016.2_Gross Average Monthly Demand Reduction (kW/unit)</v>
          </cell>
          <cell r="D1215">
            <v>2</v>
          </cell>
          <cell r="E1215" t="str">
            <v>Gross Average Monthly Demand Reduction (kW/unit)</v>
          </cell>
          <cell r="F1215" t="str">
            <v>Demand Savings Value Source</v>
          </cell>
          <cell r="G1215" t="str">
            <v/>
          </cell>
          <cell r="H1215" t="str">
            <v/>
          </cell>
          <cell r="I1215" t="str">
            <v>NonLighting Measure Worksheets WY 120814.pdf</v>
          </cell>
        </row>
        <row r="1216">
          <cell r="C1216" t="str">
            <v>09072014-016.2_Gross incremental annual electric savings (kWh/yr)</v>
          </cell>
          <cell r="D1216">
            <v>2</v>
          </cell>
          <cell r="E1216" t="str">
            <v>Gross incremental annual electric savings (kWh/yr)</v>
          </cell>
          <cell r="F1216" t="str">
            <v>Energy Savings Value Source</v>
          </cell>
          <cell r="G1216" t="str">
            <v/>
          </cell>
          <cell r="H1216" t="str">
            <v/>
          </cell>
          <cell r="I1216" t="str">
            <v>NonLighting Measure Worksheets WY 120814.pdf</v>
          </cell>
        </row>
        <row r="1217">
          <cell r="C1217" t="str">
            <v>09072014-016.2_Planned Net to Gross Ratio</v>
          </cell>
          <cell r="D1217">
            <v>2</v>
          </cell>
          <cell r="E1217" t="str">
            <v>Planned Net to Gross Ratio</v>
          </cell>
          <cell r="F1217" t="str">
            <v>Net-to-Gross Value Source</v>
          </cell>
          <cell r="G1217" t="str">
            <v/>
          </cell>
          <cell r="H1217" t="str">
            <v>Page 10</v>
          </cell>
          <cell r="I1217" t="str">
            <v>DSM_WY_FinAnswerExpress_Report_2011.pdf</v>
          </cell>
        </row>
        <row r="1218">
          <cell r="C1218" t="str">
            <v>09072014-016.2_Incremental cost ($)</v>
          </cell>
          <cell r="D1218">
            <v>2</v>
          </cell>
          <cell r="E1218" t="str">
            <v>Incremental cost ($)</v>
          </cell>
          <cell r="F1218" t="str">
            <v>Incremental Cost Value Source</v>
          </cell>
          <cell r="G1218" t="str">
            <v/>
          </cell>
          <cell r="H1218" t="str">
            <v/>
          </cell>
          <cell r="I1218" t="str">
            <v>NonLighting Measure Worksheets WY 120814.pdf</v>
          </cell>
        </row>
        <row r="1219">
          <cell r="C1219" t="str">
            <v>09072014-016.2_Planned Realization Rate</v>
          </cell>
          <cell r="D1219">
            <v>2</v>
          </cell>
          <cell r="E1219" t="str">
            <v>Planned Realization Rate</v>
          </cell>
          <cell r="F1219" t="str">
            <v>Realization Rate Value Source</v>
          </cell>
          <cell r="G1219" t="str">
            <v/>
          </cell>
          <cell r="H1219" t="str">
            <v>Table 1</v>
          </cell>
          <cell r="I1219" t="str">
            <v>DSM_WY_FinAnswerExpress_Report_2011.pdf</v>
          </cell>
        </row>
        <row r="1220">
          <cell r="C1220" t="str">
            <v>479.3_Gross incremental annual electric savings (kWh/yr)</v>
          </cell>
          <cell r="D1220">
            <v>3</v>
          </cell>
          <cell r="E1220" t="str">
            <v>Gross incremental annual electric savings (kWh/yr)</v>
          </cell>
          <cell r="F1220" t="str">
            <v>Energy Savings Value Source</v>
          </cell>
          <cell r="G1220" t="str">
            <v/>
          </cell>
          <cell r="H1220" t="str">
            <v/>
          </cell>
          <cell r="I1220" t="str">
            <v/>
          </cell>
        </row>
        <row r="1221">
          <cell r="C1221" t="str">
            <v>479.3_Planned Realization Rate</v>
          </cell>
          <cell r="D1221">
            <v>3</v>
          </cell>
          <cell r="E1221" t="str">
            <v>Planned Realization Rate</v>
          </cell>
          <cell r="F1221" t="str">
            <v>Realization Rate Value Source</v>
          </cell>
          <cell r="G1221" t="str">
            <v/>
          </cell>
          <cell r="H1221" t="str">
            <v>BAU - CE inputs sheet</v>
          </cell>
          <cell r="I1221" t="str">
            <v>CE inputs - measure update   small business 031314.xlsx</v>
          </cell>
        </row>
        <row r="1222">
          <cell r="C1222" t="str">
            <v>479.3_Gross incremental annual electric savings (kWh/yr)</v>
          </cell>
          <cell r="D1222">
            <v>3</v>
          </cell>
          <cell r="E1222" t="str">
            <v>Gross incremental annual electric savings (kWh/yr)</v>
          </cell>
          <cell r="F1222" t="str">
            <v>Energy Savings Value Source</v>
          </cell>
          <cell r="G1222" t="str">
            <v/>
          </cell>
          <cell r="H1222" t="str">
            <v/>
          </cell>
          <cell r="I1222" t="str">
            <v>Program Update Report UT 050214.docx</v>
          </cell>
        </row>
        <row r="1223">
          <cell r="C1223" t="str">
            <v>479.3_Planned Net to Gross Ratio</v>
          </cell>
          <cell r="D1223">
            <v>3</v>
          </cell>
          <cell r="E1223" t="str">
            <v>Planned Net to Gross Ratio</v>
          </cell>
          <cell r="F1223" t="str">
            <v>Net-to-Gross Value Source</v>
          </cell>
          <cell r="G1223" t="str">
            <v/>
          </cell>
          <cell r="H1223" t="str">
            <v>BAU - CE inputs sheet</v>
          </cell>
          <cell r="I1223" t="str">
            <v>CE inputs - measure update   small business 031314.xlsx</v>
          </cell>
        </row>
        <row r="1224">
          <cell r="C1224" t="str">
            <v>479.3_Incremental cost ($)</v>
          </cell>
          <cell r="D1224">
            <v>3</v>
          </cell>
          <cell r="E1224" t="str">
            <v>Incremental cost ($)</v>
          </cell>
          <cell r="F1224" t="str">
            <v>Incremental Cost Value Source</v>
          </cell>
          <cell r="G1224" t="str">
            <v/>
          </cell>
          <cell r="H1224" t="str">
            <v/>
          </cell>
          <cell r="I1224" t="str">
            <v>Program Update Report UT 050214.docx</v>
          </cell>
        </row>
        <row r="1225">
          <cell r="C1225" t="str">
            <v>479.3_Incremental cost ($)</v>
          </cell>
          <cell r="D1225">
            <v>3</v>
          </cell>
          <cell r="E1225" t="str">
            <v>Incremental cost ($)</v>
          </cell>
          <cell r="F1225" t="str">
            <v>Incremental Cost Value Source</v>
          </cell>
          <cell r="G1225" t="str">
            <v/>
          </cell>
          <cell r="H1225" t="str">
            <v/>
          </cell>
          <cell r="I1225" t="str">
            <v/>
          </cell>
        </row>
        <row r="1226">
          <cell r="C1226" t="str">
            <v>479.3_Measure life (years)</v>
          </cell>
          <cell r="D1226">
            <v>3</v>
          </cell>
          <cell r="E1226" t="str">
            <v>Measure life (years)</v>
          </cell>
          <cell r="F1226" t="str">
            <v>Measure Life Value Source</v>
          </cell>
          <cell r="G1226" t="str">
            <v/>
          </cell>
          <cell r="H1226" t="str">
            <v/>
          </cell>
          <cell r="I1226" t="str">
            <v>Program Update Report UT 050214.docx</v>
          </cell>
        </row>
        <row r="1227">
          <cell r="C1227" t="str">
            <v>479.3_Gross Average Monthly Demand Reduction (kW/unit)</v>
          </cell>
          <cell r="D1227">
            <v>3</v>
          </cell>
          <cell r="E1227" t="str">
            <v>Gross Average Monthly Demand Reduction (kW/unit)</v>
          </cell>
          <cell r="F1227" t="str">
            <v>Demand Savings Value Source</v>
          </cell>
          <cell r="G1227" t="str">
            <v/>
          </cell>
          <cell r="H1227" t="str">
            <v/>
          </cell>
          <cell r="I1227" t="str">
            <v/>
          </cell>
        </row>
        <row r="1228">
          <cell r="C1228" t="str">
            <v>479.3_Gross Average Monthly Demand Reduction (kW/unit)</v>
          </cell>
          <cell r="D1228">
            <v>3</v>
          </cell>
          <cell r="E1228" t="str">
            <v>Gross Average Monthly Demand Reduction (kW/unit)</v>
          </cell>
          <cell r="F1228" t="str">
            <v>Demand Savings Value Source</v>
          </cell>
          <cell r="G1228" t="str">
            <v/>
          </cell>
          <cell r="H1228" t="str">
            <v/>
          </cell>
          <cell r="I1228" t="str">
            <v>Program Update Report UT 050214.docx</v>
          </cell>
        </row>
        <row r="1229">
          <cell r="C1229" t="str">
            <v>09072014-017.2_Measure life (years)</v>
          </cell>
          <cell r="D1229">
            <v>2</v>
          </cell>
          <cell r="E1229" t="str">
            <v>Measure life (years)</v>
          </cell>
          <cell r="F1229" t="str">
            <v>Measure Life Value Source</v>
          </cell>
          <cell r="G1229" t="str">
            <v/>
          </cell>
          <cell r="H1229" t="str">
            <v/>
          </cell>
          <cell r="I1229" t="str">
            <v>NonLighting Measure Worksheets WY 120814.pdf</v>
          </cell>
        </row>
        <row r="1230">
          <cell r="C1230" t="str">
            <v>09072014-017.2_Incremental cost ($)</v>
          </cell>
          <cell r="D1230">
            <v>2</v>
          </cell>
          <cell r="E1230" t="str">
            <v>Incremental cost ($)</v>
          </cell>
          <cell r="F1230" t="str">
            <v>Incremental Cost Value Source</v>
          </cell>
          <cell r="G1230" t="str">
            <v/>
          </cell>
          <cell r="H1230" t="str">
            <v/>
          </cell>
          <cell r="I1230" t="str">
            <v>NonLighting Measure Worksheets WY 120814.pdf</v>
          </cell>
        </row>
        <row r="1231">
          <cell r="C1231" t="str">
            <v>09072014-017.2_Planned Net to Gross Ratio</v>
          </cell>
          <cell r="D1231">
            <v>2</v>
          </cell>
          <cell r="E1231" t="str">
            <v>Planned Net to Gross Ratio</v>
          </cell>
          <cell r="F1231" t="str">
            <v>Net-to-Gross Value Source</v>
          </cell>
          <cell r="G1231" t="str">
            <v/>
          </cell>
          <cell r="H1231" t="str">
            <v>Page 10</v>
          </cell>
          <cell r="I1231" t="str">
            <v>DSM_WY_FinAnswerExpress_Report_2011.pdf</v>
          </cell>
        </row>
        <row r="1232">
          <cell r="C1232" t="str">
            <v>09072014-017.2_Gross Average Monthly Demand Reduction (kW/unit)</v>
          </cell>
          <cell r="D1232">
            <v>2</v>
          </cell>
          <cell r="E1232" t="str">
            <v>Gross Average Monthly Demand Reduction (kW/unit)</v>
          </cell>
          <cell r="F1232" t="str">
            <v>Demand Savings Value Source</v>
          </cell>
          <cell r="G1232" t="str">
            <v/>
          </cell>
          <cell r="H1232" t="str">
            <v/>
          </cell>
          <cell r="I1232" t="str">
            <v>NonLighting Measure Worksheets WY 120814.pdf</v>
          </cell>
        </row>
        <row r="1233">
          <cell r="C1233" t="str">
            <v>09072014-017.2_Gross incremental annual electric savings (kWh/yr)</v>
          </cell>
          <cell r="D1233">
            <v>2</v>
          </cell>
          <cell r="E1233" t="str">
            <v>Gross incremental annual electric savings (kWh/yr)</v>
          </cell>
          <cell r="F1233" t="str">
            <v>Energy Savings Value Source</v>
          </cell>
          <cell r="G1233" t="str">
            <v/>
          </cell>
          <cell r="H1233" t="str">
            <v/>
          </cell>
          <cell r="I1233" t="str">
            <v>NonLighting Measure Worksheets WY 120814.pdf</v>
          </cell>
        </row>
        <row r="1234">
          <cell r="C1234" t="str">
            <v>09072014-017.2_Planned Realization Rate</v>
          </cell>
          <cell r="D1234">
            <v>2</v>
          </cell>
          <cell r="E1234" t="str">
            <v>Planned Realization Rate</v>
          </cell>
          <cell r="F1234" t="str">
            <v>Realization Rate Value Source</v>
          </cell>
          <cell r="G1234" t="str">
            <v/>
          </cell>
          <cell r="H1234" t="str">
            <v>Table 1</v>
          </cell>
          <cell r="I1234" t="str">
            <v>DSM_WY_FinAnswerExpress_Report_2011.pdf</v>
          </cell>
        </row>
        <row r="1235">
          <cell r="C1235" t="str">
            <v>480.3_Gross Average Monthly Demand Reduction (kW/unit)</v>
          </cell>
          <cell r="D1235">
            <v>3</v>
          </cell>
          <cell r="E1235" t="str">
            <v>Gross Average Monthly Demand Reduction (kW/unit)</v>
          </cell>
          <cell r="F1235" t="str">
            <v>Demand Savings Value Source</v>
          </cell>
          <cell r="G1235" t="str">
            <v/>
          </cell>
          <cell r="H1235" t="str">
            <v/>
          </cell>
          <cell r="I1235" t="str">
            <v>Program Update Report UT 050214.docx</v>
          </cell>
        </row>
        <row r="1236">
          <cell r="C1236" t="str">
            <v>480.3_Planned Realization Rate</v>
          </cell>
          <cell r="D1236">
            <v>3</v>
          </cell>
          <cell r="E1236" t="str">
            <v>Planned Realization Rate</v>
          </cell>
          <cell r="F1236" t="str">
            <v>Realization Rate Value Source</v>
          </cell>
          <cell r="G1236" t="str">
            <v/>
          </cell>
          <cell r="H1236" t="str">
            <v>BAU - CE inputs sheet</v>
          </cell>
          <cell r="I1236" t="str">
            <v>CE inputs - measure update   small business 031314.xlsx</v>
          </cell>
        </row>
        <row r="1237">
          <cell r="C1237" t="str">
            <v>480.3_Gross Average Monthly Demand Reduction (kW/unit)</v>
          </cell>
          <cell r="D1237">
            <v>3</v>
          </cell>
          <cell r="E1237" t="str">
            <v>Gross Average Monthly Demand Reduction (kW/unit)</v>
          </cell>
          <cell r="F1237" t="str">
            <v>Demand Savings Value Source</v>
          </cell>
          <cell r="G1237" t="str">
            <v/>
          </cell>
          <cell r="H1237" t="str">
            <v/>
          </cell>
          <cell r="I1237" t="str">
            <v/>
          </cell>
        </row>
        <row r="1238">
          <cell r="C1238" t="str">
            <v>480.3_Planned Net to Gross Ratio</v>
          </cell>
          <cell r="D1238">
            <v>3</v>
          </cell>
          <cell r="E1238" t="str">
            <v>Planned Net to Gross Ratio</v>
          </cell>
          <cell r="F1238" t="str">
            <v>Net-to-Gross Value Source</v>
          </cell>
          <cell r="G1238" t="str">
            <v/>
          </cell>
          <cell r="H1238" t="str">
            <v>BAU - CE inputs sheet</v>
          </cell>
          <cell r="I1238" t="str">
            <v>CE inputs - measure update   small business 031314.xlsx</v>
          </cell>
        </row>
        <row r="1239">
          <cell r="C1239" t="str">
            <v>480.3_Incremental cost ($)</v>
          </cell>
          <cell r="D1239">
            <v>3</v>
          </cell>
          <cell r="E1239" t="str">
            <v>Incremental cost ($)</v>
          </cell>
          <cell r="F1239" t="str">
            <v>Incremental Cost Value Source</v>
          </cell>
          <cell r="G1239" t="str">
            <v/>
          </cell>
          <cell r="H1239" t="str">
            <v/>
          </cell>
          <cell r="I1239" t="str">
            <v/>
          </cell>
        </row>
        <row r="1240">
          <cell r="C1240" t="str">
            <v>480.3_Incremental cost ($)</v>
          </cell>
          <cell r="D1240">
            <v>3</v>
          </cell>
          <cell r="E1240" t="str">
            <v>Incremental cost ($)</v>
          </cell>
          <cell r="F1240" t="str">
            <v>Incremental Cost Value Source</v>
          </cell>
          <cell r="G1240" t="str">
            <v/>
          </cell>
          <cell r="H1240" t="str">
            <v/>
          </cell>
          <cell r="I1240" t="str">
            <v>Program Update Report UT 050214.docx</v>
          </cell>
        </row>
        <row r="1241">
          <cell r="C1241" t="str">
            <v>480.3_Gross incremental annual electric savings (kWh/yr)</v>
          </cell>
          <cell r="D1241">
            <v>3</v>
          </cell>
          <cell r="E1241" t="str">
            <v>Gross incremental annual electric savings (kWh/yr)</v>
          </cell>
          <cell r="F1241" t="str">
            <v>Energy Savings Value Source</v>
          </cell>
          <cell r="G1241" t="str">
            <v/>
          </cell>
          <cell r="H1241" t="str">
            <v/>
          </cell>
          <cell r="I1241" t="str">
            <v/>
          </cell>
        </row>
        <row r="1242">
          <cell r="C1242" t="str">
            <v>480.3_Measure life (years)</v>
          </cell>
          <cell r="D1242">
            <v>3</v>
          </cell>
          <cell r="E1242" t="str">
            <v>Measure life (years)</v>
          </cell>
          <cell r="F1242" t="str">
            <v>Measure Life Value Source</v>
          </cell>
          <cell r="G1242" t="str">
            <v/>
          </cell>
          <cell r="H1242" t="str">
            <v/>
          </cell>
          <cell r="I1242" t="str">
            <v>Program Update Report UT 050214.docx</v>
          </cell>
        </row>
        <row r="1243">
          <cell r="C1243" t="str">
            <v>480.3_Gross incremental annual electric savings (kWh/yr)</v>
          </cell>
          <cell r="D1243">
            <v>3</v>
          </cell>
          <cell r="E1243" t="str">
            <v>Gross incremental annual electric savings (kWh/yr)</v>
          </cell>
          <cell r="F1243" t="str">
            <v>Energy Savings Value Source</v>
          </cell>
          <cell r="G1243" t="str">
            <v/>
          </cell>
          <cell r="H1243" t="str">
            <v/>
          </cell>
          <cell r="I1243" t="str">
            <v>Program Update Report UT 050214.docx</v>
          </cell>
        </row>
        <row r="1244">
          <cell r="C1244" t="str">
            <v>09072014-018.2_Measure life (years)</v>
          </cell>
          <cell r="D1244">
            <v>2</v>
          </cell>
          <cell r="E1244" t="str">
            <v>Measure life (years)</v>
          </cell>
          <cell r="F1244" t="str">
            <v>Measure Life Value Source</v>
          </cell>
          <cell r="G1244" t="str">
            <v/>
          </cell>
          <cell r="H1244" t="str">
            <v/>
          </cell>
          <cell r="I1244" t="str">
            <v>NonLighting Measure Worksheets WY 120814.pdf</v>
          </cell>
        </row>
        <row r="1245">
          <cell r="C1245" t="str">
            <v>09072014-018.2_Planned Net to Gross Ratio</v>
          </cell>
          <cell r="D1245">
            <v>2</v>
          </cell>
          <cell r="E1245" t="str">
            <v>Planned Net to Gross Ratio</v>
          </cell>
          <cell r="F1245" t="str">
            <v>Net-to-Gross Value Source</v>
          </cell>
          <cell r="G1245" t="str">
            <v/>
          </cell>
          <cell r="H1245" t="str">
            <v>Page 10</v>
          </cell>
          <cell r="I1245" t="str">
            <v>DSM_WY_FinAnswerExpress_Report_2011.pdf</v>
          </cell>
        </row>
        <row r="1246">
          <cell r="C1246" t="str">
            <v>09072014-018.2_Incremental cost ($)</v>
          </cell>
          <cell r="D1246">
            <v>2</v>
          </cell>
          <cell r="E1246" t="str">
            <v>Incremental cost ($)</v>
          </cell>
          <cell r="F1246" t="str">
            <v>Incremental Cost Value Source</v>
          </cell>
          <cell r="G1246" t="str">
            <v/>
          </cell>
          <cell r="H1246" t="str">
            <v/>
          </cell>
          <cell r="I1246" t="str">
            <v>NonLighting Measure Worksheets WY 120814.pdf</v>
          </cell>
        </row>
        <row r="1247">
          <cell r="C1247" t="str">
            <v>09072014-018.2_Gross incremental annual electric savings (kWh/yr)</v>
          </cell>
          <cell r="D1247">
            <v>2</v>
          </cell>
          <cell r="E1247" t="str">
            <v>Gross incremental annual electric savings (kWh/yr)</v>
          </cell>
          <cell r="F1247" t="str">
            <v>Energy Savings Value Source</v>
          </cell>
          <cell r="G1247" t="str">
            <v/>
          </cell>
          <cell r="H1247" t="str">
            <v/>
          </cell>
          <cell r="I1247" t="str">
            <v>NonLighting Measure Worksheets WY 120814.pdf</v>
          </cell>
        </row>
        <row r="1248">
          <cell r="C1248" t="str">
            <v>09072014-018.2_Planned Realization Rate</v>
          </cell>
          <cell r="D1248">
            <v>2</v>
          </cell>
          <cell r="E1248" t="str">
            <v>Planned Realization Rate</v>
          </cell>
          <cell r="F1248" t="str">
            <v>Realization Rate Value Source</v>
          </cell>
          <cell r="G1248" t="str">
            <v/>
          </cell>
          <cell r="H1248" t="str">
            <v>Table 1</v>
          </cell>
          <cell r="I1248" t="str">
            <v>DSM_WY_FinAnswerExpress_Report_2011.pdf</v>
          </cell>
        </row>
        <row r="1249">
          <cell r="C1249" t="str">
            <v>09072014-018.2_Gross Average Monthly Demand Reduction (kW/unit)</v>
          </cell>
          <cell r="D1249">
            <v>2</v>
          </cell>
          <cell r="E1249" t="str">
            <v>Gross Average Monthly Demand Reduction (kW/unit)</v>
          </cell>
          <cell r="F1249" t="str">
            <v>Demand Savings Value Source</v>
          </cell>
          <cell r="G1249" t="str">
            <v/>
          </cell>
          <cell r="H1249" t="str">
            <v/>
          </cell>
          <cell r="I1249" t="str">
            <v>NonLighting Measure Worksheets WY 120814.pdf</v>
          </cell>
        </row>
        <row r="1250">
          <cell r="C1250" t="str">
            <v>481.3_Gross incremental annual electric savings (kWh/yr)</v>
          </cell>
          <cell r="D1250">
            <v>3</v>
          </cell>
          <cell r="E1250" t="str">
            <v>Gross incremental annual electric savings (kWh/yr)</v>
          </cell>
          <cell r="F1250" t="str">
            <v>Energy Savings Value Source</v>
          </cell>
          <cell r="G1250" t="str">
            <v/>
          </cell>
          <cell r="H1250" t="str">
            <v/>
          </cell>
          <cell r="I1250" t="str">
            <v/>
          </cell>
        </row>
        <row r="1251">
          <cell r="C1251" t="str">
            <v>481.3_Gross Average Monthly Demand Reduction (kW/unit)</v>
          </cell>
          <cell r="D1251">
            <v>3</v>
          </cell>
          <cell r="E1251" t="str">
            <v>Gross Average Monthly Demand Reduction (kW/unit)</v>
          </cell>
          <cell r="F1251" t="str">
            <v>Demand Savings Value Source</v>
          </cell>
          <cell r="G1251" t="str">
            <v/>
          </cell>
          <cell r="H1251" t="str">
            <v/>
          </cell>
          <cell r="I1251" t="str">
            <v>Program Update Report UT 050214.docx</v>
          </cell>
        </row>
        <row r="1252">
          <cell r="C1252" t="str">
            <v>481.3_Measure life (years)</v>
          </cell>
          <cell r="D1252">
            <v>3</v>
          </cell>
          <cell r="E1252" t="str">
            <v>Measure life (years)</v>
          </cell>
          <cell r="F1252" t="str">
            <v>Measure Life Value Source</v>
          </cell>
          <cell r="G1252" t="str">
            <v/>
          </cell>
          <cell r="H1252" t="str">
            <v/>
          </cell>
          <cell r="I1252" t="str">
            <v>Program Update Report UT 050214.docx</v>
          </cell>
        </row>
        <row r="1253">
          <cell r="C1253" t="str">
            <v>481.3_Planned Realization Rate</v>
          </cell>
          <cell r="D1253">
            <v>3</v>
          </cell>
          <cell r="E1253" t="str">
            <v>Planned Realization Rate</v>
          </cell>
          <cell r="F1253" t="str">
            <v>Realization Rate Value Source</v>
          </cell>
          <cell r="G1253" t="str">
            <v/>
          </cell>
          <cell r="H1253" t="str">
            <v>BAU - CE inputs sheet</v>
          </cell>
          <cell r="I1253" t="str">
            <v>CE inputs - measure update   small business 031314.xlsx</v>
          </cell>
        </row>
        <row r="1254">
          <cell r="C1254" t="str">
            <v>481.3_Incremental cost ($)</v>
          </cell>
          <cell r="D1254">
            <v>3</v>
          </cell>
          <cell r="E1254" t="str">
            <v>Incremental cost ($)</v>
          </cell>
          <cell r="F1254" t="str">
            <v>Incremental Cost Value Source</v>
          </cell>
          <cell r="G1254" t="str">
            <v/>
          </cell>
          <cell r="H1254" t="str">
            <v/>
          </cell>
          <cell r="I1254" t="str">
            <v/>
          </cell>
        </row>
        <row r="1255">
          <cell r="C1255" t="str">
            <v>481.3_Planned Net to Gross Ratio</v>
          </cell>
          <cell r="D1255">
            <v>3</v>
          </cell>
          <cell r="E1255" t="str">
            <v>Planned Net to Gross Ratio</v>
          </cell>
          <cell r="F1255" t="str">
            <v>Net-to-Gross Value Source</v>
          </cell>
          <cell r="G1255" t="str">
            <v/>
          </cell>
          <cell r="H1255" t="str">
            <v>BAU - CE inputs sheet</v>
          </cell>
          <cell r="I1255" t="str">
            <v>CE inputs - measure update   small business 031314.xlsx</v>
          </cell>
        </row>
        <row r="1256">
          <cell r="C1256" t="str">
            <v>481.3_Incremental cost ($)</v>
          </cell>
          <cell r="D1256">
            <v>3</v>
          </cell>
          <cell r="E1256" t="str">
            <v>Incremental cost ($)</v>
          </cell>
          <cell r="F1256" t="str">
            <v>Incremental Cost Value Source</v>
          </cell>
          <cell r="G1256" t="str">
            <v/>
          </cell>
          <cell r="H1256" t="str">
            <v/>
          </cell>
          <cell r="I1256" t="str">
            <v>Program Update Report UT 050214.docx</v>
          </cell>
        </row>
        <row r="1257">
          <cell r="C1257" t="str">
            <v>481.3_Gross Average Monthly Demand Reduction (kW/unit)</v>
          </cell>
          <cell r="D1257">
            <v>3</v>
          </cell>
          <cell r="E1257" t="str">
            <v>Gross Average Monthly Demand Reduction (kW/unit)</v>
          </cell>
          <cell r="F1257" t="str">
            <v>Demand Savings Value Source</v>
          </cell>
          <cell r="G1257" t="str">
            <v/>
          </cell>
          <cell r="H1257" t="str">
            <v/>
          </cell>
          <cell r="I1257" t="str">
            <v/>
          </cell>
        </row>
        <row r="1258">
          <cell r="C1258" t="str">
            <v>481.3_Gross incremental annual electric savings (kWh/yr)</v>
          </cell>
          <cell r="D1258">
            <v>3</v>
          </cell>
          <cell r="E1258" t="str">
            <v>Gross incremental annual electric savings (kWh/yr)</v>
          </cell>
          <cell r="F1258" t="str">
            <v>Energy Savings Value Source</v>
          </cell>
          <cell r="G1258" t="str">
            <v/>
          </cell>
          <cell r="H1258" t="str">
            <v/>
          </cell>
          <cell r="I1258" t="str">
            <v>Program Update Report UT 050214.docx</v>
          </cell>
        </row>
        <row r="1259">
          <cell r="C1259" t="str">
            <v>09072014-019.2_Gross Average Monthly Demand Reduction (kW/unit)</v>
          </cell>
          <cell r="D1259">
            <v>2</v>
          </cell>
          <cell r="E1259" t="str">
            <v>Gross Average Monthly Demand Reduction (kW/unit)</v>
          </cell>
          <cell r="F1259" t="str">
            <v>Demand Savings Value Source</v>
          </cell>
          <cell r="G1259" t="str">
            <v/>
          </cell>
          <cell r="H1259" t="str">
            <v/>
          </cell>
          <cell r="I1259" t="str">
            <v>NonLighting Measure Worksheets WY 120814.pdf</v>
          </cell>
        </row>
        <row r="1260">
          <cell r="C1260" t="str">
            <v>09072014-019.2_Planned Net to Gross Ratio</v>
          </cell>
          <cell r="D1260">
            <v>2</v>
          </cell>
          <cell r="E1260" t="str">
            <v>Planned Net to Gross Ratio</v>
          </cell>
          <cell r="F1260" t="str">
            <v>Net-to-Gross Value Source</v>
          </cell>
          <cell r="G1260" t="str">
            <v/>
          </cell>
          <cell r="H1260" t="str">
            <v>Page 10</v>
          </cell>
          <cell r="I1260" t="str">
            <v>DSM_WY_FinAnswerExpress_Report_2011.pdf</v>
          </cell>
        </row>
        <row r="1261">
          <cell r="C1261" t="str">
            <v>09072014-019.2_Gross incremental annual electric savings (kWh/yr)</v>
          </cell>
          <cell r="D1261">
            <v>2</v>
          </cell>
          <cell r="E1261" t="str">
            <v>Gross incremental annual electric savings (kWh/yr)</v>
          </cell>
          <cell r="F1261" t="str">
            <v>Energy Savings Value Source</v>
          </cell>
          <cell r="G1261" t="str">
            <v/>
          </cell>
          <cell r="H1261" t="str">
            <v/>
          </cell>
          <cell r="I1261" t="str">
            <v>NonLighting Measure Worksheets WY 120814.pdf</v>
          </cell>
        </row>
        <row r="1262">
          <cell r="C1262" t="str">
            <v>09072014-019.2_Planned Realization Rate</v>
          </cell>
          <cell r="D1262">
            <v>2</v>
          </cell>
          <cell r="E1262" t="str">
            <v>Planned Realization Rate</v>
          </cell>
          <cell r="F1262" t="str">
            <v>Realization Rate Value Source</v>
          </cell>
          <cell r="G1262" t="str">
            <v/>
          </cell>
          <cell r="H1262" t="str">
            <v>Table 1</v>
          </cell>
          <cell r="I1262" t="str">
            <v>DSM_WY_FinAnswerExpress_Report_2011.pdf</v>
          </cell>
        </row>
        <row r="1263">
          <cell r="C1263" t="str">
            <v>09072014-019.2_Measure life (years)</v>
          </cell>
          <cell r="D1263">
            <v>2</v>
          </cell>
          <cell r="E1263" t="str">
            <v>Measure life (years)</v>
          </cell>
          <cell r="F1263" t="str">
            <v>Measure Life Value Source</v>
          </cell>
          <cell r="G1263" t="str">
            <v/>
          </cell>
          <cell r="H1263" t="str">
            <v/>
          </cell>
          <cell r="I1263" t="str">
            <v>NonLighting Measure Worksheets WY 120814.pdf</v>
          </cell>
        </row>
        <row r="1264">
          <cell r="C1264" t="str">
            <v>09072014-019.2_Incremental cost ($)</v>
          </cell>
          <cell r="D1264">
            <v>2</v>
          </cell>
          <cell r="E1264" t="str">
            <v>Incremental cost ($)</v>
          </cell>
          <cell r="F1264" t="str">
            <v>Incremental Cost Value Source</v>
          </cell>
          <cell r="G1264" t="str">
            <v/>
          </cell>
          <cell r="H1264" t="str">
            <v/>
          </cell>
          <cell r="I1264" t="str">
            <v>NonLighting Measure Worksheets WY 120814.pdf</v>
          </cell>
        </row>
        <row r="1265">
          <cell r="C1265" t="str">
            <v>09072014-020.2_Measure life (years)</v>
          </cell>
          <cell r="D1265">
            <v>2</v>
          </cell>
          <cell r="E1265" t="str">
            <v>Measure life (years)</v>
          </cell>
          <cell r="F1265" t="str">
            <v>Measure Life Value Source</v>
          </cell>
          <cell r="G1265" t="str">
            <v/>
          </cell>
          <cell r="H1265" t="str">
            <v/>
          </cell>
          <cell r="I1265" t="str">
            <v>NonLighting Measure Worksheets WY 120814.pdf</v>
          </cell>
        </row>
        <row r="1266">
          <cell r="C1266" t="str">
            <v>09072014-020.2_Planned Net to Gross Ratio</v>
          </cell>
          <cell r="D1266">
            <v>2</v>
          </cell>
          <cell r="E1266" t="str">
            <v>Planned Net to Gross Ratio</v>
          </cell>
          <cell r="F1266" t="str">
            <v>Net-to-Gross Value Source</v>
          </cell>
          <cell r="G1266" t="str">
            <v/>
          </cell>
          <cell r="H1266" t="str">
            <v>Page 10</v>
          </cell>
          <cell r="I1266" t="str">
            <v>DSM_WY_FinAnswerExpress_Report_2011.pdf</v>
          </cell>
        </row>
        <row r="1267">
          <cell r="C1267" t="str">
            <v>09072014-020.2_Gross incremental annual electric savings (kWh/yr)</v>
          </cell>
          <cell r="D1267">
            <v>2</v>
          </cell>
          <cell r="E1267" t="str">
            <v>Gross incremental annual electric savings (kWh/yr)</v>
          </cell>
          <cell r="F1267" t="str">
            <v>Energy Savings Value Source</v>
          </cell>
          <cell r="G1267" t="str">
            <v/>
          </cell>
          <cell r="H1267" t="str">
            <v/>
          </cell>
          <cell r="I1267" t="str">
            <v>NonLighting Measure Worksheets WY 120814.pdf</v>
          </cell>
        </row>
        <row r="1268">
          <cell r="C1268" t="str">
            <v>09072014-020.2_Gross Average Monthly Demand Reduction (kW/unit)</v>
          </cell>
          <cell r="D1268">
            <v>2</v>
          </cell>
          <cell r="E1268" t="str">
            <v>Gross Average Monthly Demand Reduction (kW/unit)</v>
          </cell>
          <cell r="F1268" t="str">
            <v>Demand Savings Value Source</v>
          </cell>
          <cell r="G1268" t="str">
            <v/>
          </cell>
          <cell r="H1268" t="str">
            <v/>
          </cell>
          <cell r="I1268" t="str">
            <v>NonLighting Measure Worksheets WY 120814.pdf</v>
          </cell>
        </row>
        <row r="1269">
          <cell r="C1269" t="str">
            <v>09072014-020.2_Planned Realization Rate</v>
          </cell>
          <cell r="D1269">
            <v>2</v>
          </cell>
          <cell r="E1269" t="str">
            <v>Planned Realization Rate</v>
          </cell>
          <cell r="F1269" t="str">
            <v>Realization Rate Value Source</v>
          </cell>
          <cell r="G1269" t="str">
            <v/>
          </cell>
          <cell r="H1269" t="str">
            <v>Table 1</v>
          </cell>
          <cell r="I1269" t="str">
            <v>DSM_WY_FinAnswerExpress_Report_2011.pdf</v>
          </cell>
        </row>
        <row r="1270">
          <cell r="C1270" t="str">
            <v>09072014-020.2_Incremental cost ($)</v>
          </cell>
          <cell r="D1270">
            <v>2</v>
          </cell>
          <cell r="E1270" t="str">
            <v>Incremental cost ($)</v>
          </cell>
          <cell r="F1270" t="str">
            <v>Incremental Cost Value Source</v>
          </cell>
          <cell r="G1270" t="str">
            <v/>
          </cell>
          <cell r="H1270" t="str">
            <v/>
          </cell>
          <cell r="I1270" t="str">
            <v>NonLighting Measure Worksheets WY 120814.pdf</v>
          </cell>
        </row>
        <row r="1271">
          <cell r="C1271" t="str">
            <v>09072014-030.2_Planned Realization Rate</v>
          </cell>
          <cell r="D1271">
            <v>2</v>
          </cell>
          <cell r="E1271" t="str">
            <v>Planned Realization Rate</v>
          </cell>
          <cell r="F1271" t="str">
            <v>Realization Rate Value Source</v>
          </cell>
          <cell r="G1271" t="str">
            <v/>
          </cell>
          <cell r="H1271" t="str">
            <v>page 2</v>
          </cell>
          <cell r="I1271" t="str">
            <v>CA_FinAnswer_Express_Program_Evaluation_2009-2011.pdf</v>
          </cell>
        </row>
        <row r="1272">
          <cell r="C1272" t="str">
            <v>09072014-030.2_Planned Net to Gross Ratio</v>
          </cell>
          <cell r="D1272">
            <v>2</v>
          </cell>
          <cell r="E1272" t="str">
            <v>Planned Net to Gross Ratio</v>
          </cell>
          <cell r="F1272" t="str">
            <v>Net-to-Gross Value Source</v>
          </cell>
          <cell r="G1272" t="str">
            <v/>
          </cell>
          <cell r="H1272" t="str">
            <v>page 2</v>
          </cell>
          <cell r="I1272" t="str">
            <v>CA_FinAnswer_Express_Program_Evaluation_2009-2011.pdf</v>
          </cell>
        </row>
        <row r="1273">
          <cell r="C1273" t="str">
            <v>09072014-010.2_Incremental cost ($)</v>
          </cell>
          <cell r="D1273">
            <v>2</v>
          </cell>
          <cell r="E1273" t="str">
            <v>Incremental cost ($)</v>
          </cell>
          <cell r="F1273" t="str">
            <v>Cost Value Source</v>
          </cell>
          <cell r="G1273" t="str">
            <v/>
          </cell>
          <cell r="H1273" t="str">
            <v/>
          </cell>
          <cell r="I1273" t="str">
            <v>NonLighting Measure Worksheets ID 111314.pdf</v>
          </cell>
        </row>
        <row r="1274">
          <cell r="C1274" t="str">
            <v>09072014-010.2_Measure life (years)</v>
          </cell>
          <cell r="D1274">
            <v>2</v>
          </cell>
          <cell r="E1274" t="str">
            <v>Measure life (years)</v>
          </cell>
          <cell r="F1274" t="str">
            <v>Measure Life Value Source</v>
          </cell>
          <cell r="G1274" t="str">
            <v/>
          </cell>
          <cell r="H1274" t="str">
            <v/>
          </cell>
          <cell r="I1274" t="str">
            <v>NonLighting Measure Worksheets ID 111314.pdf</v>
          </cell>
        </row>
        <row r="1275">
          <cell r="C1275" t="str">
            <v>09072014-010.2_Planned Realization Rate</v>
          </cell>
          <cell r="D1275">
            <v>2</v>
          </cell>
          <cell r="E1275" t="str">
            <v>Planned Realization Rate</v>
          </cell>
          <cell r="F1275" t="str">
            <v>Realization Rate Value Source</v>
          </cell>
          <cell r="G1275" t="str">
            <v/>
          </cell>
          <cell r="H1275" t="str">
            <v>Table 1</v>
          </cell>
          <cell r="I1275" t="str">
            <v>ID_FinAnswer_Express_Program_Evaluation_2009-2011.pdf</v>
          </cell>
        </row>
        <row r="1276">
          <cell r="C1276" t="str">
            <v>09072014-010.2_Gross incremental annual electric savings (kWh/yr)</v>
          </cell>
          <cell r="D1276">
            <v>2</v>
          </cell>
          <cell r="E1276" t="str">
            <v>Gross incremental annual electric savings (kWh/yr)</v>
          </cell>
          <cell r="F1276" t="str">
            <v xml:space="preserve">Energy Savings Value Source </v>
          </cell>
          <cell r="G1276" t="str">
            <v/>
          </cell>
          <cell r="H1276" t="str">
            <v/>
          </cell>
          <cell r="I1276" t="str">
            <v>NonLighting Measure Worksheets ID 111314.pdf</v>
          </cell>
        </row>
        <row r="1277">
          <cell r="C1277" t="str">
            <v>09072014-010.2_Planned Net to Gross Ratio</v>
          </cell>
          <cell r="D1277">
            <v>2</v>
          </cell>
          <cell r="E1277" t="str">
            <v>Planned Net to Gross Ratio</v>
          </cell>
          <cell r="F1277" t="str">
            <v>Net-to-Gross Value Source</v>
          </cell>
          <cell r="G1277" t="str">
            <v/>
          </cell>
          <cell r="H1277" t="str">
            <v>Page 2</v>
          </cell>
          <cell r="I1277" t="str">
            <v>ID_FinAnswer_Express_Program_Evaluation_2009-2011.pdf</v>
          </cell>
        </row>
        <row r="1278">
          <cell r="C1278" t="str">
            <v>09072014-010.2_Gross Average Monthly Demand Reduction (kW/unit)</v>
          </cell>
          <cell r="D1278">
            <v>2</v>
          </cell>
          <cell r="E1278" t="str">
            <v>Gross Average Monthly Demand Reduction (kW/unit)</v>
          </cell>
          <cell r="F1278" t="str">
            <v>Demand Reduction Value Source</v>
          </cell>
          <cell r="G1278" t="str">
            <v/>
          </cell>
          <cell r="H1278" t="str">
            <v/>
          </cell>
          <cell r="I1278" t="str">
            <v>NonLighting Measure Worksheets ID 111314.pdf</v>
          </cell>
        </row>
        <row r="1279">
          <cell r="C1279" t="str">
            <v>482.3_Incremental cost ($)</v>
          </cell>
          <cell r="D1279">
            <v>3</v>
          </cell>
          <cell r="E1279" t="str">
            <v>Incremental cost ($)</v>
          </cell>
          <cell r="F1279" t="str">
            <v>Incremental Cost Value Source</v>
          </cell>
          <cell r="G1279" t="str">
            <v/>
          </cell>
          <cell r="H1279" t="str">
            <v/>
          </cell>
          <cell r="I1279" t="str">
            <v/>
          </cell>
        </row>
        <row r="1280">
          <cell r="C1280" t="str">
            <v>482.3_Gross Average Monthly Demand Reduction (kW/unit)</v>
          </cell>
          <cell r="D1280">
            <v>3</v>
          </cell>
          <cell r="E1280" t="str">
            <v>Gross Average Monthly Demand Reduction (kW/unit)</v>
          </cell>
          <cell r="F1280" t="str">
            <v>Demand Savings Value Source</v>
          </cell>
          <cell r="G1280" t="str">
            <v/>
          </cell>
          <cell r="H1280" t="str">
            <v/>
          </cell>
          <cell r="I1280" t="str">
            <v>Program Update Report UT 050214.docx</v>
          </cell>
        </row>
        <row r="1281">
          <cell r="C1281" t="str">
            <v>482.3_Measure life (years)</v>
          </cell>
          <cell r="D1281">
            <v>3</v>
          </cell>
          <cell r="E1281" t="str">
            <v>Measure life (years)</v>
          </cell>
          <cell r="F1281" t="str">
            <v>Measure Life Value Source</v>
          </cell>
          <cell r="G1281" t="str">
            <v/>
          </cell>
          <cell r="H1281" t="str">
            <v/>
          </cell>
          <cell r="I1281" t="str">
            <v>Program Update Report UT 050214.docx</v>
          </cell>
        </row>
        <row r="1282">
          <cell r="C1282" t="str">
            <v>482.3_Gross Average Monthly Demand Reduction (kW/unit)</v>
          </cell>
          <cell r="D1282">
            <v>3</v>
          </cell>
          <cell r="E1282" t="str">
            <v>Gross Average Monthly Demand Reduction (kW/unit)</v>
          </cell>
          <cell r="F1282" t="str">
            <v>Demand Savings Value Source</v>
          </cell>
          <cell r="G1282" t="str">
            <v/>
          </cell>
          <cell r="H1282" t="str">
            <v/>
          </cell>
          <cell r="I1282" t="str">
            <v/>
          </cell>
        </row>
        <row r="1283">
          <cell r="C1283" t="str">
            <v>482.3_Planned Realization Rate</v>
          </cell>
          <cell r="D1283">
            <v>3</v>
          </cell>
          <cell r="E1283" t="str">
            <v>Planned Realization Rate</v>
          </cell>
          <cell r="F1283" t="str">
            <v>Realization Rate Value Source</v>
          </cell>
          <cell r="G1283" t="str">
            <v/>
          </cell>
          <cell r="H1283" t="str">
            <v>BAU - CE inputs sheet</v>
          </cell>
          <cell r="I1283" t="str">
            <v>CE inputs - measure update   small business 031314.xlsx</v>
          </cell>
        </row>
        <row r="1284">
          <cell r="C1284" t="str">
            <v>482.3_Planned Net to Gross Ratio</v>
          </cell>
          <cell r="D1284">
            <v>3</v>
          </cell>
          <cell r="E1284" t="str">
            <v>Planned Net to Gross Ratio</v>
          </cell>
          <cell r="F1284" t="str">
            <v>Net-to-Gross Value Source</v>
          </cell>
          <cell r="G1284" t="str">
            <v/>
          </cell>
          <cell r="H1284" t="str">
            <v>BAU - CE inputs sheet</v>
          </cell>
          <cell r="I1284" t="str">
            <v>CE inputs - measure update   small business 031314.xlsx</v>
          </cell>
        </row>
        <row r="1285">
          <cell r="C1285" t="str">
            <v>482.3_Incremental cost ($)</v>
          </cell>
          <cell r="D1285">
            <v>3</v>
          </cell>
          <cell r="E1285" t="str">
            <v>Incremental cost ($)</v>
          </cell>
          <cell r="F1285" t="str">
            <v>Incremental Cost Value Source</v>
          </cell>
          <cell r="G1285" t="str">
            <v/>
          </cell>
          <cell r="H1285" t="str">
            <v/>
          </cell>
          <cell r="I1285" t="str">
            <v>Program Update Report UT 050214.docx</v>
          </cell>
        </row>
        <row r="1286">
          <cell r="C1286" t="str">
            <v>482.3_Gross incremental annual electric savings (kWh/yr)</v>
          </cell>
          <cell r="D1286">
            <v>3</v>
          </cell>
          <cell r="E1286" t="str">
            <v>Gross incremental annual electric savings (kWh/yr)</v>
          </cell>
          <cell r="F1286" t="str">
            <v>Energy Savings Value Source</v>
          </cell>
          <cell r="G1286" t="str">
            <v/>
          </cell>
          <cell r="H1286" t="str">
            <v/>
          </cell>
          <cell r="I1286" t="str">
            <v>Program Update Report UT 050214.docx</v>
          </cell>
        </row>
        <row r="1287">
          <cell r="C1287" t="str">
            <v>482.3_Gross incremental annual electric savings (kWh/yr)</v>
          </cell>
          <cell r="D1287">
            <v>3</v>
          </cell>
          <cell r="E1287" t="str">
            <v>Gross incremental annual electric savings (kWh/yr)</v>
          </cell>
          <cell r="F1287" t="str">
            <v>Energy Savings Value Source</v>
          </cell>
          <cell r="G1287" t="str">
            <v/>
          </cell>
          <cell r="H1287" t="str">
            <v/>
          </cell>
          <cell r="I1287" t="str">
            <v/>
          </cell>
        </row>
        <row r="1288">
          <cell r="C1288" t="str">
            <v>695.2_Gross Average Monthly Demand Reduction (kW/unit)</v>
          </cell>
          <cell r="D1288">
            <v>2</v>
          </cell>
          <cell r="E1288" t="str">
            <v>Gross Average Monthly Demand Reduction (kW/unit)</v>
          </cell>
          <cell r="F1288" t="str">
            <v>Demand Reduction Value Source</v>
          </cell>
          <cell r="G1288" t="str">
            <v/>
          </cell>
          <cell r="H1288" t="str">
            <v>Table 1-6B</v>
          </cell>
          <cell r="I1288" t="str">
            <v/>
          </cell>
        </row>
        <row r="1289">
          <cell r="C1289" t="str">
            <v>695.2_Incremental cost ($)</v>
          </cell>
          <cell r="D1289">
            <v>2</v>
          </cell>
          <cell r="E1289" t="str">
            <v>Incremental cost ($)</v>
          </cell>
          <cell r="F1289" t="str">
            <v>Cost Value Source</v>
          </cell>
          <cell r="G1289" t="str">
            <v/>
          </cell>
          <cell r="H1289" t="str">
            <v>Table 1-6B</v>
          </cell>
          <cell r="I1289" t="str">
            <v/>
          </cell>
        </row>
        <row r="1290">
          <cell r="C1290" t="str">
            <v>695.2_Incentive Customer ($)</v>
          </cell>
          <cell r="D1290">
            <v>2</v>
          </cell>
          <cell r="E1290" t="str">
            <v>Incentive Customer ($)</v>
          </cell>
          <cell r="F1290" t="str">
            <v>Incentive Value Source</v>
          </cell>
          <cell r="G1290" t="str">
            <v/>
          </cell>
          <cell r="H1290" t="str">
            <v>Table 1-6B</v>
          </cell>
          <cell r="I1290" t="str">
            <v/>
          </cell>
        </row>
        <row r="1291">
          <cell r="C1291" t="str">
            <v>695.2_Measure life (years)</v>
          </cell>
          <cell r="D1291">
            <v>2</v>
          </cell>
          <cell r="E1291" t="str">
            <v>Measure life (years)</v>
          </cell>
          <cell r="F1291" t="str">
            <v>Measure Life Value Source</v>
          </cell>
          <cell r="G1291" t="str">
            <v/>
          </cell>
          <cell r="H1291" t="str">
            <v>Table 1-6B</v>
          </cell>
          <cell r="I1291" t="str">
            <v/>
          </cell>
        </row>
        <row r="1292">
          <cell r="C1292" t="str">
            <v>695.2_Gross incremental annual electric savings (kWh/yr)</v>
          </cell>
          <cell r="D1292">
            <v>2</v>
          </cell>
          <cell r="E1292" t="str">
            <v>Gross incremental annual electric savings (kWh/yr)</v>
          </cell>
          <cell r="F1292" t="str">
            <v xml:space="preserve">Energy Savings Value Source </v>
          </cell>
          <cell r="G1292" t="str">
            <v/>
          </cell>
          <cell r="H1292" t="str">
            <v>Table 1-6B</v>
          </cell>
          <cell r="I1292" t="str">
            <v/>
          </cell>
        </row>
        <row r="1293">
          <cell r="C1293" t="str">
            <v>32.2_Planned Net to Gross Ratio</v>
          </cell>
          <cell r="D1293">
            <v>2</v>
          </cell>
          <cell r="E1293" t="str">
            <v>Planned Net to Gross Ratio</v>
          </cell>
          <cell r="F1293" t="str">
            <v>Net-to-Gross Value Source</v>
          </cell>
          <cell r="G1293" t="str">
            <v/>
          </cell>
          <cell r="H1293" t="str">
            <v>page 2</v>
          </cell>
          <cell r="I1293" t="str">
            <v>CA_FinAnswer_Express_Program_Evaluation_2009-2011.pdf</v>
          </cell>
        </row>
        <row r="1294">
          <cell r="C1294" t="str">
            <v>32.2_Planned Realization Rate</v>
          </cell>
          <cell r="D1294">
            <v>2</v>
          </cell>
          <cell r="E1294" t="str">
            <v>Planned Realization Rate</v>
          </cell>
          <cell r="F1294" t="str">
            <v>Realization Rate Value Source</v>
          </cell>
          <cell r="G1294" t="str">
            <v/>
          </cell>
          <cell r="H1294" t="str">
            <v>page 2</v>
          </cell>
          <cell r="I1294" t="str">
            <v>CA_FinAnswer_Express_Program_Evaluation_2009-2011.pdf</v>
          </cell>
        </row>
        <row r="1295">
          <cell r="C1295" t="str">
            <v>34.2_Planned Realization Rate</v>
          </cell>
          <cell r="D1295">
            <v>2</v>
          </cell>
          <cell r="E1295" t="str">
            <v>Planned Realization Rate</v>
          </cell>
          <cell r="F1295" t="str">
            <v>Realization Rate Value Source</v>
          </cell>
          <cell r="G1295" t="str">
            <v/>
          </cell>
          <cell r="H1295" t="str">
            <v>page 2</v>
          </cell>
          <cell r="I1295" t="str">
            <v>CA_FinAnswer_Express_Program_Evaluation_2009-2011.pdf</v>
          </cell>
        </row>
        <row r="1296">
          <cell r="C1296" t="str">
            <v>34.2_Planned Net to Gross Ratio</v>
          </cell>
          <cell r="D1296">
            <v>2</v>
          </cell>
          <cell r="E1296" t="str">
            <v>Planned Net to Gross Ratio</v>
          </cell>
          <cell r="F1296" t="str">
            <v>Net-to-Gross Value Source</v>
          </cell>
          <cell r="G1296" t="str">
            <v/>
          </cell>
          <cell r="H1296" t="str">
            <v>page 2</v>
          </cell>
          <cell r="I1296" t="str">
            <v>CA_FinAnswer_Express_Program_Evaluation_2009-2011.pdf</v>
          </cell>
        </row>
        <row r="1297">
          <cell r="C1297" t="str">
            <v>35.2_Planned Net to Gross Ratio</v>
          </cell>
          <cell r="D1297">
            <v>2</v>
          </cell>
          <cell r="E1297" t="str">
            <v>Planned Net to Gross Ratio</v>
          </cell>
          <cell r="F1297" t="str">
            <v>Net-to-Gross Value Source</v>
          </cell>
          <cell r="G1297" t="str">
            <v/>
          </cell>
          <cell r="H1297" t="str">
            <v>page 2</v>
          </cell>
          <cell r="I1297" t="str">
            <v>CA_FinAnswer_Express_Program_Evaluation_2009-2011.pdf</v>
          </cell>
        </row>
        <row r="1298">
          <cell r="C1298" t="str">
            <v>35.2_Planned Realization Rate</v>
          </cell>
          <cell r="D1298">
            <v>2</v>
          </cell>
          <cell r="E1298" t="str">
            <v>Planned Realization Rate</v>
          </cell>
          <cell r="F1298" t="str">
            <v>Realization Rate Value Source</v>
          </cell>
          <cell r="G1298" t="str">
            <v/>
          </cell>
          <cell r="H1298" t="str">
            <v>page 2</v>
          </cell>
          <cell r="I1298" t="str">
            <v>CA_FinAnswer_Express_Program_Evaluation_2009-2011.pdf</v>
          </cell>
        </row>
        <row r="1299">
          <cell r="C1299" t="str">
            <v>36.2_Planned Net to Gross Ratio</v>
          </cell>
          <cell r="D1299">
            <v>2</v>
          </cell>
          <cell r="E1299" t="str">
            <v>Planned Net to Gross Ratio</v>
          </cell>
          <cell r="F1299" t="str">
            <v>Net-to-Gross Value Source</v>
          </cell>
          <cell r="G1299" t="str">
            <v/>
          </cell>
          <cell r="H1299" t="str">
            <v>page 2</v>
          </cell>
          <cell r="I1299" t="str">
            <v>CA_FinAnswer_Express_Program_Evaluation_2009-2011.pdf</v>
          </cell>
        </row>
        <row r="1300">
          <cell r="C1300" t="str">
            <v>36.2_Planned Realization Rate</v>
          </cell>
          <cell r="D1300">
            <v>2</v>
          </cell>
          <cell r="E1300" t="str">
            <v>Planned Realization Rate</v>
          </cell>
          <cell r="F1300" t="str">
            <v>Realization Rate Value Source</v>
          </cell>
          <cell r="G1300" t="str">
            <v/>
          </cell>
          <cell r="H1300" t="str">
            <v>page 2</v>
          </cell>
          <cell r="I1300" t="str">
            <v>CA_FinAnswer_Express_Program_Evaluation_2009-2011.pdf</v>
          </cell>
        </row>
        <row r="1301">
          <cell r="C1301" t="str">
            <v>246.2_Gross Average Monthly Demand Reduction (kW/unit)</v>
          </cell>
          <cell r="D1301">
            <v>2</v>
          </cell>
          <cell r="E1301" t="str">
            <v>Gross Average Monthly Demand Reduction (kW/unit)</v>
          </cell>
          <cell r="F1301" t="str">
            <v>Demand Reduction Value Source</v>
          </cell>
          <cell r="G1301" t="str">
            <v/>
          </cell>
          <cell r="H1301" t="str">
            <v/>
          </cell>
          <cell r="I1301" t="str">
            <v>NonLighting Measure Worksheets ID 111314.pdf</v>
          </cell>
        </row>
        <row r="1302">
          <cell r="C1302" t="str">
            <v>246.2_Gross incremental annual electric savings (kWh/yr)</v>
          </cell>
          <cell r="D1302">
            <v>2</v>
          </cell>
          <cell r="E1302" t="str">
            <v>Gross incremental annual electric savings (kWh/yr)</v>
          </cell>
          <cell r="F1302" t="str">
            <v xml:space="preserve">Energy Savings Value Source </v>
          </cell>
          <cell r="G1302" t="str">
            <v/>
          </cell>
          <cell r="H1302" t="str">
            <v/>
          </cell>
          <cell r="I1302" t="str">
            <v>NonLighting Measure Worksheets ID 111314.pdf</v>
          </cell>
        </row>
        <row r="1303">
          <cell r="C1303" t="str">
            <v>246.2_Planned Realization Rate</v>
          </cell>
          <cell r="D1303">
            <v>2</v>
          </cell>
          <cell r="E1303" t="str">
            <v>Planned Realization Rate</v>
          </cell>
          <cell r="F1303" t="str">
            <v>Realization Rate Value Source</v>
          </cell>
          <cell r="G1303" t="str">
            <v/>
          </cell>
          <cell r="H1303" t="str">
            <v>Table 1</v>
          </cell>
          <cell r="I1303" t="str">
            <v>ID_FinAnswer_Express_Program_Evaluation_2009-2011.pdf</v>
          </cell>
        </row>
        <row r="1304">
          <cell r="C1304" t="str">
            <v>246.2_Measure life (years)</v>
          </cell>
          <cell r="D1304">
            <v>2</v>
          </cell>
          <cell r="E1304" t="str">
            <v>Measure life (years)</v>
          </cell>
          <cell r="F1304" t="str">
            <v>Measure Life Value Source</v>
          </cell>
          <cell r="G1304" t="str">
            <v/>
          </cell>
          <cell r="H1304" t="str">
            <v/>
          </cell>
          <cell r="I1304" t="str">
            <v>NonLighting Measure Worksheets ID 111314.pdf</v>
          </cell>
        </row>
        <row r="1305">
          <cell r="C1305" t="str">
            <v>246.2_Planned Net to Gross Ratio</v>
          </cell>
          <cell r="D1305">
            <v>2</v>
          </cell>
          <cell r="E1305" t="str">
            <v>Planned Net to Gross Ratio</v>
          </cell>
          <cell r="F1305" t="str">
            <v>Net-to-Gross Value Source</v>
          </cell>
          <cell r="G1305" t="str">
            <v/>
          </cell>
          <cell r="H1305" t="str">
            <v>Page 2</v>
          </cell>
          <cell r="I1305" t="str">
            <v>ID_FinAnswer_Express_Program_Evaluation_2009-2011.pdf</v>
          </cell>
        </row>
        <row r="1306">
          <cell r="C1306" t="str">
            <v>246.2_Incremental cost ($)</v>
          </cell>
          <cell r="D1306">
            <v>2</v>
          </cell>
          <cell r="E1306" t="str">
            <v>Incremental cost ($)</v>
          </cell>
          <cell r="F1306" t="str">
            <v>Cost Value Source</v>
          </cell>
          <cell r="G1306" t="str">
            <v/>
          </cell>
          <cell r="H1306" t="str">
            <v/>
          </cell>
          <cell r="I1306" t="str">
            <v>NonLighting Measure Worksheets ID 111314.pdf</v>
          </cell>
        </row>
        <row r="1307">
          <cell r="C1307" t="str">
            <v>472.3_Measure life (years)</v>
          </cell>
          <cell r="D1307">
            <v>3</v>
          </cell>
          <cell r="E1307" t="str">
            <v>Measure life (years)</v>
          </cell>
          <cell r="F1307" t="str">
            <v>Measure Life Value Source</v>
          </cell>
          <cell r="G1307" t="str">
            <v/>
          </cell>
          <cell r="H1307" t="str">
            <v/>
          </cell>
          <cell r="I1307" t="str">
            <v>Program Update Report UT 050214.docx</v>
          </cell>
        </row>
        <row r="1308">
          <cell r="C1308" t="str">
            <v>472.3_Gross Average Monthly Demand Reduction (kW/unit)</v>
          </cell>
          <cell r="D1308">
            <v>3</v>
          </cell>
          <cell r="E1308" t="str">
            <v>Gross Average Monthly Demand Reduction (kW/unit)</v>
          </cell>
          <cell r="F1308" t="str">
            <v>Demand Savings Value Source</v>
          </cell>
          <cell r="G1308" t="str">
            <v/>
          </cell>
          <cell r="H1308" t="str">
            <v/>
          </cell>
          <cell r="I1308" t="str">
            <v>Program Update Report UT 050214.docx</v>
          </cell>
        </row>
        <row r="1309">
          <cell r="C1309" t="str">
            <v>472.3_Gross incremental annual electric savings (kWh/yr)</v>
          </cell>
          <cell r="D1309">
            <v>3</v>
          </cell>
          <cell r="E1309" t="str">
            <v>Gross incremental annual electric savings (kWh/yr)</v>
          </cell>
          <cell r="F1309" t="str">
            <v>Energy Savings Value Source</v>
          </cell>
          <cell r="G1309" t="str">
            <v/>
          </cell>
          <cell r="H1309" t="str">
            <v/>
          </cell>
          <cell r="I1309" t="str">
            <v>Program Update Report UT 050214.docx</v>
          </cell>
        </row>
        <row r="1310">
          <cell r="C1310" t="str">
            <v>472.3_Planned Realization Rate</v>
          </cell>
          <cell r="D1310">
            <v>3</v>
          </cell>
          <cell r="E1310" t="str">
            <v>Planned Realization Rate</v>
          </cell>
          <cell r="F1310" t="str">
            <v>Realization Rate Value Source</v>
          </cell>
          <cell r="G1310" t="str">
            <v/>
          </cell>
          <cell r="H1310" t="str">
            <v>BAU - CE inputs sheet</v>
          </cell>
          <cell r="I1310" t="str">
            <v>CE inputs - measure update   small business 031314.xlsx</v>
          </cell>
        </row>
        <row r="1311">
          <cell r="C1311" t="str">
            <v>472.3_Planned Net to Gross Ratio</v>
          </cell>
          <cell r="D1311">
            <v>3</v>
          </cell>
          <cell r="E1311" t="str">
            <v>Planned Net to Gross Ratio</v>
          </cell>
          <cell r="F1311" t="str">
            <v>Net-to-Gross Value Source</v>
          </cell>
          <cell r="G1311" t="str">
            <v/>
          </cell>
          <cell r="H1311" t="str">
            <v>BAU - CE inputs sheet</v>
          </cell>
          <cell r="I1311" t="str">
            <v>CE inputs - measure update   small business 031314.xlsx</v>
          </cell>
        </row>
        <row r="1312">
          <cell r="C1312" t="str">
            <v>472.3_Gross Average Monthly Demand Reduction (kW/unit)</v>
          </cell>
          <cell r="D1312">
            <v>3</v>
          </cell>
          <cell r="E1312" t="str">
            <v>Gross Average Monthly Demand Reduction (kW/unit)</v>
          </cell>
          <cell r="F1312" t="str">
            <v>Demand Savings Value Source</v>
          </cell>
          <cell r="G1312" t="str">
            <v/>
          </cell>
          <cell r="H1312" t="str">
            <v/>
          </cell>
          <cell r="I1312" t="str">
            <v/>
          </cell>
        </row>
        <row r="1313">
          <cell r="C1313" t="str">
            <v>472.3_Incremental cost ($)</v>
          </cell>
          <cell r="D1313">
            <v>3</v>
          </cell>
          <cell r="E1313" t="str">
            <v>Incremental cost ($)</v>
          </cell>
          <cell r="F1313" t="str">
            <v>Incremental Cost Value Source</v>
          </cell>
          <cell r="G1313" t="str">
            <v/>
          </cell>
          <cell r="H1313" t="str">
            <v/>
          </cell>
          <cell r="I1313" t="str">
            <v/>
          </cell>
        </row>
        <row r="1314">
          <cell r="C1314" t="str">
            <v>472.3_Incremental cost ($)</v>
          </cell>
          <cell r="D1314">
            <v>3</v>
          </cell>
          <cell r="E1314" t="str">
            <v>Incremental cost ($)</v>
          </cell>
          <cell r="F1314" t="str">
            <v>Incremental Cost Value Source</v>
          </cell>
          <cell r="G1314" t="str">
            <v/>
          </cell>
          <cell r="H1314" t="str">
            <v/>
          </cell>
          <cell r="I1314" t="str">
            <v>Program Update Report UT 050214.docx</v>
          </cell>
        </row>
        <row r="1315">
          <cell r="C1315" t="str">
            <v>472.3_Gross incremental annual electric savings (kWh/yr)</v>
          </cell>
          <cell r="D1315">
            <v>3</v>
          </cell>
          <cell r="E1315" t="str">
            <v>Gross incremental annual electric savings (kWh/yr)</v>
          </cell>
          <cell r="F1315" t="str">
            <v>Energy Savings Value Source</v>
          </cell>
          <cell r="G1315" t="str">
            <v/>
          </cell>
          <cell r="H1315" t="str">
            <v/>
          </cell>
          <cell r="I1315" t="str">
            <v/>
          </cell>
        </row>
        <row r="1316">
          <cell r="C1316" t="str">
            <v>686.2_Measure life (years)</v>
          </cell>
          <cell r="D1316">
            <v>2</v>
          </cell>
          <cell r="E1316" t="str">
            <v>Measure life (years)</v>
          </cell>
          <cell r="F1316" t="str">
            <v>Measure Life Value Source</v>
          </cell>
          <cell r="G1316" t="str">
            <v/>
          </cell>
          <cell r="H1316" t="str">
            <v>Table 1-6B</v>
          </cell>
          <cell r="I1316" t="str">
            <v/>
          </cell>
        </row>
        <row r="1317">
          <cell r="C1317" t="str">
            <v>686.2_Incremental cost ($)</v>
          </cell>
          <cell r="D1317">
            <v>2</v>
          </cell>
          <cell r="E1317" t="str">
            <v>Incremental cost ($)</v>
          </cell>
          <cell r="F1317" t="str">
            <v>Cost Value Source</v>
          </cell>
          <cell r="G1317" t="str">
            <v/>
          </cell>
          <cell r="H1317" t="str">
            <v>Table 1-6B</v>
          </cell>
          <cell r="I1317" t="str">
            <v/>
          </cell>
        </row>
        <row r="1318">
          <cell r="C1318" t="str">
            <v>686.2_Gross Average Monthly Demand Reduction (kW/unit)</v>
          </cell>
          <cell r="D1318">
            <v>2</v>
          </cell>
          <cell r="E1318" t="str">
            <v>Gross Average Monthly Demand Reduction (kW/unit)</v>
          </cell>
          <cell r="F1318" t="str">
            <v>Demand Reduction Value Source</v>
          </cell>
          <cell r="G1318" t="str">
            <v/>
          </cell>
          <cell r="H1318" t="str">
            <v>Table 1-6B</v>
          </cell>
          <cell r="I1318" t="str">
            <v/>
          </cell>
        </row>
        <row r="1319">
          <cell r="C1319" t="str">
            <v>686.2_Gross incremental annual electric savings (kWh/yr)</v>
          </cell>
          <cell r="D1319">
            <v>2</v>
          </cell>
          <cell r="E1319" t="str">
            <v>Gross incremental annual electric savings (kWh/yr)</v>
          </cell>
          <cell r="F1319" t="str">
            <v xml:space="preserve">Energy Savings Value Source </v>
          </cell>
          <cell r="G1319" t="str">
            <v/>
          </cell>
          <cell r="H1319" t="str">
            <v>Table 1-6B</v>
          </cell>
          <cell r="I1319" t="str">
            <v/>
          </cell>
        </row>
        <row r="1320">
          <cell r="C1320" t="str">
            <v>686.2_Incentive Customer ($)</v>
          </cell>
          <cell r="D1320">
            <v>2</v>
          </cell>
          <cell r="E1320" t="str">
            <v>Incentive Customer ($)</v>
          </cell>
          <cell r="F1320" t="str">
            <v>Incentive Value Source</v>
          </cell>
          <cell r="G1320" t="str">
            <v/>
          </cell>
          <cell r="H1320" t="str">
            <v>Table 1-6B</v>
          </cell>
          <cell r="I1320" t="str">
            <v/>
          </cell>
        </row>
        <row r="1321">
          <cell r="C1321" t="str">
            <v>897.2_Incremental cost ($)</v>
          </cell>
          <cell r="D1321">
            <v>2</v>
          </cell>
          <cell r="E1321" t="str">
            <v>Incremental cost ($)</v>
          </cell>
          <cell r="F1321" t="str">
            <v>Incremental Cost Value Source</v>
          </cell>
          <cell r="G1321" t="str">
            <v/>
          </cell>
          <cell r="H1321" t="str">
            <v/>
          </cell>
          <cell r="I1321" t="str">
            <v>NonLighting Measure Worksheets WY 120814.pdf</v>
          </cell>
        </row>
        <row r="1322">
          <cell r="C1322" t="str">
            <v>897.2_Planned Net to Gross Ratio</v>
          </cell>
          <cell r="D1322">
            <v>2</v>
          </cell>
          <cell r="E1322" t="str">
            <v>Planned Net to Gross Ratio</v>
          </cell>
          <cell r="F1322" t="str">
            <v>Net-to-Gross Value Source</v>
          </cell>
          <cell r="G1322" t="str">
            <v/>
          </cell>
          <cell r="H1322" t="str">
            <v>Page 10</v>
          </cell>
          <cell r="I1322" t="str">
            <v>DSM_WY_FinAnswerExpress_Report_2011.pdf</v>
          </cell>
        </row>
        <row r="1323">
          <cell r="C1323" t="str">
            <v>897.2_Measure life (years)</v>
          </cell>
          <cell r="D1323">
            <v>2</v>
          </cell>
          <cell r="E1323" t="str">
            <v>Measure life (years)</v>
          </cell>
          <cell r="F1323" t="str">
            <v>Measure Life Value Source</v>
          </cell>
          <cell r="G1323" t="str">
            <v/>
          </cell>
          <cell r="H1323" t="str">
            <v/>
          </cell>
          <cell r="I1323" t="str">
            <v>NonLighting Measure Worksheets WY 120814.pdf</v>
          </cell>
        </row>
        <row r="1324">
          <cell r="C1324" t="str">
            <v>897.2_Gross incremental annual electric savings (kWh/yr)</v>
          </cell>
          <cell r="D1324">
            <v>2</v>
          </cell>
          <cell r="E1324" t="str">
            <v>Gross incremental annual electric savings (kWh/yr)</v>
          </cell>
          <cell r="F1324" t="str">
            <v>Energy Savings Value Source</v>
          </cell>
          <cell r="G1324" t="str">
            <v/>
          </cell>
          <cell r="H1324" t="str">
            <v/>
          </cell>
          <cell r="I1324" t="str">
            <v>NonLighting Measure Worksheets WY 120814.pdf</v>
          </cell>
        </row>
        <row r="1325">
          <cell r="C1325" t="str">
            <v>897.2_Gross Average Monthly Demand Reduction (kW/unit)</v>
          </cell>
          <cell r="D1325">
            <v>2</v>
          </cell>
          <cell r="E1325" t="str">
            <v>Gross Average Monthly Demand Reduction (kW/unit)</v>
          </cell>
          <cell r="F1325" t="str">
            <v>Demand Savings Value Source</v>
          </cell>
          <cell r="G1325" t="str">
            <v/>
          </cell>
          <cell r="H1325" t="str">
            <v/>
          </cell>
          <cell r="I1325" t="str">
            <v>NonLighting Measure Worksheets WY 120814.pdf</v>
          </cell>
        </row>
        <row r="1326">
          <cell r="C1326" t="str">
            <v>897.2_Planned Realization Rate</v>
          </cell>
          <cell r="D1326">
            <v>2</v>
          </cell>
          <cell r="E1326" t="str">
            <v>Planned Realization Rate</v>
          </cell>
          <cell r="F1326" t="str">
            <v>Realization Rate Value Source</v>
          </cell>
          <cell r="G1326" t="str">
            <v/>
          </cell>
          <cell r="H1326" t="str">
            <v>Table 1</v>
          </cell>
          <cell r="I1326" t="str">
            <v>DSM_WY_FinAnswerExpress_Report_2011.pdf</v>
          </cell>
        </row>
        <row r="1327">
          <cell r="C1327" t="str">
            <v>247.2_Gross Average Monthly Demand Reduction (kW/unit)</v>
          </cell>
          <cell r="D1327">
            <v>2</v>
          </cell>
          <cell r="E1327" t="str">
            <v>Gross Average Monthly Demand Reduction (kW/unit)</v>
          </cell>
          <cell r="F1327" t="str">
            <v>Demand Reduction Value Source</v>
          </cell>
          <cell r="G1327" t="str">
            <v/>
          </cell>
          <cell r="H1327" t="str">
            <v/>
          </cell>
          <cell r="I1327" t="str">
            <v>NonLighting Measure Worksheets ID 111314.pdf</v>
          </cell>
        </row>
        <row r="1328">
          <cell r="C1328" t="str">
            <v>247.2_Measure life (years)</v>
          </cell>
          <cell r="D1328">
            <v>2</v>
          </cell>
          <cell r="E1328" t="str">
            <v>Measure life (years)</v>
          </cell>
          <cell r="F1328" t="str">
            <v>Measure Life Value Source</v>
          </cell>
          <cell r="G1328" t="str">
            <v/>
          </cell>
          <cell r="H1328" t="str">
            <v/>
          </cell>
          <cell r="I1328" t="str">
            <v>NonLighting Measure Worksheets ID 111314.pdf</v>
          </cell>
        </row>
        <row r="1329">
          <cell r="C1329" t="str">
            <v>247.2_Planned Net to Gross Ratio</v>
          </cell>
          <cell r="D1329">
            <v>2</v>
          </cell>
          <cell r="E1329" t="str">
            <v>Planned Net to Gross Ratio</v>
          </cell>
          <cell r="F1329" t="str">
            <v>Net-to-Gross Value Source</v>
          </cell>
          <cell r="G1329" t="str">
            <v/>
          </cell>
          <cell r="H1329" t="str">
            <v>Page 2</v>
          </cell>
          <cell r="I1329" t="str">
            <v>ID_FinAnswer_Express_Program_Evaluation_2009-2011.pdf</v>
          </cell>
        </row>
        <row r="1330">
          <cell r="C1330" t="str">
            <v>247.2_Planned Realization Rate</v>
          </cell>
          <cell r="D1330">
            <v>2</v>
          </cell>
          <cell r="E1330" t="str">
            <v>Planned Realization Rate</v>
          </cell>
          <cell r="F1330" t="str">
            <v>Realization Rate Value Source</v>
          </cell>
          <cell r="G1330" t="str">
            <v/>
          </cell>
          <cell r="H1330" t="str">
            <v>Table 1</v>
          </cell>
          <cell r="I1330" t="str">
            <v>ID_FinAnswer_Express_Program_Evaluation_2009-2011.pdf</v>
          </cell>
        </row>
        <row r="1331">
          <cell r="C1331" t="str">
            <v>247.2_Gross incremental annual electric savings (kWh/yr)</v>
          </cell>
          <cell r="D1331">
            <v>2</v>
          </cell>
          <cell r="E1331" t="str">
            <v>Gross incremental annual electric savings (kWh/yr)</v>
          </cell>
          <cell r="F1331" t="str">
            <v xml:space="preserve">Energy Savings Value Source </v>
          </cell>
          <cell r="G1331" t="str">
            <v/>
          </cell>
          <cell r="H1331" t="str">
            <v/>
          </cell>
          <cell r="I1331" t="str">
            <v>NonLighting Measure Worksheets ID 111314.pdf</v>
          </cell>
        </row>
        <row r="1332">
          <cell r="C1332" t="str">
            <v>247.2_Incremental cost ($)</v>
          </cell>
          <cell r="D1332">
            <v>2</v>
          </cell>
          <cell r="E1332" t="str">
            <v>Incremental cost ($)</v>
          </cell>
          <cell r="F1332" t="str">
            <v>Cost Value Source</v>
          </cell>
          <cell r="G1332" t="str">
            <v/>
          </cell>
          <cell r="H1332" t="str">
            <v/>
          </cell>
          <cell r="I1332" t="str">
            <v>NonLighting Measure Worksheets ID 111314.pdf</v>
          </cell>
        </row>
        <row r="1333">
          <cell r="C1333" t="str">
            <v>473.3_Gross Average Monthly Demand Reduction (kW/unit)</v>
          </cell>
          <cell r="D1333">
            <v>3</v>
          </cell>
          <cell r="E1333" t="str">
            <v>Gross Average Monthly Demand Reduction (kW/unit)</v>
          </cell>
          <cell r="F1333" t="str">
            <v>Demand Savings Value Source</v>
          </cell>
          <cell r="G1333" t="str">
            <v/>
          </cell>
          <cell r="H1333" t="str">
            <v/>
          </cell>
          <cell r="I1333" t="str">
            <v/>
          </cell>
        </row>
        <row r="1334">
          <cell r="C1334" t="str">
            <v>473.3_Gross incremental annual electric savings (kWh/yr)</v>
          </cell>
          <cell r="D1334">
            <v>3</v>
          </cell>
          <cell r="E1334" t="str">
            <v>Gross incremental annual electric savings (kWh/yr)</v>
          </cell>
          <cell r="F1334" t="str">
            <v>Energy Savings Value Source</v>
          </cell>
          <cell r="G1334" t="str">
            <v/>
          </cell>
          <cell r="H1334" t="str">
            <v/>
          </cell>
          <cell r="I1334" t="str">
            <v>Program Update Report UT 050214.docx</v>
          </cell>
        </row>
        <row r="1335">
          <cell r="C1335" t="str">
            <v>473.3_Planned Net to Gross Ratio</v>
          </cell>
          <cell r="D1335">
            <v>3</v>
          </cell>
          <cell r="E1335" t="str">
            <v>Planned Net to Gross Ratio</v>
          </cell>
          <cell r="F1335" t="str">
            <v>Net-to-Gross Value Source</v>
          </cell>
          <cell r="G1335" t="str">
            <v/>
          </cell>
          <cell r="H1335" t="str">
            <v>BAU - CE inputs sheet</v>
          </cell>
          <cell r="I1335" t="str">
            <v>CE inputs - measure update   small business 031314.xlsx</v>
          </cell>
        </row>
        <row r="1336">
          <cell r="C1336" t="str">
            <v>473.3_Measure life (years)</v>
          </cell>
          <cell r="D1336">
            <v>3</v>
          </cell>
          <cell r="E1336" t="str">
            <v>Measure life (years)</v>
          </cell>
          <cell r="F1336" t="str">
            <v>Measure Life Value Source</v>
          </cell>
          <cell r="G1336" t="str">
            <v/>
          </cell>
          <cell r="H1336" t="str">
            <v/>
          </cell>
          <cell r="I1336" t="str">
            <v>Program Update Report UT 050214.docx</v>
          </cell>
        </row>
        <row r="1337">
          <cell r="C1337" t="str">
            <v>473.3_Gross incremental annual electric savings (kWh/yr)</v>
          </cell>
          <cell r="D1337">
            <v>3</v>
          </cell>
          <cell r="E1337" t="str">
            <v>Gross incremental annual electric savings (kWh/yr)</v>
          </cell>
          <cell r="F1337" t="str">
            <v>Energy Savings Value Source</v>
          </cell>
          <cell r="G1337" t="str">
            <v/>
          </cell>
          <cell r="H1337" t="str">
            <v/>
          </cell>
          <cell r="I1337" t="str">
            <v/>
          </cell>
        </row>
        <row r="1338">
          <cell r="C1338" t="str">
            <v>473.3_Planned Realization Rate</v>
          </cell>
          <cell r="D1338">
            <v>3</v>
          </cell>
          <cell r="E1338" t="str">
            <v>Planned Realization Rate</v>
          </cell>
          <cell r="F1338" t="str">
            <v>Realization Rate Value Source</v>
          </cell>
          <cell r="G1338" t="str">
            <v/>
          </cell>
          <cell r="H1338" t="str">
            <v>BAU - CE inputs sheet</v>
          </cell>
          <cell r="I1338" t="str">
            <v>CE inputs - measure update   small business 031314.xlsx</v>
          </cell>
        </row>
        <row r="1339">
          <cell r="C1339" t="str">
            <v>473.3_Incremental cost ($)</v>
          </cell>
          <cell r="D1339">
            <v>3</v>
          </cell>
          <cell r="E1339" t="str">
            <v>Incremental cost ($)</v>
          </cell>
          <cell r="F1339" t="str">
            <v>Incremental Cost Value Source</v>
          </cell>
          <cell r="G1339" t="str">
            <v/>
          </cell>
          <cell r="H1339" t="str">
            <v/>
          </cell>
          <cell r="I1339" t="str">
            <v>Program Update Report UT 050214.docx</v>
          </cell>
        </row>
        <row r="1340">
          <cell r="C1340" t="str">
            <v>473.3_Incremental cost ($)</v>
          </cell>
          <cell r="D1340">
            <v>3</v>
          </cell>
          <cell r="E1340" t="str">
            <v>Incremental cost ($)</v>
          </cell>
          <cell r="F1340" t="str">
            <v>Incremental Cost Value Source</v>
          </cell>
          <cell r="G1340" t="str">
            <v/>
          </cell>
          <cell r="H1340" t="str">
            <v/>
          </cell>
          <cell r="I1340" t="str">
            <v/>
          </cell>
        </row>
        <row r="1341">
          <cell r="C1341" t="str">
            <v>473.3_Gross Average Monthly Demand Reduction (kW/unit)</v>
          </cell>
          <cell r="D1341">
            <v>3</v>
          </cell>
          <cell r="E1341" t="str">
            <v>Gross Average Monthly Demand Reduction (kW/unit)</v>
          </cell>
          <cell r="F1341" t="str">
            <v>Demand Savings Value Source</v>
          </cell>
          <cell r="G1341" t="str">
            <v/>
          </cell>
          <cell r="H1341" t="str">
            <v/>
          </cell>
          <cell r="I1341" t="str">
            <v>Program Update Report UT 050214.docx</v>
          </cell>
        </row>
        <row r="1342">
          <cell r="C1342" t="str">
            <v>687.2_Measure life (years)</v>
          </cell>
          <cell r="D1342">
            <v>2</v>
          </cell>
          <cell r="E1342" t="str">
            <v>Measure life (years)</v>
          </cell>
          <cell r="F1342" t="str">
            <v>Measure Life Value Source</v>
          </cell>
          <cell r="G1342" t="str">
            <v/>
          </cell>
          <cell r="H1342" t="str">
            <v>Table 1-6B</v>
          </cell>
          <cell r="I1342" t="str">
            <v/>
          </cell>
        </row>
        <row r="1343">
          <cell r="C1343" t="str">
            <v>687.2_Incremental cost ($)</v>
          </cell>
          <cell r="D1343">
            <v>2</v>
          </cell>
          <cell r="E1343" t="str">
            <v>Incremental cost ($)</v>
          </cell>
          <cell r="F1343" t="str">
            <v>Cost Value Source</v>
          </cell>
          <cell r="G1343" t="str">
            <v/>
          </cell>
          <cell r="H1343" t="str">
            <v>Table 1-6B</v>
          </cell>
          <cell r="I1343" t="str">
            <v/>
          </cell>
        </row>
        <row r="1344">
          <cell r="C1344" t="str">
            <v>687.2_Gross Average Monthly Demand Reduction (kW/unit)</v>
          </cell>
          <cell r="D1344">
            <v>2</v>
          </cell>
          <cell r="E1344" t="str">
            <v>Gross Average Monthly Demand Reduction (kW/unit)</v>
          </cell>
          <cell r="F1344" t="str">
            <v>Demand Reduction Value Source</v>
          </cell>
          <cell r="G1344" t="str">
            <v/>
          </cell>
          <cell r="H1344" t="str">
            <v>Table 1-6B</v>
          </cell>
          <cell r="I1344" t="str">
            <v/>
          </cell>
        </row>
        <row r="1345">
          <cell r="C1345" t="str">
            <v>687.2_Gross incremental annual electric savings (kWh/yr)</v>
          </cell>
          <cell r="D1345">
            <v>2</v>
          </cell>
          <cell r="E1345" t="str">
            <v>Gross incremental annual electric savings (kWh/yr)</v>
          </cell>
          <cell r="F1345" t="str">
            <v xml:space="preserve">Energy Savings Value Source </v>
          </cell>
          <cell r="G1345" t="str">
            <v/>
          </cell>
          <cell r="H1345" t="str">
            <v>Table 1-6B</v>
          </cell>
          <cell r="I1345" t="str">
            <v/>
          </cell>
        </row>
        <row r="1346">
          <cell r="C1346" t="str">
            <v>687.2_Incentive Customer ($)</v>
          </cell>
          <cell r="D1346">
            <v>2</v>
          </cell>
          <cell r="E1346" t="str">
            <v>Incentive Customer ($)</v>
          </cell>
          <cell r="F1346" t="str">
            <v>Incentive Value Source</v>
          </cell>
          <cell r="G1346" t="str">
            <v/>
          </cell>
          <cell r="H1346" t="str">
            <v>Table 1-6B</v>
          </cell>
          <cell r="I1346" t="str">
            <v/>
          </cell>
        </row>
        <row r="1347">
          <cell r="C1347" t="str">
            <v>898.2_Measure life (years)</v>
          </cell>
          <cell r="D1347">
            <v>2</v>
          </cell>
          <cell r="E1347" t="str">
            <v>Measure life (years)</v>
          </cell>
          <cell r="F1347" t="str">
            <v>Measure Life Value Source</v>
          </cell>
          <cell r="G1347" t="str">
            <v/>
          </cell>
          <cell r="H1347" t="str">
            <v/>
          </cell>
          <cell r="I1347" t="str">
            <v>NonLighting Measure Worksheets WY 120814.pdf</v>
          </cell>
        </row>
        <row r="1348">
          <cell r="C1348" t="str">
            <v>898.2_Planned Realization Rate</v>
          </cell>
          <cell r="D1348">
            <v>2</v>
          </cell>
          <cell r="E1348" t="str">
            <v>Planned Realization Rate</v>
          </cell>
          <cell r="F1348" t="str">
            <v>Realization Rate Value Source</v>
          </cell>
          <cell r="G1348" t="str">
            <v/>
          </cell>
          <cell r="H1348" t="str">
            <v>Table 1</v>
          </cell>
          <cell r="I1348" t="str">
            <v>DSM_WY_FinAnswerExpress_Report_2011.pdf</v>
          </cell>
        </row>
        <row r="1349">
          <cell r="C1349" t="str">
            <v>898.2_Incremental cost ($)</v>
          </cell>
          <cell r="D1349">
            <v>2</v>
          </cell>
          <cell r="E1349" t="str">
            <v>Incremental cost ($)</v>
          </cell>
          <cell r="F1349" t="str">
            <v>Incremental Cost Value Source</v>
          </cell>
          <cell r="G1349" t="str">
            <v/>
          </cell>
          <cell r="H1349" t="str">
            <v/>
          </cell>
          <cell r="I1349" t="str">
            <v>NonLighting Measure Worksheets WY 120814.pdf</v>
          </cell>
        </row>
        <row r="1350">
          <cell r="C1350" t="str">
            <v>898.2_Gross Average Monthly Demand Reduction (kW/unit)</v>
          </cell>
          <cell r="D1350">
            <v>2</v>
          </cell>
          <cell r="E1350" t="str">
            <v>Gross Average Monthly Demand Reduction (kW/unit)</v>
          </cell>
          <cell r="F1350" t="str">
            <v>Demand Savings Value Source</v>
          </cell>
          <cell r="G1350" t="str">
            <v/>
          </cell>
          <cell r="H1350" t="str">
            <v/>
          </cell>
          <cell r="I1350" t="str">
            <v>NonLighting Measure Worksheets WY 120814.pdf</v>
          </cell>
        </row>
        <row r="1351">
          <cell r="C1351" t="str">
            <v>898.2_Gross incremental annual electric savings (kWh/yr)</v>
          </cell>
          <cell r="D1351">
            <v>2</v>
          </cell>
          <cell r="E1351" t="str">
            <v>Gross incremental annual electric savings (kWh/yr)</v>
          </cell>
          <cell r="F1351" t="str">
            <v>Energy Savings Value Source</v>
          </cell>
          <cell r="G1351" t="str">
            <v/>
          </cell>
          <cell r="H1351" t="str">
            <v/>
          </cell>
          <cell r="I1351" t="str">
            <v>NonLighting Measure Worksheets WY 120814.pdf</v>
          </cell>
        </row>
        <row r="1352">
          <cell r="C1352" t="str">
            <v>898.2_Planned Net to Gross Ratio</v>
          </cell>
          <cell r="D1352">
            <v>2</v>
          </cell>
          <cell r="E1352" t="str">
            <v>Planned Net to Gross Ratio</v>
          </cell>
          <cell r="F1352" t="str">
            <v>Net-to-Gross Value Source</v>
          </cell>
          <cell r="G1352" t="str">
            <v/>
          </cell>
          <cell r="H1352" t="str">
            <v>Page 10</v>
          </cell>
          <cell r="I1352" t="str">
            <v>DSM_WY_FinAnswerExpress_Report_2011.pdf</v>
          </cell>
        </row>
        <row r="1353">
          <cell r="C1353" t="str">
            <v>688.2_Incentive Customer ($)</v>
          </cell>
          <cell r="D1353">
            <v>2</v>
          </cell>
          <cell r="E1353" t="str">
            <v>Incentive Customer ($)</v>
          </cell>
          <cell r="F1353" t="str">
            <v>Incentive Value Source</v>
          </cell>
          <cell r="G1353" t="str">
            <v/>
          </cell>
          <cell r="H1353" t="str">
            <v>Table 1-6B</v>
          </cell>
          <cell r="I1353" t="str">
            <v/>
          </cell>
        </row>
        <row r="1354">
          <cell r="C1354" t="str">
            <v>688.2_Gross incremental annual electric savings (kWh/yr)</v>
          </cell>
          <cell r="D1354">
            <v>2</v>
          </cell>
          <cell r="E1354" t="str">
            <v>Gross incremental annual electric savings (kWh/yr)</v>
          </cell>
          <cell r="F1354" t="str">
            <v xml:space="preserve">Energy Savings Value Source </v>
          </cell>
          <cell r="G1354" t="str">
            <v/>
          </cell>
          <cell r="H1354" t="str">
            <v>Table 1-6B</v>
          </cell>
          <cell r="I1354" t="str">
            <v/>
          </cell>
        </row>
        <row r="1355">
          <cell r="C1355" t="str">
            <v>688.2_Incremental cost ($)</v>
          </cell>
          <cell r="D1355">
            <v>2</v>
          </cell>
          <cell r="E1355" t="str">
            <v>Incremental cost ($)</v>
          </cell>
          <cell r="F1355" t="str">
            <v>Cost Value Source</v>
          </cell>
          <cell r="G1355" t="str">
            <v/>
          </cell>
          <cell r="H1355" t="str">
            <v>Table 1-6B</v>
          </cell>
          <cell r="I1355" t="str">
            <v/>
          </cell>
        </row>
        <row r="1356">
          <cell r="C1356" t="str">
            <v>688.2_Measure life (years)</v>
          </cell>
          <cell r="D1356">
            <v>2</v>
          </cell>
          <cell r="E1356" t="str">
            <v>Measure life (years)</v>
          </cell>
          <cell r="F1356" t="str">
            <v>Measure Life Value Source</v>
          </cell>
          <cell r="G1356" t="str">
            <v/>
          </cell>
          <cell r="H1356" t="str">
            <v>Table 1-6B</v>
          </cell>
          <cell r="I1356" t="str">
            <v/>
          </cell>
        </row>
        <row r="1357">
          <cell r="C1357" t="str">
            <v>688.2_Gross Average Monthly Demand Reduction (kW/unit)</v>
          </cell>
          <cell r="D1357">
            <v>2</v>
          </cell>
          <cell r="E1357" t="str">
            <v>Gross Average Monthly Demand Reduction (kW/unit)</v>
          </cell>
          <cell r="F1357" t="str">
            <v>Demand Reduction Value Source</v>
          </cell>
          <cell r="G1357" t="str">
            <v/>
          </cell>
          <cell r="H1357" t="str">
            <v>Table 1-6B</v>
          </cell>
          <cell r="I1357" t="str">
            <v/>
          </cell>
        </row>
        <row r="1358">
          <cell r="C1358" t="str">
            <v>248.2_Measure life (years)</v>
          </cell>
          <cell r="D1358">
            <v>2</v>
          </cell>
          <cell r="E1358" t="str">
            <v>Measure life (years)</v>
          </cell>
          <cell r="F1358" t="str">
            <v>Measure Life Value Source</v>
          </cell>
          <cell r="G1358" t="str">
            <v/>
          </cell>
          <cell r="H1358" t="str">
            <v/>
          </cell>
          <cell r="I1358" t="str">
            <v>NonLighting Measure Worksheets ID 111314.pdf</v>
          </cell>
        </row>
        <row r="1359">
          <cell r="C1359" t="str">
            <v>248.2_Planned Realization Rate</v>
          </cell>
          <cell r="D1359">
            <v>2</v>
          </cell>
          <cell r="E1359" t="str">
            <v>Planned Realization Rate</v>
          </cell>
          <cell r="F1359" t="str">
            <v>Realization Rate Value Source</v>
          </cell>
          <cell r="G1359" t="str">
            <v/>
          </cell>
          <cell r="H1359" t="str">
            <v>Table 1</v>
          </cell>
          <cell r="I1359" t="str">
            <v>ID_FinAnswer_Express_Program_Evaluation_2009-2011.pdf</v>
          </cell>
        </row>
        <row r="1360">
          <cell r="C1360" t="str">
            <v>248.2_Gross Average Monthly Demand Reduction (kW/unit)</v>
          </cell>
          <cell r="D1360">
            <v>2</v>
          </cell>
          <cell r="E1360" t="str">
            <v>Gross Average Monthly Demand Reduction (kW/unit)</v>
          </cell>
          <cell r="F1360" t="str">
            <v>Demand Reduction Value Source</v>
          </cell>
          <cell r="G1360" t="str">
            <v/>
          </cell>
          <cell r="H1360" t="str">
            <v/>
          </cell>
          <cell r="I1360" t="str">
            <v>NonLighting Measure Worksheets ID 111314.pdf</v>
          </cell>
        </row>
        <row r="1361">
          <cell r="C1361" t="str">
            <v>248.2_Incremental cost ($)</v>
          </cell>
          <cell r="D1361">
            <v>2</v>
          </cell>
          <cell r="E1361" t="str">
            <v>Incremental cost ($)</v>
          </cell>
          <cell r="F1361" t="str">
            <v>Cost Value Source</v>
          </cell>
          <cell r="G1361" t="str">
            <v/>
          </cell>
          <cell r="H1361" t="str">
            <v/>
          </cell>
          <cell r="I1361" t="str">
            <v>NonLighting Measure Worksheets ID 111314.pdf</v>
          </cell>
        </row>
        <row r="1362">
          <cell r="C1362" t="str">
            <v>248.2_Planned Net to Gross Ratio</v>
          </cell>
          <cell r="D1362">
            <v>2</v>
          </cell>
          <cell r="E1362" t="str">
            <v>Planned Net to Gross Ratio</v>
          </cell>
          <cell r="F1362" t="str">
            <v>Net-to-Gross Value Source</v>
          </cell>
          <cell r="G1362" t="str">
            <v/>
          </cell>
          <cell r="H1362" t="str">
            <v>Page 2</v>
          </cell>
          <cell r="I1362" t="str">
            <v>ID_FinAnswer_Express_Program_Evaluation_2009-2011.pdf</v>
          </cell>
        </row>
        <row r="1363">
          <cell r="C1363" t="str">
            <v>248.2_Gross incremental annual electric savings (kWh/yr)</v>
          </cell>
          <cell r="D1363">
            <v>2</v>
          </cell>
          <cell r="E1363" t="str">
            <v>Gross incremental annual electric savings (kWh/yr)</v>
          </cell>
          <cell r="F1363" t="str">
            <v xml:space="preserve">Energy Savings Value Source </v>
          </cell>
          <cell r="G1363" t="str">
            <v/>
          </cell>
          <cell r="H1363" t="str">
            <v/>
          </cell>
          <cell r="I1363" t="str">
            <v>NonLighting Measure Worksheets ID 111314.pdf</v>
          </cell>
        </row>
        <row r="1364">
          <cell r="C1364" t="str">
            <v>474.3_Gross incremental annual electric savings (kWh/yr)</v>
          </cell>
          <cell r="D1364">
            <v>3</v>
          </cell>
          <cell r="E1364" t="str">
            <v>Gross incremental annual electric savings (kWh/yr)</v>
          </cell>
          <cell r="F1364" t="str">
            <v>Energy Savings Value Source</v>
          </cell>
          <cell r="G1364" t="str">
            <v/>
          </cell>
          <cell r="H1364" t="str">
            <v/>
          </cell>
          <cell r="I1364" t="str">
            <v/>
          </cell>
        </row>
        <row r="1365">
          <cell r="C1365" t="str">
            <v>474.3_Gross incremental annual electric savings (kWh/yr)</v>
          </cell>
          <cell r="D1365">
            <v>3</v>
          </cell>
          <cell r="E1365" t="str">
            <v>Gross incremental annual electric savings (kWh/yr)</v>
          </cell>
          <cell r="F1365" t="str">
            <v>Energy Savings Value Source</v>
          </cell>
          <cell r="G1365" t="str">
            <v/>
          </cell>
          <cell r="H1365" t="str">
            <v/>
          </cell>
          <cell r="I1365" t="str">
            <v>Program Update Report UT 050214.docx</v>
          </cell>
        </row>
        <row r="1366">
          <cell r="C1366" t="str">
            <v>474.3_Planned Realization Rate</v>
          </cell>
          <cell r="D1366">
            <v>3</v>
          </cell>
          <cell r="E1366" t="str">
            <v>Planned Realization Rate</v>
          </cell>
          <cell r="F1366" t="str">
            <v>Realization Rate Value Source</v>
          </cell>
          <cell r="G1366" t="str">
            <v/>
          </cell>
          <cell r="H1366" t="str">
            <v>BAU - CE inputs sheet</v>
          </cell>
          <cell r="I1366" t="str">
            <v>CE inputs - measure update   small business 031314.xlsx</v>
          </cell>
        </row>
        <row r="1367">
          <cell r="C1367" t="str">
            <v>474.3_Incremental cost ($)</v>
          </cell>
          <cell r="D1367">
            <v>3</v>
          </cell>
          <cell r="E1367" t="str">
            <v>Incremental cost ($)</v>
          </cell>
          <cell r="F1367" t="str">
            <v>Incremental Cost Value Source</v>
          </cell>
          <cell r="G1367" t="str">
            <v/>
          </cell>
          <cell r="H1367" t="str">
            <v/>
          </cell>
          <cell r="I1367" t="str">
            <v/>
          </cell>
        </row>
        <row r="1368">
          <cell r="C1368" t="str">
            <v>474.3_Planned Net to Gross Ratio</v>
          </cell>
          <cell r="D1368">
            <v>3</v>
          </cell>
          <cell r="E1368" t="str">
            <v>Planned Net to Gross Ratio</v>
          </cell>
          <cell r="F1368" t="str">
            <v>Net-to-Gross Value Source</v>
          </cell>
          <cell r="G1368" t="str">
            <v/>
          </cell>
          <cell r="H1368" t="str">
            <v>BAU - CE inputs sheet</v>
          </cell>
          <cell r="I1368" t="str">
            <v>CE inputs - measure update   small business 031314.xlsx</v>
          </cell>
        </row>
        <row r="1369">
          <cell r="C1369" t="str">
            <v>474.3_Gross Average Monthly Demand Reduction (kW/unit)</v>
          </cell>
          <cell r="D1369">
            <v>3</v>
          </cell>
          <cell r="E1369" t="str">
            <v>Gross Average Monthly Demand Reduction (kW/unit)</v>
          </cell>
          <cell r="F1369" t="str">
            <v>Demand Savings Value Source</v>
          </cell>
          <cell r="G1369" t="str">
            <v/>
          </cell>
          <cell r="H1369" t="str">
            <v/>
          </cell>
          <cell r="I1369" t="str">
            <v/>
          </cell>
        </row>
        <row r="1370">
          <cell r="C1370" t="str">
            <v>474.3_Incremental cost ($)</v>
          </cell>
          <cell r="D1370">
            <v>3</v>
          </cell>
          <cell r="E1370" t="str">
            <v>Incremental cost ($)</v>
          </cell>
          <cell r="F1370" t="str">
            <v>Incremental Cost Value Source</v>
          </cell>
          <cell r="G1370" t="str">
            <v/>
          </cell>
          <cell r="H1370" t="str">
            <v/>
          </cell>
          <cell r="I1370" t="str">
            <v>Program Update Report UT 050214.docx</v>
          </cell>
        </row>
        <row r="1371">
          <cell r="C1371" t="str">
            <v>474.3_Measure life (years)</v>
          </cell>
          <cell r="D1371">
            <v>3</v>
          </cell>
          <cell r="E1371" t="str">
            <v>Measure life (years)</v>
          </cell>
          <cell r="F1371" t="str">
            <v>Measure Life Value Source</v>
          </cell>
          <cell r="G1371" t="str">
            <v/>
          </cell>
          <cell r="H1371" t="str">
            <v/>
          </cell>
          <cell r="I1371" t="str">
            <v>Program Update Report UT 050214.docx</v>
          </cell>
        </row>
        <row r="1372">
          <cell r="C1372" t="str">
            <v>474.3_Gross Average Monthly Demand Reduction (kW/unit)</v>
          </cell>
          <cell r="D1372">
            <v>3</v>
          </cell>
          <cell r="E1372" t="str">
            <v>Gross Average Monthly Demand Reduction (kW/unit)</v>
          </cell>
          <cell r="F1372" t="str">
            <v>Demand Savings Value Source</v>
          </cell>
          <cell r="G1372" t="str">
            <v/>
          </cell>
          <cell r="H1372" t="str">
            <v/>
          </cell>
          <cell r="I1372" t="str">
            <v>Program Update Report UT 050214.docx</v>
          </cell>
        </row>
        <row r="1373">
          <cell r="C1373" t="str">
            <v>899.2_Planned Realization Rate</v>
          </cell>
          <cell r="D1373">
            <v>2</v>
          </cell>
          <cell r="E1373" t="str">
            <v>Planned Realization Rate</v>
          </cell>
          <cell r="F1373" t="str">
            <v>Realization Rate Value Source</v>
          </cell>
          <cell r="G1373" t="str">
            <v/>
          </cell>
          <cell r="H1373" t="str">
            <v>Table 1</v>
          </cell>
          <cell r="I1373" t="str">
            <v>DSM_WY_FinAnswerExpress_Report_2011.pdf</v>
          </cell>
        </row>
        <row r="1374">
          <cell r="C1374" t="str">
            <v>899.2_Gross Average Monthly Demand Reduction (kW/unit)</v>
          </cell>
          <cell r="D1374">
            <v>2</v>
          </cell>
          <cell r="E1374" t="str">
            <v>Gross Average Monthly Demand Reduction (kW/unit)</v>
          </cell>
          <cell r="F1374" t="str">
            <v>Demand Savings Value Source</v>
          </cell>
          <cell r="G1374" t="str">
            <v/>
          </cell>
          <cell r="H1374" t="str">
            <v/>
          </cell>
          <cell r="I1374" t="str">
            <v>NonLighting Measure Worksheets WY 120814.pdf</v>
          </cell>
        </row>
        <row r="1375">
          <cell r="C1375" t="str">
            <v>899.2_Incremental cost ($)</v>
          </cell>
          <cell r="D1375">
            <v>2</v>
          </cell>
          <cell r="E1375" t="str">
            <v>Incremental cost ($)</v>
          </cell>
          <cell r="F1375" t="str">
            <v>Incremental Cost Value Source</v>
          </cell>
          <cell r="G1375" t="str">
            <v/>
          </cell>
          <cell r="H1375" t="str">
            <v/>
          </cell>
          <cell r="I1375" t="str">
            <v>NonLighting Measure Worksheets WY 120814.pdf</v>
          </cell>
        </row>
        <row r="1376">
          <cell r="C1376" t="str">
            <v>899.2_Gross incremental annual electric savings (kWh/yr)</v>
          </cell>
          <cell r="D1376">
            <v>2</v>
          </cell>
          <cell r="E1376" t="str">
            <v>Gross incremental annual electric savings (kWh/yr)</v>
          </cell>
          <cell r="F1376" t="str">
            <v>Energy Savings Value Source</v>
          </cell>
          <cell r="G1376" t="str">
            <v/>
          </cell>
          <cell r="H1376" t="str">
            <v/>
          </cell>
          <cell r="I1376" t="str">
            <v>NonLighting Measure Worksheets WY 120814.pdf</v>
          </cell>
        </row>
        <row r="1377">
          <cell r="C1377" t="str">
            <v>899.2_Planned Net to Gross Ratio</v>
          </cell>
          <cell r="D1377">
            <v>2</v>
          </cell>
          <cell r="E1377" t="str">
            <v>Planned Net to Gross Ratio</v>
          </cell>
          <cell r="F1377" t="str">
            <v>Net-to-Gross Value Source</v>
          </cell>
          <cell r="G1377" t="str">
            <v/>
          </cell>
          <cell r="H1377" t="str">
            <v>Page 10</v>
          </cell>
          <cell r="I1377" t="str">
            <v>DSM_WY_FinAnswerExpress_Report_2011.pdf</v>
          </cell>
        </row>
        <row r="1378">
          <cell r="C1378" t="str">
            <v>899.2_Measure life (years)</v>
          </cell>
          <cell r="D1378">
            <v>2</v>
          </cell>
          <cell r="E1378" t="str">
            <v>Measure life (years)</v>
          </cell>
          <cell r="F1378" t="str">
            <v>Measure Life Value Source</v>
          </cell>
          <cell r="G1378" t="str">
            <v/>
          </cell>
          <cell r="H1378" t="str">
            <v/>
          </cell>
          <cell r="I1378" t="str">
            <v>NonLighting Measure Worksheets WY 120814.pdf</v>
          </cell>
        </row>
        <row r="1379">
          <cell r="C1379" t="str">
            <v>689.2_Incremental cost ($)</v>
          </cell>
          <cell r="D1379">
            <v>2</v>
          </cell>
          <cell r="E1379" t="str">
            <v>Incremental cost ($)</v>
          </cell>
          <cell r="F1379" t="str">
            <v>Cost Value Source</v>
          </cell>
          <cell r="G1379" t="str">
            <v/>
          </cell>
          <cell r="H1379" t="str">
            <v>Table 1-6B</v>
          </cell>
          <cell r="I1379" t="str">
            <v/>
          </cell>
        </row>
        <row r="1380">
          <cell r="C1380" t="str">
            <v>689.2_Incentive Customer ($)</v>
          </cell>
          <cell r="D1380">
            <v>2</v>
          </cell>
          <cell r="E1380" t="str">
            <v>Incentive Customer ($)</v>
          </cell>
          <cell r="F1380" t="str">
            <v>Incentive Value Source</v>
          </cell>
          <cell r="G1380" t="str">
            <v/>
          </cell>
          <cell r="H1380" t="str">
            <v>Table 1-6B</v>
          </cell>
          <cell r="I1380" t="str">
            <v/>
          </cell>
        </row>
        <row r="1381">
          <cell r="C1381" t="str">
            <v>689.2_Gross Average Monthly Demand Reduction (kW/unit)</v>
          </cell>
          <cell r="D1381">
            <v>2</v>
          </cell>
          <cell r="E1381" t="str">
            <v>Gross Average Monthly Demand Reduction (kW/unit)</v>
          </cell>
          <cell r="F1381" t="str">
            <v>Demand Reduction Value Source</v>
          </cell>
          <cell r="G1381" t="str">
            <v/>
          </cell>
          <cell r="H1381" t="str">
            <v>Table 1-6B</v>
          </cell>
          <cell r="I1381" t="str">
            <v/>
          </cell>
        </row>
        <row r="1382">
          <cell r="C1382" t="str">
            <v>689.2_Gross incremental annual electric savings (kWh/yr)</v>
          </cell>
          <cell r="D1382">
            <v>2</v>
          </cell>
          <cell r="E1382" t="str">
            <v>Gross incremental annual electric savings (kWh/yr)</v>
          </cell>
          <cell r="F1382" t="str">
            <v xml:space="preserve">Energy Savings Value Source </v>
          </cell>
          <cell r="G1382" t="str">
            <v/>
          </cell>
          <cell r="H1382" t="str">
            <v>Table 1-6B</v>
          </cell>
          <cell r="I1382" t="str">
            <v/>
          </cell>
        </row>
        <row r="1383">
          <cell r="C1383" t="str">
            <v>689.2_Measure life (years)</v>
          </cell>
          <cell r="D1383">
            <v>2</v>
          </cell>
          <cell r="E1383" t="str">
            <v>Measure life (years)</v>
          </cell>
          <cell r="F1383" t="str">
            <v>Measure Life Value Source</v>
          </cell>
          <cell r="G1383" t="str">
            <v/>
          </cell>
          <cell r="H1383" t="str">
            <v>Table 1-6B</v>
          </cell>
          <cell r="I1383" t="str">
            <v/>
          </cell>
        </row>
        <row r="1384">
          <cell r="C1384" t="str">
            <v>249.2_Planned Net to Gross Ratio</v>
          </cell>
          <cell r="D1384">
            <v>2</v>
          </cell>
          <cell r="E1384" t="str">
            <v>Planned Net to Gross Ratio</v>
          </cell>
          <cell r="F1384" t="str">
            <v>Net-to-Gross Value Source</v>
          </cell>
          <cell r="G1384" t="str">
            <v/>
          </cell>
          <cell r="H1384" t="str">
            <v>Page 2</v>
          </cell>
          <cell r="I1384" t="str">
            <v>ID_FinAnswer_Express_Program_Evaluation_2009-2011.pdf</v>
          </cell>
        </row>
        <row r="1385">
          <cell r="C1385" t="str">
            <v>249.2_Gross Average Monthly Demand Reduction (kW/unit)</v>
          </cell>
          <cell r="D1385">
            <v>2</v>
          </cell>
          <cell r="E1385" t="str">
            <v>Gross Average Monthly Demand Reduction (kW/unit)</v>
          </cell>
          <cell r="F1385" t="str">
            <v>Demand Reduction Value Source</v>
          </cell>
          <cell r="G1385" t="str">
            <v/>
          </cell>
          <cell r="H1385" t="str">
            <v/>
          </cell>
          <cell r="I1385" t="str">
            <v>NonLighting Measure Worksheets ID 111314.pdf</v>
          </cell>
        </row>
        <row r="1386">
          <cell r="C1386" t="str">
            <v>249.2_Measure life (years)</v>
          </cell>
          <cell r="D1386">
            <v>2</v>
          </cell>
          <cell r="E1386" t="str">
            <v>Measure life (years)</v>
          </cell>
          <cell r="F1386" t="str">
            <v>Measure Life Value Source</v>
          </cell>
          <cell r="G1386" t="str">
            <v/>
          </cell>
          <cell r="H1386" t="str">
            <v/>
          </cell>
          <cell r="I1386" t="str">
            <v>NonLighting Measure Worksheets ID 111314.pdf</v>
          </cell>
        </row>
        <row r="1387">
          <cell r="C1387" t="str">
            <v>249.2_Gross incremental annual electric savings (kWh/yr)</v>
          </cell>
          <cell r="D1387">
            <v>2</v>
          </cell>
          <cell r="E1387" t="str">
            <v>Gross incremental annual electric savings (kWh/yr)</v>
          </cell>
          <cell r="F1387" t="str">
            <v xml:space="preserve">Energy Savings Value Source </v>
          </cell>
          <cell r="G1387" t="str">
            <v/>
          </cell>
          <cell r="H1387" t="str">
            <v/>
          </cell>
          <cell r="I1387" t="str">
            <v>NonLighting Measure Worksheets ID 111314.pdf</v>
          </cell>
        </row>
        <row r="1388">
          <cell r="C1388" t="str">
            <v>249.2_Incremental cost ($)</v>
          </cell>
          <cell r="D1388">
            <v>2</v>
          </cell>
          <cell r="E1388" t="str">
            <v>Incremental cost ($)</v>
          </cell>
          <cell r="F1388" t="str">
            <v>Cost Value Source</v>
          </cell>
          <cell r="G1388" t="str">
            <v/>
          </cell>
          <cell r="H1388" t="str">
            <v/>
          </cell>
          <cell r="I1388" t="str">
            <v>NonLighting Measure Worksheets ID 111314.pdf</v>
          </cell>
        </row>
        <row r="1389">
          <cell r="C1389" t="str">
            <v>249.2_Planned Realization Rate</v>
          </cell>
          <cell r="D1389">
            <v>2</v>
          </cell>
          <cell r="E1389" t="str">
            <v>Planned Realization Rate</v>
          </cell>
          <cell r="F1389" t="str">
            <v>Realization Rate Value Source</v>
          </cell>
          <cell r="G1389" t="str">
            <v/>
          </cell>
          <cell r="H1389" t="str">
            <v>Table 1</v>
          </cell>
          <cell r="I1389" t="str">
            <v>ID_FinAnswer_Express_Program_Evaluation_2009-2011.pdf</v>
          </cell>
        </row>
        <row r="1390">
          <cell r="C1390" t="str">
            <v>475.3_Gross incremental annual electric savings (kWh/yr)</v>
          </cell>
          <cell r="D1390">
            <v>3</v>
          </cell>
          <cell r="E1390" t="str">
            <v>Gross incremental annual electric savings (kWh/yr)</v>
          </cell>
          <cell r="F1390" t="str">
            <v>Energy Savings Value Source</v>
          </cell>
          <cell r="G1390" t="str">
            <v/>
          </cell>
          <cell r="H1390" t="str">
            <v/>
          </cell>
          <cell r="I1390" t="str">
            <v>Program Update Report UT 050214.docx</v>
          </cell>
        </row>
        <row r="1391">
          <cell r="C1391" t="str">
            <v>475.3_Planned Realization Rate</v>
          </cell>
          <cell r="D1391">
            <v>3</v>
          </cell>
          <cell r="E1391" t="str">
            <v>Planned Realization Rate</v>
          </cell>
          <cell r="F1391" t="str">
            <v>Realization Rate Value Source</v>
          </cell>
          <cell r="G1391" t="str">
            <v/>
          </cell>
          <cell r="H1391" t="str">
            <v>BAU - CE inputs sheet</v>
          </cell>
          <cell r="I1391" t="str">
            <v>CE inputs - measure update   small business 031314.xlsx</v>
          </cell>
        </row>
        <row r="1392">
          <cell r="C1392" t="str">
            <v>475.3_Planned Net to Gross Ratio</v>
          </cell>
          <cell r="D1392">
            <v>3</v>
          </cell>
          <cell r="E1392" t="str">
            <v>Planned Net to Gross Ratio</v>
          </cell>
          <cell r="F1392" t="str">
            <v>Net-to-Gross Value Source</v>
          </cell>
          <cell r="G1392" t="str">
            <v/>
          </cell>
          <cell r="H1392" t="str">
            <v>BAU - CE inputs sheet</v>
          </cell>
          <cell r="I1392" t="str">
            <v>CE inputs - measure update   small business 031314.xlsx</v>
          </cell>
        </row>
        <row r="1393">
          <cell r="C1393" t="str">
            <v>475.3_Incremental cost ($)</v>
          </cell>
          <cell r="D1393">
            <v>3</v>
          </cell>
          <cell r="E1393" t="str">
            <v>Incremental cost ($)</v>
          </cell>
          <cell r="F1393" t="str">
            <v>Incremental Cost Value Source</v>
          </cell>
          <cell r="G1393" t="str">
            <v/>
          </cell>
          <cell r="H1393" t="str">
            <v/>
          </cell>
          <cell r="I1393" t="str">
            <v/>
          </cell>
        </row>
        <row r="1394">
          <cell r="C1394" t="str">
            <v>475.3_Gross Average Monthly Demand Reduction (kW/unit)</v>
          </cell>
          <cell r="D1394">
            <v>3</v>
          </cell>
          <cell r="E1394" t="str">
            <v>Gross Average Monthly Demand Reduction (kW/unit)</v>
          </cell>
          <cell r="F1394" t="str">
            <v>Demand Savings Value Source</v>
          </cell>
          <cell r="G1394" t="str">
            <v/>
          </cell>
          <cell r="H1394" t="str">
            <v/>
          </cell>
          <cell r="I1394" t="str">
            <v/>
          </cell>
        </row>
        <row r="1395">
          <cell r="C1395" t="str">
            <v>475.3_Incremental cost ($)</v>
          </cell>
          <cell r="D1395">
            <v>3</v>
          </cell>
          <cell r="E1395" t="str">
            <v>Incremental cost ($)</v>
          </cell>
          <cell r="F1395" t="str">
            <v>Incremental Cost Value Source</v>
          </cell>
          <cell r="G1395" t="str">
            <v/>
          </cell>
          <cell r="H1395" t="str">
            <v/>
          </cell>
          <cell r="I1395" t="str">
            <v>Program Update Report UT 050214.docx</v>
          </cell>
        </row>
        <row r="1396">
          <cell r="C1396" t="str">
            <v>475.3_Gross incremental annual electric savings (kWh/yr)</v>
          </cell>
          <cell r="D1396">
            <v>3</v>
          </cell>
          <cell r="E1396" t="str">
            <v>Gross incremental annual electric savings (kWh/yr)</v>
          </cell>
          <cell r="F1396" t="str">
            <v>Energy Savings Value Source</v>
          </cell>
          <cell r="G1396" t="str">
            <v/>
          </cell>
          <cell r="H1396" t="str">
            <v/>
          </cell>
          <cell r="I1396" t="str">
            <v/>
          </cell>
        </row>
        <row r="1397">
          <cell r="C1397" t="str">
            <v>475.3_Gross Average Monthly Demand Reduction (kW/unit)</v>
          </cell>
          <cell r="D1397">
            <v>3</v>
          </cell>
          <cell r="E1397" t="str">
            <v>Gross Average Monthly Demand Reduction (kW/unit)</v>
          </cell>
          <cell r="F1397" t="str">
            <v>Demand Savings Value Source</v>
          </cell>
          <cell r="G1397" t="str">
            <v/>
          </cell>
          <cell r="H1397" t="str">
            <v/>
          </cell>
          <cell r="I1397" t="str">
            <v>Program Update Report UT 050214.docx</v>
          </cell>
        </row>
        <row r="1398">
          <cell r="C1398" t="str">
            <v>475.3_Measure life (years)</v>
          </cell>
          <cell r="D1398">
            <v>3</v>
          </cell>
          <cell r="E1398" t="str">
            <v>Measure life (years)</v>
          </cell>
          <cell r="F1398" t="str">
            <v>Measure Life Value Source</v>
          </cell>
          <cell r="G1398" t="str">
            <v/>
          </cell>
          <cell r="H1398" t="str">
            <v/>
          </cell>
          <cell r="I1398" t="str">
            <v>Program Update Report UT 050214.docx</v>
          </cell>
        </row>
        <row r="1399">
          <cell r="C1399" t="str">
            <v>900.2_Incremental cost ($)</v>
          </cell>
          <cell r="D1399">
            <v>2</v>
          </cell>
          <cell r="E1399" t="str">
            <v>Incremental cost ($)</v>
          </cell>
          <cell r="F1399" t="str">
            <v>Incremental Cost Value Source</v>
          </cell>
          <cell r="G1399" t="str">
            <v/>
          </cell>
          <cell r="H1399" t="str">
            <v/>
          </cell>
          <cell r="I1399" t="str">
            <v>NonLighting Measure Worksheets WY 120814.pdf</v>
          </cell>
        </row>
        <row r="1400">
          <cell r="C1400" t="str">
            <v>900.2_Gross incremental annual electric savings (kWh/yr)</v>
          </cell>
          <cell r="D1400">
            <v>2</v>
          </cell>
          <cell r="E1400" t="str">
            <v>Gross incremental annual electric savings (kWh/yr)</v>
          </cell>
          <cell r="F1400" t="str">
            <v>Energy Savings Value Source</v>
          </cell>
          <cell r="G1400" t="str">
            <v/>
          </cell>
          <cell r="H1400" t="str">
            <v/>
          </cell>
          <cell r="I1400" t="str">
            <v>NonLighting Measure Worksheets WY 120814.pdf</v>
          </cell>
        </row>
        <row r="1401">
          <cell r="C1401" t="str">
            <v>900.2_Planned Realization Rate</v>
          </cell>
          <cell r="D1401">
            <v>2</v>
          </cell>
          <cell r="E1401" t="str">
            <v>Planned Realization Rate</v>
          </cell>
          <cell r="F1401" t="str">
            <v>Realization Rate Value Source</v>
          </cell>
          <cell r="G1401" t="str">
            <v/>
          </cell>
          <cell r="H1401" t="str">
            <v>Table 1</v>
          </cell>
          <cell r="I1401" t="str">
            <v>DSM_WY_FinAnswerExpress_Report_2011.pdf</v>
          </cell>
        </row>
        <row r="1402">
          <cell r="C1402" t="str">
            <v>900.2_Planned Net to Gross Ratio</v>
          </cell>
          <cell r="D1402">
            <v>2</v>
          </cell>
          <cell r="E1402" t="str">
            <v>Planned Net to Gross Ratio</v>
          </cell>
          <cell r="F1402" t="str">
            <v>Net-to-Gross Value Source</v>
          </cell>
          <cell r="G1402" t="str">
            <v/>
          </cell>
          <cell r="H1402" t="str">
            <v>Page 10</v>
          </cell>
          <cell r="I1402" t="str">
            <v>DSM_WY_FinAnswerExpress_Report_2011.pdf</v>
          </cell>
        </row>
        <row r="1403">
          <cell r="C1403" t="str">
            <v>900.2_Measure life (years)</v>
          </cell>
          <cell r="D1403">
            <v>2</v>
          </cell>
          <cell r="E1403" t="str">
            <v>Measure life (years)</v>
          </cell>
          <cell r="F1403" t="str">
            <v>Measure Life Value Source</v>
          </cell>
          <cell r="G1403" t="str">
            <v/>
          </cell>
          <cell r="H1403" t="str">
            <v/>
          </cell>
          <cell r="I1403" t="str">
            <v>NonLighting Measure Worksheets WY 120814.pdf</v>
          </cell>
        </row>
        <row r="1404">
          <cell r="C1404" t="str">
            <v>900.2_Gross Average Monthly Demand Reduction (kW/unit)</v>
          </cell>
          <cell r="D1404">
            <v>2</v>
          </cell>
          <cell r="E1404" t="str">
            <v>Gross Average Monthly Demand Reduction (kW/unit)</v>
          </cell>
          <cell r="F1404" t="str">
            <v>Demand Savings Value Source</v>
          </cell>
          <cell r="G1404" t="str">
            <v/>
          </cell>
          <cell r="H1404" t="str">
            <v/>
          </cell>
          <cell r="I1404" t="str">
            <v>NonLighting Measure Worksheets WY 120814.pdf</v>
          </cell>
        </row>
        <row r="1405">
          <cell r="C1405" t="str">
            <v>37.2_Planned Net to Gross Ratio</v>
          </cell>
          <cell r="D1405">
            <v>2</v>
          </cell>
          <cell r="E1405" t="str">
            <v>Planned Net to Gross Ratio</v>
          </cell>
          <cell r="F1405" t="str">
            <v>Net-to-Gross Value Source</v>
          </cell>
          <cell r="G1405" t="str">
            <v/>
          </cell>
          <cell r="H1405" t="str">
            <v>page 2</v>
          </cell>
          <cell r="I1405" t="str">
            <v>CA_FinAnswer_Express_Program_Evaluation_2009-2011.pdf</v>
          </cell>
        </row>
        <row r="1406">
          <cell r="C1406" t="str">
            <v>37.2_Planned Realization Rate</v>
          </cell>
          <cell r="D1406">
            <v>2</v>
          </cell>
          <cell r="E1406" t="str">
            <v>Planned Realization Rate</v>
          </cell>
          <cell r="F1406" t="str">
            <v>Realization Rate Value Source</v>
          </cell>
          <cell r="G1406" t="str">
            <v/>
          </cell>
          <cell r="H1406" t="str">
            <v>page 2</v>
          </cell>
          <cell r="I1406" t="str">
            <v>CA_FinAnswer_Express_Program_Evaluation_2009-2011.pdf</v>
          </cell>
        </row>
        <row r="1407">
          <cell r="C1407" t="str">
            <v>250.2_Planned Net to Gross Ratio</v>
          </cell>
          <cell r="D1407">
            <v>2</v>
          </cell>
          <cell r="E1407" t="str">
            <v>Planned Net to Gross Ratio</v>
          </cell>
          <cell r="F1407" t="str">
            <v>Net-to-Gross Value Source</v>
          </cell>
          <cell r="G1407" t="str">
            <v/>
          </cell>
          <cell r="H1407" t="str">
            <v>Page 2</v>
          </cell>
          <cell r="I1407" t="str">
            <v>ID_FinAnswer_Express_Program_Evaluation_2009-2011.pdf</v>
          </cell>
        </row>
        <row r="1408">
          <cell r="C1408" t="str">
            <v>250.2_Gross incremental annual electric savings (kWh/yr)</v>
          </cell>
          <cell r="D1408">
            <v>2</v>
          </cell>
          <cell r="E1408" t="str">
            <v>Gross incremental annual electric savings (kWh/yr)</v>
          </cell>
          <cell r="F1408" t="str">
            <v xml:space="preserve">Energy Savings Value Source </v>
          </cell>
          <cell r="G1408" t="str">
            <v/>
          </cell>
          <cell r="H1408" t="str">
            <v/>
          </cell>
          <cell r="I1408" t="str">
            <v>NonLighting Measure Worksheets ID 111314.pdf</v>
          </cell>
        </row>
        <row r="1409">
          <cell r="C1409" t="str">
            <v>250.2_Gross Average Monthly Demand Reduction (kW/unit)</v>
          </cell>
          <cell r="D1409">
            <v>2</v>
          </cell>
          <cell r="E1409" t="str">
            <v>Gross Average Monthly Demand Reduction (kW/unit)</v>
          </cell>
          <cell r="F1409" t="str">
            <v>Demand Reduction Value Source</v>
          </cell>
          <cell r="G1409" t="str">
            <v/>
          </cell>
          <cell r="H1409" t="str">
            <v/>
          </cell>
          <cell r="I1409" t="str">
            <v>NonLighting Measure Worksheets ID 111314.pdf</v>
          </cell>
        </row>
        <row r="1410">
          <cell r="C1410" t="str">
            <v>250.2_Incremental cost ($)</v>
          </cell>
          <cell r="D1410">
            <v>2</v>
          </cell>
          <cell r="E1410" t="str">
            <v>Incremental cost ($)</v>
          </cell>
          <cell r="F1410" t="str">
            <v>Cost Value Source</v>
          </cell>
          <cell r="G1410" t="str">
            <v/>
          </cell>
          <cell r="H1410" t="str">
            <v/>
          </cell>
          <cell r="I1410" t="str">
            <v>NonLighting Measure Worksheets ID 111314.pdf</v>
          </cell>
        </row>
        <row r="1411">
          <cell r="C1411" t="str">
            <v>250.2_Planned Realization Rate</v>
          </cell>
          <cell r="D1411">
            <v>2</v>
          </cell>
          <cell r="E1411" t="str">
            <v>Planned Realization Rate</v>
          </cell>
          <cell r="F1411" t="str">
            <v>Realization Rate Value Source</v>
          </cell>
          <cell r="G1411" t="str">
            <v/>
          </cell>
          <cell r="H1411" t="str">
            <v>Table 1</v>
          </cell>
          <cell r="I1411" t="str">
            <v>ID_FinAnswer_Express_Program_Evaluation_2009-2011.pdf</v>
          </cell>
        </row>
        <row r="1412">
          <cell r="C1412" t="str">
            <v>250.2_Measure life (years)</v>
          </cell>
          <cell r="D1412">
            <v>2</v>
          </cell>
          <cell r="E1412" t="str">
            <v>Measure life (years)</v>
          </cell>
          <cell r="F1412" t="str">
            <v>Measure Life Value Source</v>
          </cell>
          <cell r="G1412" t="str">
            <v/>
          </cell>
          <cell r="H1412" t="str">
            <v/>
          </cell>
          <cell r="I1412" t="str">
            <v>NonLighting Measure Worksheets ID 111314.pdf</v>
          </cell>
        </row>
        <row r="1413">
          <cell r="C1413" t="str">
            <v>477.3_Gross Average Monthly Demand Reduction (kW/unit)</v>
          </cell>
          <cell r="D1413">
            <v>3</v>
          </cell>
          <cell r="E1413" t="str">
            <v>Gross Average Monthly Demand Reduction (kW/unit)</v>
          </cell>
          <cell r="F1413" t="str">
            <v>Demand Savings Value Source</v>
          </cell>
          <cell r="G1413" t="str">
            <v/>
          </cell>
          <cell r="H1413" t="str">
            <v/>
          </cell>
          <cell r="I1413" t="str">
            <v>Program Update Report UT 050214.docx</v>
          </cell>
        </row>
        <row r="1414">
          <cell r="C1414" t="str">
            <v>477.3_Gross incremental annual electric savings (kWh/yr)</v>
          </cell>
          <cell r="D1414">
            <v>3</v>
          </cell>
          <cell r="E1414" t="str">
            <v>Gross incremental annual electric savings (kWh/yr)</v>
          </cell>
          <cell r="F1414" t="str">
            <v>Energy Savings Value Source</v>
          </cell>
          <cell r="G1414" t="str">
            <v/>
          </cell>
          <cell r="H1414" t="str">
            <v/>
          </cell>
          <cell r="I1414" t="str">
            <v>Program Update Report UT 050214.docx</v>
          </cell>
        </row>
        <row r="1415">
          <cell r="C1415" t="str">
            <v>477.3_Gross Average Monthly Demand Reduction (kW/unit)</v>
          </cell>
          <cell r="D1415">
            <v>3</v>
          </cell>
          <cell r="E1415" t="str">
            <v>Gross Average Monthly Demand Reduction (kW/unit)</v>
          </cell>
          <cell r="F1415" t="str">
            <v>Demand Savings Value Source</v>
          </cell>
          <cell r="G1415" t="str">
            <v/>
          </cell>
          <cell r="H1415" t="str">
            <v/>
          </cell>
          <cell r="I1415" t="str">
            <v/>
          </cell>
        </row>
        <row r="1416">
          <cell r="C1416" t="str">
            <v>477.3_Gross incremental annual electric savings (kWh/yr)</v>
          </cell>
          <cell r="D1416">
            <v>3</v>
          </cell>
          <cell r="E1416" t="str">
            <v>Gross incremental annual electric savings (kWh/yr)</v>
          </cell>
          <cell r="F1416" t="str">
            <v>Energy Savings Value Source</v>
          </cell>
          <cell r="G1416" t="str">
            <v/>
          </cell>
          <cell r="H1416" t="str">
            <v/>
          </cell>
          <cell r="I1416" t="str">
            <v/>
          </cell>
        </row>
        <row r="1417">
          <cell r="C1417" t="str">
            <v>477.3_Measure life (years)</v>
          </cell>
          <cell r="D1417">
            <v>3</v>
          </cell>
          <cell r="E1417" t="str">
            <v>Measure life (years)</v>
          </cell>
          <cell r="F1417" t="str">
            <v>Measure Life Value Source</v>
          </cell>
          <cell r="G1417" t="str">
            <v/>
          </cell>
          <cell r="H1417" t="str">
            <v/>
          </cell>
          <cell r="I1417" t="str">
            <v>Program Update Report UT 050214.docx</v>
          </cell>
        </row>
        <row r="1418">
          <cell r="C1418" t="str">
            <v>477.3_Incremental cost ($)</v>
          </cell>
          <cell r="D1418">
            <v>3</v>
          </cell>
          <cell r="E1418" t="str">
            <v>Incremental cost ($)</v>
          </cell>
          <cell r="F1418" t="str">
            <v>Incremental Cost Value Source</v>
          </cell>
          <cell r="G1418" t="str">
            <v/>
          </cell>
          <cell r="H1418" t="str">
            <v/>
          </cell>
          <cell r="I1418" t="str">
            <v/>
          </cell>
        </row>
        <row r="1419">
          <cell r="C1419" t="str">
            <v>477.3_Planned Realization Rate</v>
          </cell>
          <cell r="D1419">
            <v>3</v>
          </cell>
          <cell r="E1419" t="str">
            <v>Planned Realization Rate</v>
          </cell>
          <cell r="F1419" t="str">
            <v>Realization Rate Value Source</v>
          </cell>
          <cell r="G1419" t="str">
            <v/>
          </cell>
          <cell r="H1419" t="str">
            <v>BAU - CE inputs sheet</v>
          </cell>
          <cell r="I1419" t="str">
            <v>CE inputs - measure update   small business 031314.xlsx</v>
          </cell>
        </row>
        <row r="1420">
          <cell r="C1420" t="str">
            <v>477.3_Incremental cost ($)</v>
          </cell>
          <cell r="D1420">
            <v>3</v>
          </cell>
          <cell r="E1420" t="str">
            <v>Incremental cost ($)</v>
          </cell>
          <cell r="F1420" t="str">
            <v>Incremental Cost Value Source</v>
          </cell>
          <cell r="G1420" t="str">
            <v/>
          </cell>
          <cell r="H1420" t="str">
            <v/>
          </cell>
          <cell r="I1420" t="str">
            <v>Program Update Report UT 050214.docx</v>
          </cell>
        </row>
        <row r="1421">
          <cell r="C1421" t="str">
            <v>477.3_Planned Net to Gross Ratio</v>
          </cell>
          <cell r="D1421">
            <v>3</v>
          </cell>
          <cell r="E1421" t="str">
            <v>Planned Net to Gross Ratio</v>
          </cell>
          <cell r="F1421" t="str">
            <v>Net-to-Gross Value Source</v>
          </cell>
          <cell r="G1421" t="str">
            <v/>
          </cell>
          <cell r="H1421" t="str">
            <v>BAU - CE inputs sheet</v>
          </cell>
          <cell r="I1421" t="str">
            <v>CE inputs - measure update   small business 031314.xlsx</v>
          </cell>
        </row>
        <row r="1422">
          <cell r="C1422" t="str">
            <v>901.2_Gross incremental annual electric savings (kWh/yr)</v>
          </cell>
          <cell r="D1422">
            <v>2</v>
          </cell>
          <cell r="E1422" t="str">
            <v>Gross incremental annual electric savings (kWh/yr)</v>
          </cell>
          <cell r="F1422" t="str">
            <v>Energy Savings Value Source</v>
          </cell>
          <cell r="G1422" t="str">
            <v/>
          </cell>
          <cell r="H1422" t="str">
            <v/>
          </cell>
          <cell r="I1422" t="str">
            <v>NonLighting Measure Worksheets WY 120814.pdf</v>
          </cell>
        </row>
        <row r="1423">
          <cell r="C1423" t="str">
            <v>901.2_Gross Average Monthly Demand Reduction (kW/unit)</v>
          </cell>
          <cell r="D1423">
            <v>2</v>
          </cell>
          <cell r="E1423" t="str">
            <v>Gross Average Monthly Demand Reduction (kW/unit)</v>
          </cell>
          <cell r="F1423" t="str">
            <v>Demand Savings Value Source</v>
          </cell>
          <cell r="G1423" t="str">
            <v/>
          </cell>
          <cell r="H1423" t="str">
            <v/>
          </cell>
          <cell r="I1423" t="str">
            <v>NonLighting Measure Worksheets WY 120814.pdf</v>
          </cell>
        </row>
        <row r="1424">
          <cell r="C1424" t="str">
            <v>901.2_Measure life (years)</v>
          </cell>
          <cell r="D1424">
            <v>2</v>
          </cell>
          <cell r="E1424" t="str">
            <v>Measure life (years)</v>
          </cell>
          <cell r="F1424" t="str">
            <v>Measure Life Value Source</v>
          </cell>
          <cell r="G1424" t="str">
            <v/>
          </cell>
          <cell r="H1424" t="str">
            <v/>
          </cell>
          <cell r="I1424" t="str">
            <v>NonLighting Measure Worksheets WY 120814.pdf</v>
          </cell>
        </row>
        <row r="1425">
          <cell r="C1425" t="str">
            <v>901.2_Planned Realization Rate</v>
          </cell>
          <cell r="D1425">
            <v>2</v>
          </cell>
          <cell r="E1425" t="str">
            <v>Planned Realization Rate</v>
          </cell>
          <cell r="F1425" t="str">
            <v>Realization Rate Value Source</v>
          </cell>
          <cell r="G1425" t="str">
            <v/>
          </cell>
          <cell r="H1425" t="str">
            <v>Table 1</v>
          </cell>
          <cell r="I1425" t="str">
            <v>DSM_WY_FinAnswerExpress_Report_2011.pdf</v>
          </cell>
        </row>
        <row r="1426">
          <cell r="C1426" t="str">
            <v>901.2_Planned Net to Gross Ratio</v>
          </cell>
          <cell r="D1426">
            <v>2</v>
          </cell>
          <cell r="E1426" t="str">
            <v>Planned Net to Gross Ratio</v>
          </cell>
          <cell r="F1426" t="str">
            <v>Net-to-Gross Value Source</v>
          </cell>
          <cell r="G1426" t="str">
            <v/>
          </cell>
          <cell r="H1426" t="str">
            <v>Page 10</v>
          </cell>
          <cell r="I1426" t="str">
            <v>DSM_WY_FinAnswerExpress_Report_2011.pdf</v>
          </cell>
        </row>
        <row r="1427">
          <cell r="C1427" t="str">
            <v>901.2_Incremental cost ($)</v>
          </cell>
          <cell r="D1427">
            <v>2</v>
          </cell>
          <cell r="E1427" t="str">
            <v>Incremental cost ($)</v>
          </cell>
          <cell r="F1427" t="str">
            <v>Incremental Cost Value Source</v>
          </cell>
          <cell r="G1427" t="str">
            <v/>
          </cell>
          <cell r="H1427" t="str">
            <v/>
          </cell>
          <cell r="I1427" t="str">
            <v>NonLighting Measure Worksheets WY 120814.pdf</v>
          </cell>
        </row>
        <row r="1428">
          <cell r="C1428" t="str">
            <v>02122014-053.2_Planned Net to Gross Ratio</v>
          </cell>
          <cell r="D1428">
            <v>2</v>
          </cell>
          <cell r="E1428" t="str">
            <v>Planned Net to Gross Ratio</v>
          </cell>
          <cell r="F1428" t="str">
            <v>Net-to-Gross Value Source</v>
          </cell>
          <cell r="G1428" t="str">
            <v/>
          </cell>
          <cell r="H1428" t="str">
            <v>page 2</v>
          </cell>
          <cell r="I1428" t="str">
            <v>CA_FinAnswer_Express_Program_Evaluation_2009-2011.pdf</v>
          </cell>
        </row>
        <row r="1429">
          <cell r="C1429" t="str">
            <v>02122014-053.2_Planned Realization Rate</v>
          </cell>
          <cell r="D1429">
            <v>2</v>
          </cell>
          <cell r="E1429" t="str">
            <v>Planned Realization Rate</v>
          </cell>
          <cell r="F1429" t="str">
            <v>Realization Rate Value Source</v>
          </cell>
          <cell r="G1429" t="str">
            <v/>
          </cell>
          <cell r="H1429" t="str">
            <v>page 2</v>
          </cell>
          <cell r="I1429" t="str">
            <v>CA_FinAnswer_Express_Program_Evaluation_2009-2011.pdf</v>
          </cell>
        </row>
        <row r="1430">
          <cell r="C1430" t="str">
            <v>02122014-005.2_Planned Net to Gross Ratio</v>
          </cell>
          <cell r="D1430">
            <v>2</v>
          </cell>
          <cell r="E1430" t="str">
            <v>Planned Net to Gross Ratio</v>
          </cell>
          <cell r="F1430" t="str">
            <v>Net-to-Gross Value Source</v>
          </cell>
          <cell r="G1430" t="str">
            <v/>
          </cell>
          <cell r="H1430" t="str">
            <v>Page 2</v>
          </cell>
          <cell r="I1430" t="str">
            <v>ID_FinAnswer_Express_Program_Evaluation_2009-2011.pdf</v>
          </cell>
        </row>
        <row r="1431">
          <cell r="C1431" t="str">
            <v>02122014-005.2_Planned Realization Rate</v>
          </cell>
          <cell r="D1431">
            <v>2</v>
          </cell>
          <cell r="E1431" t="str">
            <v>Planned Realization Rate</v>
          </cell>
          <cell r="F1431" t="str">
            <v>Realization Rate Value Source</v>
          </cell>
          <cell r="G1431" t="str">
            <v/>
          </cell>
          <cell r="H1431" t="str">
            <v>Table 1</v>
          </cell>
          <cell r="I1431" t="str">
            <v>ID_FinAnswer_Express_Program_Evaluation_2009-2011.pdf</v>
          </cell>
        </row>
        <row r="1432">
          <cell r="C1432" t="str">
            <v>01302014-010.1_Gross Average Monthly Demand Reduction (kW/unit)</v>
          </cell>
          <cell r="D1432">
            <v>1</v>
          </cell>
          <cell r="E1432" t="str">
            <v>Gross Average Monthly Demand Reduction (kW/unit)</v>
          </cell>
          <cell r="F1432" t="str">
            <v>Demand Savings Value Source</v>
          </cell>
          <cell r="G1432" t="str">
            <v/>
          </cell>
          <cell r="H1432" t="str">
            <v/>
          </cell>
          <cell r="I1432" t="str">
            <v>RMP UT Ltg Tool 070114.12.xlsm</v>
          </cell>
        </row>
        <row r="1433">
          <cell r="C1433" t="str">
            <v>01302014-010.1_Gross incremental annual electric savings (kWh/yr)</v>
          </cell>
          <cell r="D1433">
            <v>1</v>
          </cell>
          <cell r="E1433" t="str">
            <v>Gross incremental annual electric savings (kWh/yr)</v>
          </cell>
          <cell r="F1433" t="str">
            <v>Energy Savings Value Source</v>
          </cell>
          <cell r="G1433" t="str">
            <v/>
          </cell>
          <cell r="H1433" t="str">
            <v/>
          </cell>
          <cell r="I1433" t="str">
            <v>RMP UT Ltg Tool 070114.12.xlsm</v>
          </cell>
        </row>
        <row r="1434">
          <cell r="C1434" t="str">
            <v>01132014-011.1_Gross incremental annual electric savings (kWh/yr)</v>
          </cell>
          <cell r="D1434">
            <v>1</v>
          </cell>
          <cell r="E1434" t="str">
            <v>Gross incremental annual electric savings (kWh/yr)</v>
          </cell>
          <cell r="F1434" t="str">
            <v>Energy Savings Value Source</v>
          </cell>
          <cell r="G1434" t="str">
            <v/>
          </cell>
          <cell r="H1434" t="str">
            <v/>
          </cell>
          <cell r="I1434" t="str">
            <v>PP WA Ltg Tool 070114.12.xlsm</v>
          </cell>
        </row>
        <row r="1435">
          <cell r="C1435" t="str">
            <v>01132014-011.1_Baseline Value</v>
          </cell>
          <cell r="D1435">
            <v>1</v>
          </cell>
          <cell r="E1435" t="str">
            <v>Baseline Value</v>
          </cell>
          <cell r="F1435" t="str">
            <v>Stipulated Baseline Wattage</v>
          </cell>
          <cell r="G1435" t="str">
            <v/>
          </cell>
          <cell r="H1435" t="str">
            <v/>
          </cell>
          <cell r="I1435" t="str">
            <v>Stipulated Baseline Wattages for wattsmart Business and FinAnswer Express Linear Flurorescent and Incandescent Fixtures.pdf</v>
          </cell>
        </row>
        <row r="1436">
          <cell r="C1436" t="str">
            <v>01132014-011.1_Gross Average Monthly Demand Reduction (kW/unit)</v>
          </cell>
          <cell r="D1436">
            <v>1</v>
          </cell>
          <cell r="E1436" t="str">
            <v>Gross Average Monthly Demand Reduction (kW/unit)</v>
          </cell>
          <cell r="F1436" t="str">
            <v>Demand Savings Value Source</v>
          </cell>
          <cell r="G1436" t="str">
            <v/>
          </cell>
          <cell r="H1436" t="str">
            <v/>
          </cell>
          <cell r="I1436" t="str">
            <v>PP WA Ltg Tool 070114.12.xlsm</v>
          </cell>
        </row>
        <row r="1437">
          <cell r="C1437" t="str">
            <v>02122014-031.2_Planned Net to Gross Ratio</v>
          </cell>
          <cell r="D1437">
            <v>2</v>
          </cell>
          <cell r="E1437" t="str">
            <v>Planned Net to Gross Ratio</v>
          </cell>
          <cell r="F1437" t="str">
            <v>Net-to-Gross Value Source</v>
          </cell>
          <cell r="G1437" t="str">
            <v/>
          </cell>
          <cell r="H1437" t="str">
            <v>Page 10</v>
          </cell>
          <cell r="I1437" t="str">
            <v>DSM_WY_FinAnswerExpress_Report_2011.pdf</v>
          </cell>
        </row>
        <row r="1438">
          <cell r="C1438" t="str">
            <v>02122014-031.2_Planned Realization Rate</v>
          </cell>
          <cell r="D1438">
            <v>2</v>
          </cell>
          <cell r="E1438" t="str">
            <v>Planned Realization Rate</v>
          </cell>
          <cell r="F1438" t="str">
            <v>Realization Rate Value Source</v>
          </cell>
          <cell r="G1438" t="str">
            <v/>
          </cell>
          <cell r="H1438" t="str">
            <v>Table 1</v>
          </cell>
          <cell r="I1438" t="str">
            <v>DSM_WY_FinAnswerExpress_Report_2011.pdf</v>
          </cell>
        </row>
        <row r="1439">
          <cell r="C1439" t="str">
            <v>02122014-031.2_Measure life (years)</v>
          </cell>
          <cell r="D1439">
            <v>2</v>
          </cell>
          <cell r="E1439" t="str">
            <v>Measure life (years)</v>
          </cell>
          <cell r="F1439" t="str">
            <v>Measure Life Value Source</v>
          </cell>
          <cell r="G1439" t="str">
            <v>Average of 12 years from FinAnswer Express and 15 years from Energy FinAnswer (13.5 rounded to 14)</v>
          </cell>
          <cell r="H1439" t="str">
            <v/>
          </cell>
          <cell r="I1439" t="str">
            <v/>
          </cell>
        </row>
        <row r="1440">
          <cell r="C1440" t="str">
            <v>01302014-009.1_Gross Average Monthly Demand Reduction (kW/unit)</v>
          </cell>
          <cell r="D1440">
            <v>1</v>
          </cell>
          <cell r="E1440" t="str">
            <v>Gross Average Monthly Demand Reduction (kW/unit)</v>
          </cell>
          <cell r="F1440" t="str">
            <v>Demand Savings Value Source</v>
          </cell>
          <cell r="G1440" t="str">
            <v/>
          </cell>
          <cell r="H1440" t="str">
            <v/>
          </cell>
          <cell r="I1440" t="str">
            <v>RMP UT Ltg Tool 070114.12.xlsm</v>
          </cell>
        </row>
        <row r="1441">
          <cell r="C1441" t="str">
            <v>01302014-009.1_Gross incremental annual electric savings (kWh/yr)</v>
          </cell>
          <cell r="D1441">
            <v>1</v>
          </cell>
          <cell r="E1441" t="str">
            <v>Gross incremental annual electric savings (kWh/yr)</v>
          </cell>
          <cell r="F1441" t="str">
            <v>Energy Savings Value Source</v>
          </cell>
          <cell r="G1441" t="str">
            <v/>
          </cell>
          <cell r="H1441" t="str">
            <v/>
          </cell>
          <cell r="I1441" t="str">
            <v>RMP UT Ltg Tool 070114.12.xlsm</v>
          </cell>
        </row>
        <row r="1442">
          <cell r="C1442" t="str">
            <v>12302013-012.1_Measure life (years)</v>
          </cell>
          <cell r="D1442">
            <v>1</v>
          </cell>
          <cell r="E1442" t="str">
            <v>Measure life (years)</v>
          </cell>
          <cell r="F1442" t="str">
            <v>Measure Life Value Source</v>
          </cell>
          <cell r="G1442" t="str">
            <v/>
          </cell>
          <cell r="H1442" t="str">
            <v>Page 79</v>
          </cell>
          <cell r="I1442" t="str">
            <v>Review and Update Industrial Agricultural Incentive Table Measures Washington 3 Nov 2013.pdf</v>
          </cell>
        </row>
        <row r="1443">
          <cell r="C1443" t="str">
            <v>12302013-012.1_Gross Average Monthly Demand Reduction (kW/unit)</v>
          </cell>
          <cell r="D1443">
            <v>1</v>
          </cell>
          <cell r="E1443" t="str">
            <v>Gross Average Monthly Demand Reduction (kW/unit)</v>
          </cell>
          <cell r="F1443" t="str">
            <v>Demand Reduction Value Source</v>
          </cell>
          <cell r="G1443" t="str">
            <v/>
          </cell>
          <cell r="H1443" t="str">
            <v>Determined for each individual instance.  See background in Section 9.</v>
          </cell>
          <cell r="I1443" t="str">
            <v>Review and Update Industrial Agricultural Incentive Table Measures Washington 3 Nov 2013.pdf</v>
          </cell>
        </row>
        <row r="1444">
          <cell r="C1444" t="str">
            <v>12302013-012.1_Incremental cost ($)</v>
          </cell>
          <cell r="D1444">
            <v>1</v>
          </cell>
          <cell r="E1444" t="str">
            <v>Incremental cost ($)</v>
          </cell>
          <cell r="F1444" t="str">
            <v>Cost Value Source</v>
          </cell>
          <cell r="G1444" t="str">
            <v/>
          </cell>
          <cell r="H1444" t="str">
            <v>Determined for each individual instance.  See background in Section 9.</v>
          </cell>
          <cell r="I1444" t="str">
            <v>Review and Update Industrial Agricultural Incentive Table Measures Washington 3 Nov 2013.pdf</v>
          </cell>
        </row>
        <row r="1445">
          <cell r="C1445" t="str">
            <v>12302013-012.1_Gross incremental annual electric savings (kWh/yr)</v>
          </cell>
          <cell r="D1445">
            <v>1</v>
          </cell>
          <cell r="E1445" t="str">
            <v>Gross incremental annual electric savings (kWh/yr)</v>
          </cell>
          <cell r="F1445" t="str">
            <v xml:space="preserve">Energy Savings Value Source </v>
          </cell>
          <cell r="G1445" t="str">
            <v/>
          </cell>
          <cell r="H1445" t="str">
            <v>Determined for each individual instance.  See background in Section 9.</v>
          </cell>
          <cell r="I1445" t="str">
            <v>Review and Update Industrial Agricultural Incentive Table Measures Washington 3 Nov 2013.pdf</v>
          </cell>
        </row>
        <row r="1446">
          <cell r="C1446" t="str">
            <v>12302013-013.1_Incremental cost ($)</v>
          </cell>
          <cell r="D1446">
            <v>1</v>
          </cell>
          <cell r="E1446" t="str">
            <v>Incremental cost ($)</v>
          </cell>
          <cell r="F1446" t="str">
            <v>Cost Value Source</v>
          </cell>
          <cell r="G1446" t="str">
            <v/>
          </cell>
          <cell r="H1446" t="str">
            <v>Determined for each individual instance.  See background in Section 9.</v>
          </cell>
          <cell r="I1446" t="str">
            <v>Review and Update Industrial Agricultural Incentive Table Measures Washington 3 Nov 2013.pdf</v>
          </cell>
        </row>
        <row r="1447">
          <cell r="C1447" t="str">
            <v>12302013-013.1_Measure life (years)</v>
          </cell>
          <cell r="D1447">
            <v>1</v>
          </cell>
          <cell r="E1447" t="str">
            <v>Measure life (years)</v>
          </cell>
          <cell r="F1447" t="str">
            <v>Measure Life Value Source</v>
          </cell>
          <cell r="G1447" t="str">
            <v/>
          </cell>
          <cell r="H1447" t="str">
            <v>Page 79</v>
          </cell>
          <cell r="I1447" t="str">
            <v>Review and Update Industrial Agricultural Incentive Table Measures Washington 3 Nov 2013.pdf</v>
          </cell>
        </row>
        <row r="1448">
          <cell r="C1448" t="str">
            <v>12302013-013.1_Gross Average Monthly Demand Reduction (kW/unit)</v>
          </cell>
          <cell r="D1448">
            <v>1</v>
          </cell>
          <cell r="E1448" t="str">
            <v>Gross Average Monthly Demand Reduction (kW/unit)</v>
          </cell>
          <cell r="F1448" t="str">
            <v>Demand Reduction Value Source</v>
          </cell>
          <cell r="G1448" t="str">
            <v/>
          </cell>
          <cell r="H1448" t="str">
            <v>Determined for each individual instance.  See background in Section 9.</v>
          </cell>
          <cell r="I1448" t="str">
            <v>Review and Update Industrial Agricultural Incentive Table Measures Washington 3 Nov 2013.pdf</v>
          </cell>
        </row>
        <row r="1449">
          <cell r="C1449" t="str">
            <v>12302013-013.1_Gross incremental annual electric savings (kWh/yr)</v>
          </cell>
          <cell r="D1449">
            <v>1</v>
          </cell>
          <cell r="E1449" t="str">
            <v>Gross incremental annual electric savings (kWh/yr)</v>
          </cell>
          <cell r="F1449" t="str">
            <v xml:space="preserve">Energy Savings Value Source </v>
          </cell>
          <cell r="G1449" t="str">
            <v/>
          </cell>
          <cell r="H1449" t="str">
            <v>Determined for each individual instance.  See background in Section 9.</v>
          </cell>
          <cell r="I1449" t="str">
            <v>Review and Update Industrial Agricultural Incentive Table Measures Washington 3 Nov 2013.pdf</v>
          </cell>
        </row>
        <row r="1450">
          <cell r="C1450" t="str">
            <v>11252014-001.1_Measure life (years)</v>
          </cell>
          <cell r="D1450">
            <v>1</v>
          </cell>
          <cell r="E1450" t="str">
            <v>Measure life (years)</v>
          </cell>
          <cell r="F1450" t="str">
            <v>Measure Life Value Source</v>
          </cell>
          <cell r="G1450" t="str">
            <v/>
          </cell>
          <cell r="H1450" t="str">
            <v xml:space="preserve">Adjusted this from 15 years to 10 based on conversation with Cascade. Combination of energy management and light capital measures. Aligns with life assigned by Cascade to some, but not all of the other (existing) compressed air measures </v>
          </cell>
          <cell r="I1450" t="str">
            <v/>
          </cell>
        </row>
        <row r="1451">
          <cell r="C1451" t="str">
            <v>11252014-001.1_Planned Net to Gross Ratio</v>
          </cell>
          <cell r="D1451">
            <v>1</v>
          </cell>
          <cell r="E1451" t="str">
            <v>Planned Net to Gross Ratio</v>
          </cell>
          <cell r="F1451" t="str">
            <v>Net-to-Gross Value Source</v>
          </cell>
          <cell r="G1451" t="str">
            <v/>
          </cell>
          <cell r="H1451" t="str">
            <v>Recommendation on Page 10</v>
          </cell>
          <cell r="I1451" t="str">
            <v>DSM_WY_EnergyFinAnswer_Report_2011.pdf</v>
          </cell>
        </row>
        <row r="1452">
          <cell r="C1452" t="str">
            <v>20150501-003.1_Planned Net to Gross Ratio</v>
          </cell>
          <cell r="D1452">
            <v>1</v>
          </cell>
          <cell r="E1452" t="str">
            <v>Planned Net to Gross Ratio</v>
          </cell>
          <cell r="F1452" t="str">
            <v>Net-to-Gross Value Source</v>
          </cell>
          <cell r="G1452" t="str">
            <v/>
          </cell>
          <cell r="H1452" t="str">
            <v>P. 2 .</v>
          </cell>
          <cell r="I1452" t="str">
            <v>CA_FinAnswer_Express_Program_Evaluation_2009-2011.pdf</v>
          </cell>
        </row>
        <row r="1453">
          <cell r="C1453" t="str">
            <v>20150501-003.1_Measure life (years)</v>
          </cell>
          <cell r="D1453">
            <v>1</v>
          </cell>
          <cell r="E1453" t="str">
            <v>Measure life (years)</v>
          </cell>
          <cell r="F1453" t="str">
            <v>Measure Life Value Source</v>
          </cell>
          <cell r="G1453" t="str">
            <v/>
          </cell>
          <cell r="H1453" t="str">
            <v/>
          </cell>
          <cell r="I1453" t="str">
            <v>California Industrial  Agricultural Measure Review and Update 29 Nov 2013.docx</v>
          </cell>
        </row>
        <row r="1454">
          <cell r="C1454" t="str">
            <v>20150501-003.1_Planned Realization Rate</v>
          </cell>
          <cell r="D1454">
            <v>1</v>
          </cell>
          <cell r="E1454" t="str">
            <v>Planned Realization Rate</v>
          </cell>
          <cell r="F1454" t="str">
            <v>Realization Rate Value Source</v>
          </cell>
          <cell r="G1454" t="str">
            <v/>
          </cell>
          <cell r="H1454" t="str">
            <v xml:space="preserve"> Table 1, p. 2.</v>
          </cell>
          <cell r="I1454" t="str">
            <v>CA_FinAnswer_Express_Program_Evaluation_2009-2011.pdf</v>
          </cell>
        </row>
        <row r="1455">
          <cell r="C1455" t="str">
            <v>11192014-003.1_Planned Net to Gross Ratio</v>
          </cell>
          <cell r="D1455">
            <v>1</v>
          </cell>
          <cell r="E1455" t="str">
            <v>Planned Net to Gross Ratio</v>
          </cell>
          <cell r="F1455" t="str">
            <v>Net-to-Gross Ratio Value Source</v>
          </cell>
          <cell r="G1455" t="str">
            <v/>
          </cell>
          <cell r="H1455" t="str">
            <v>Page 2</v>
          </cell>
          <cell r="I1455" t="str">
            <v>ID_Energy_FinAnswer_Program_Evaluation_2009-2011.pdf</v>
          </cell>
        </row>
        <row r="1456">
          <cell r="C1456" t="str">
            <v>11192014-003.1_Planned Realization Rate</v>
          </cell>
          <cell r="D1456">
            <v>1</v>
          </cell>
          <cell r="E1456" t="str">
            <v>Planned Realization Rate</v>
          </cell>
          <cell r="F1456" t="str">
            <v>Realization Rate Value Source</v>
          </cell>
          <cell r="G1456" t="str">
            <v/>
          </cell>
          <cell r="H1456" t="str">
            <v>Table 1</v>
          </cell>
          <cell r="I1456" t="str">
            <v>ID_Energy_FinAnswer_Program_Evaluation_2009-2011.pdf</v>
          </cell>
        </row>
        <row r="1457">
          <cell r="C1457" t="str">
            <v>11192014-003.1_Measure life (years)</v>
          </cell>
          <cell r="D1457">
            <v>1</v>
          </cell>
          <cell r="E1457" t="str">
            <v>Measure life (years)</v>
          </cell>
          <cell r="F1457" t="str">
            <v>Measure Life Value Source</v>
          </cell>
          <cell r="G1457" t="str">
            <v/>
          </cell>
          <cell r="H1457" t="str">
            <v>Orpginally proposed by Cascade as 15, but there is a component of energy management in it. Shortened measure life as part of WSB CE analysis</v>
          </cell>
          <cell r="I1457" t="str">
            <v/>
          </cell>
        </row>
        <row r="1458">
          <cell r="C1458" t="str">
            <v>07092014-005.1_Incremental cost ($)</v>
          </cell>
          <cell r="D1458">
            <v>1</v>
          </cell>
          <cell r="E1458" t="str">
            <v>Incremental cost ($)</v>
          </cell>
          <cell r="F1458" t="str">
            <v>Cost value source</v>
          </cell>
          <cell r="G1458" t="str">
            <v/>
          </cell>
          <cell r="H1458" t="str">
            <v>page 41</v>
          </cell>
          <cell r="I1458" t="str">
            <v>Utah Industrial  Agricultural Measure Review and Update 1 May 2014.docx</v>
          </cell>
        </row>
        <row r="1459">
          <cell r="C1459" t="str">
            <v>07092014-005.1_Measure life (years)</v>
          </cell>
          <cell r="D1459">
            <v>1</v>
          </cell>
          <cell r="E1459" t="str">
            <v>Measure life (years)</v>
          </cell>
          <cell r="F1459" t="str">
            <v>Measure Life Value Source</v>
          </cell>
          <cell r="G1459" t="str">
            <v/>
          </cell>
          <cell r="H1459" t="str">
            <v>Page 80</v>
          </cell>
          <cell r="I1459" t="str">
            <v>Utah Industrial  Agricultural Measure Review and Update 1 May 2014.docx</v>
          </cell>
        </row>
        <row r="1460">
          <cell r="C1460" t="str">
            <v>07092014-005.1_Gross incremental annual electric savings (kWh/yr)</v>
          </cell>
          <cell r="D1460">
            <v>1</v>
          </cell>
          <cell r="E1460" t="str">
            <v>Gross incremental annual electric savings (kWh/yr)</v>
          </cell>
          <cell r="F1460" t="str">
            <v>Energy savings value source</v>
          </cell>
          <cell r="G1460" t="str">
            <v/>
          </cell>
          <cell r="H1460" t="str">
            <v>page 41</v>
          </cell>
          <cell r="I1460" t="str">
            <v>Utah Industrial  Agricultural Measure Review and Update 1 May 2014.docx</v>
          </cell>
        </row>
        <row r="1461">
          <cell r="C1461" t="str">
            <v>07092014-005.1_Planned Realization Rate</v>
          </cell>
          <cell r="D1461">
            <v>1</v>
          </cell>
          <cell r="E1461" t="str">
            <v>Planned Realization Rate</v>
          </cell>
          <cell r="F1461" t="str">
            <v>Planned Realization Rate Value Source</v>
          </cell>
          <cell r="G1461" t="str">
            <v/>
          </cell>
          <cell r="H1461" t="str">
            <v>BAU - CE inputs sheet</v>
          </cell>
          <cell r="I1461" t="str">
            <v>CE inputs - measure update   small business 031314.xlsx</v>
          </cell>
        </row>
        <row r="1462">
          <cell r="C1462" t="str">
            <v>07092014-005.1_Planned Net to Gross Ratio</v>
          </cell>
          <cell r="D1462">
            <v>1</v>
          </cell>
          <cell r="E1462" t="str">
            <v>Planned Net to Gross Ratio</v>
          </cell>
          <cell r="F1462" t="str">
            <v>Planned Net-to-Gross Ratio Value Source</v>
          </cell>
          <cell r="G1462" t="str">
            <v/>
          </cell>
          <cell r="H1462" t="str">
            <v>BAU - CE inputs sheet</v>
          </cell>
          <cell r="I1462" t="str">
            <v>CE inputs - measure update   small business 031314.xlsx</v>
          </cell>
        </row>
        <row r="1463">
          <cell r="C1463" t="str">
            <v>12162013-219.2_Planned Net to Gross Ratio</v>
          </cell>
          <cell r="D1463">
            <v>2</v>
          </cell>
          <cell r="E1463" t="str">
            <v>Planned Net to Gross Ratio</v>
          </cell>
          <cell r="F1463" t="str">
            <v>Net-to-Gross Value Source</v>
          </cell>
          <cell r="G1463" t="str">
            <v/>
          </cell>
          <cell r="H1463" t="str">
            <v>Page 2</v>
          </cell>
          <cell r="I1463" t="str">
            <v>CA_Energy_FinAnswer_Program_Evaluation_2009-2011.pdf</v>
          </cell>
        </row>
        <row r="1464">
          <cell r="C1464" t="str">
            <v>12162013-349.2_Planned Net to Gross Ratio</v>
          </cell>
          <cell r="D1464">
            <v>2</v>
          </cell>
          <cell r="E1464" t="str">
            <v>Planned Net to Gross Ratio</v>
          </cell>
          <cell r="F1464" t="str">
            <v>Net-to-Gross Ratio Value Source</v>
          </cell>
          <cell r="G1464" t="str">
            <v/>
          </cell>
          <cell r="H1464" t="str">
            <v>Page 2</v>
          </cell>
          <cell r="I1464" t="str">
            <v>ID_Energy_FinAnswer_Program_Evaluation_2009-2011.pdf</v>
          </cell>
        </row>
        <row r="1465">
          <cell r="C1465" t="str">
            <v>12162013-349.2_Measure life (years)</v>
          </cell>
          <cell r="D1465">
            <v>2</v>
          </cell>
          <cell r="E1465" t="str">
            <v>Measure life (years)</v>
          </cell>
          <cell r="F1465" t="str">
            <v>Measure Life Value Source</v>
          </cell>
          <cell r="G1465" t="str">
            <v>14.5, rounded to 15</v>
          </cell>
          <cell r="H1465" t="str">
            <v>Table 16</v>
          </cell>
          <cell r="I1465" t="str">
            <v>Idaho Energy FinAnswer Evaluation Report - 2008.pdf</v>
          </cell>
        </row>
        <row r="1466">
          <cell r="C1466" t="str">
            <v>12162013-349.2_Planned Realization Rate</v>
          </cell>
          <cell r="D1466">
            <v>2</v>
          </cell>
          <cell r="E1466" t="str">
            <v>Planned Realization Rate</v>
          </cell>
          <cell r="F1466" t="str">
            <v>Realization Rate Value Source</v>
          </cell>
          <cell r="G1466" t="str">
            <v/>
          </cell>
          <cell r="H1466" t="str">
            <v>Table 1</v>
          </cell>
          <cell r="I1466" t="str">
            <v>ID_Energy_FinAnswer_Program_Evaluation_2009-2011.pdf</v>
          </cell>
        </row>
        <row r="1467">
          <cell r="C1467" t="str">
            <v>11222013-115.2_Incentive Customer ($)</v>
          </cell>
          <cell r="D1467">
            <v>2</v>
          </cell>
          <cell r="E1467" t="str">
            <v>Incentive Customer ($)</v>
          </cell>
          <cell r="F1467" t="str">
            <v>Incentive Value Source</v>
          </cell>
          <cell r="G1467" t="str">
            <v/>
          </cell>
          <cell r="H1467" t="str">
            <v>Incentive Caluclator Tool</v>
          </cell>
          <cell r="I1467" t="str">
            <v>WB UT Incentive Calc EXTERNAL 1.1E 0722013.xlsx</v>
          </cell>
        </row>
        <row r="1468">
          <cell r="C1468" t="str">
            <v>12162013-089.2_Incentive Customer ($)</v>
          </cell>
          <cell r="D1468">
            <v>2</v>
          </cell>
          <cell r="E1468" t="str">
            <v>Incentive Customer ($)</v>
          </cell>
          <cell r="F1468" t="str">
            <v>Incentive Value Source</v>
          </cell>
          <cell r="G1468" t="str">
            <v/>
          </cell>
          <cell r="H1468" t="str">
            <v>Incentive Caluclator Tool</v>
          </cell>
          <cell r="I1468" t="str">
            <v>WA wattSmart Business Incentive DUMMY.xlsx</v>
          </cell>
        </row>
        <row r="1469">
          <cell r="C1469" t="str">
            <v>12162013-479.2_Planned Realization Rate</v>
          </cell>
          <cell r="D1469">
            <v>2</v>
          </cell>
          <cell r="E1469" t="str">
            <v>Planned Realization Rate</v>
          </cell>
          <cell r="F1469" t="str">
            <v>Realization Rate Value Source</v>
          </cell>
          <cell r="G1469" t="str">
            <v/>
          </cell>
          <cell r="H1469" t="str">
            <v>Table 1</v>
          </cell>
          <cell r="I1469" t="str">
            <v>DSM_WY_EnergyFinAnswer_Report_2011.pdf</v>
          </cell>
        </row>
        <row r="1470">
          <cell r="C1470" t="str">
            <v>12162013-479.2_Measure life (years)</v>
          </cell>
          <cell r="D1470">
            <v>2</v>
          </cell>
          <cell r="E1470" t="str">
            <v>Measure life (years)</v>
          </cell>
          <cell r="F1470" t="str">
            <v>Measure Life Value Source</v>
          </cell>
          <cell r="G1470" t="str">
            <v/>
          </cell>
          <cell r="H1470" t="str">
            <v>Table 26</v>
          </cell>
          <cell r="I1470" t="str">
            <v>2013-Wyoming-Annual-Report-Appendices-FINAL.pdf</v>
          </cell>
        </row>
        <row r="1471">
          <cell r="C1471" t="str">
            <v>12162013-479.2_Planned Net to Gross Ratio</v>
          </cell>
          <cell r="D1471">
            <v>2</v>
          </cell>
          <cell r="E1471" t="str">
            <v>Planned Net to Gross Ratio</v>
          </cell>
          <cell r="F1471" t="str">
            <v>Net-to-Gross Valur Source</v>
          </cell>
          <cell r="G1471" t="str">
            <v/>
          </cell>
          <cell r="H1471" t="str">
            <v>Page 10</v>
          </cell>
          <cell r="I1471" t="str">
            <v>DSM_WY_EnergyFinAnswer_Report_2011.pdf</v>
          </cell>
        </row>
        <row r="1472">
          <cell r="C1472" t="str">
            <v>12162013-220.2_Planned Net to Gross Ratio</v>
          </cell>
          <cell r="D1472">
            <v>2</v>
          </cell>
          <cell r="E1472" t="str">
            <v>Planned Net to Gross Ratio</v>
          </cell>
          <cell r="F1472" t="str">
            <v>Net-to-Gross Value Source</v>
          </cell>
          <cell r="G1472" t="str">
            <v/>
          </cell>
          <cell r="H1472" t="str">
            <v>Page 2</v>
          </cell>
          <cell r="I1472" t="str">
            <v>CA_Energy_FinAnswer_Program_Evaluation_2009-2011.pdf</v>
          </cell>
        </row>
        <row r="1473">
          <cell r="C1473" t="str">
            <v>12162013-350.2_Measure life (years)</v>
          </cell>
          <cell r="D1473">
            <v>2</v>
          </cell>
          <cell r="E1473" t="str">
            <v>Measure life (years)</v>
          </cell>
          <cell r="F1473" t="str">
            <v>Measure Life Value Source</v>
          </cell>
          <cell r="G1473" t="str">
            <v>14.5, rounded to 15</v>
          </cell>
          <cell r="H1473" t="str">
            <v>Table 16</v>
          </cell>
          <cell r="I1473" t="str">
            <v>Idaho Energy FinAnswer Evaluation Report - 2008.pdf</v>
          </cell>
        </row>
        <row r="1474">
          <cell r="C1474" t="str">
            <v>12162013-350.2_Planned Net to Gross Ratio</v>
          </cell>
          <cell r="D1474">
            <v>2</v>
          </cell>
          <cell r="E1474" t="str">
            <v>Planned Net to Gross Ratio</v>
          </cell>
          <cell r="F1474" t="str">
            <v>Net-to-Gross Ratio Value Source</v>
          </cell>
          <cell r="G1474" t="str">
            <v/>
          </cell>
          <cell r="H1474" t="str">
            <v>Page 2</v>
          </cell>
          <cell r="I1474" t="str">
            <v>ID_Energy_FinAnswer_Program_Evaluation_2009-2011.pdf</v>
          </cell>
        </row>
        <row r="1475">
          <cell r="C1475" t="str">
            <v>12162013-350.2_Planned Realization Rate</v>
          </cell>
          <cell r="D1475">
            <v>2</v>
          </cell>
          <cell r="E1475" t="str">
            <v>Planned Realization Rate</v>
          </cell>
          <cell r="F1475" t="str">
            <v>Realization Rate Value Source</v>
          </cell>
          <cell r="G1475" t="str">
            <v/>
          </cell>
          <cell r="H1475" t="str">
            <v>Table 1</v>
          </cell>
          <cell r="I1475" t="str">
            <v>ID_Energy_FinAnswer_Program_Evaluation_2009-2011.pdf</v>
          </cell>
        </row>
        <row r="1476">
          <cell r="C1476" t="str">
            <v>11222013-116.2_Incentive Customer ($)</v>
          </cell>
          <cell r="D1476">
            <v>2</v>
          </cell>
          <cell r="E1476" t="str">
            <v>Incentive Customer ($)</v>
          </cell>
          <cell r="F1476" t="str">
            <v>Incentive Value Source</v>
          </cell>
          <cell r="G1476" t="str">
            <v/>
          </cell>
          <cell r="H1476" t="str">
            <v>Incentive Caluclator Tool</v>
          </cell>
          <cell r="I1476" t="str">
            <v>WB UT Incentive Calc EXTERNAL 1.1E 0722013.xlsx</v>
          </cell>
        </row>
        <row r="1477">
          <cell r="C1477" t="str">
            <v>12162013-090.2_Incentive Customer ($)</v>
          </cell>
          <cell r="D1477">
            <v>2</v>
          </cell>
          <cell r="E1477" t="str">
            <v>Incentive Customer ($)</v>
          </cell>
          <cell r="F1477" t="str">
            <v>Incentive Value Source</v>
          </cell>
          <cell r="G1477" t="str">
            <v/>
          </cell>
          <cell r="H1477" t="str">
            <v>Incentive Caluclator Tool</v>
          </cell>
          <cell r="I1477" t="str">
            <v>WA wattSmart Business Incentive DUMMY.xlsx</v>
          </cell>
        </row>
        <row r="1478">
          <cell r="C1478" t="str">
            <v>12162013-480.2_Planned Net to Gross Ratio</v>
          </cell>
          <cell r="D1478">
            <v>2</v>
          </cell>
          <cell r="E1478" t="str">
            <v>Planned Net to Gross Ratio</v>
          </cell>
          <cell r="F1478" t="str">
            <v>Net-to-Gross Valur Source</v>
          </cell>
          <cell r="G1478" t="str">
            <v/>
          </cell>
          <cell r="H1478" t="str">
            <v>Page 10</v>
          </cell>
          <cell r="I1478" t="str">
            <v>DSM_WY_EnergyFinAnswer_Report_2011.pdf</v>
          </cell>
        </row>
        <row r="1479">
          <cell r="C1479" t="str">
            <v>12162013-480.2_Planned Realization Rate</v>
          </cell>
          <cell r="D1479">
            <v>2</v>
          </cell>
          <cell r="E1479" t="str">
            <v>Planned Realization Rate</v>
          </cell>
          <cell r="F1479" t="str">
            <v>Realization Rate Value Source</v>
          </cell>
          <cell r="G1479" t="str">
            <v/>
          </cell>
          <cell r="H1479" t="str">
            <v>Table 1</v>
          </cell>
          <cell r="I1479" t="str">
            <v>DSM_WY_EnergyFinAnswer_Report_2011.pdf</v>
          </cell>
        </row>
        <row r="1480">
          <cell r="C1480" t="str">
            <v>12162013-480.2_Measure life (years)</v>
          </cell>
          <cell r="D1480">
            <v>2</v>
          </cell>
          <cell r="E1480" t="str">
            <v>Measure life (years)</v>
          </cell>
          <cell r="F1480" t="str">
            <v>Measure Life Value Source</v>
          </cell>
          <cell r="G1480" t="str">
            <v/>
          </cell>
          <cell r="H1480" t="str">
            <v>Table 26</v>
          </cell>
          <cell r="I1480" t="str">
            <v>2013-Wyoming-Annual-Report-Appendices-FINAL.pdf</v>
          </cell>
        </row>
        <row r="1481">
          <cell r="C1481" t="str">
            <v>12162013-221.2_Planned Net to Gross Ratio</v>
          </cell>
          <cell r="D1481">
            <v>2</v>
          </cell>
          <cell r="E1481" t="str">
            <v>Planned Net to Gross Ratio</v>
          </cell>
          <cell r="F1481" t="str">
            <v>Net-to-Gross Value Source</v>
          </cell>
          <cell r="G1481" t="str">
            <v/>
          </cell>
          <cell r="H1481" t="str">
            <v>Page 2</v>
          </cell>
          <cell r="I1481" t="str">
            <v>CA_Energy_FinAnswer_Program_Evaluation_2009-2011.pdf</v>
          </cell>
        </row>
        <row r="1482">
          <cell r="C1482" t="str">
            <v>12162013-351.2_Measure life (years)</v>
          </cell>
          <cell r="D1482">
            <v>2</v>
          </cell>
          <cell r="E1482" t="str">
            <v>Measure life (years)</v>
          </cell>
          <cell r="F1482" t="str">
            <v>Measure Life Value Source</v>
          </cell>
          <cell r="G1482" t="str">
            <v>14.5, rounded to 15</v>
          </cell>
          <cell r="H1482" t="str">
            <v>Table 16</v>
          </cell>
          <cell r="I1482" t="str">
            <v>Idaho Energy FinAnswer Evaluation Report - 2008.pdf</v>
          </cell>
        </row>
        <row r="1483">
          <cell r="C1483" t="str">
            <v>12162013-351.2_Planned Net to Gross Ratio</v>
          </cell>
          <cell r="D1483">
            <v>2</v>
          </cell>
          <cell r="E1483" t="str">
            <v>Planned Net to Gross Ratio</v>
          </cell>
          <cell r="F1483" t="str">
            <v>Net-to-Gross Ratio Value Source</v>
          </cell>
          <cell r="G1483" t="str">
            <v/>
          </cell>
          <cell r="H1483" t="str">
            <v>Page 2</v>
          </cell>
          <cell r="I1483" t="str">
            <v>ID_Energy_FinAnswer_Program_Evaluation_2009-2011.pdf</v>
          </cell>
        </row>
        <row r="1484">
          <cell r="C1484" t="str">
            <v>12162013-351.2_Planned Realization Rate</v>
          </cell>
          <cell r="D1484">
            <v>2</v>
          </cell>
          <cell r="E1484" t="str">
            <v>Planned Realization Rate</v>
          </cell>
          <cell r="F1484" t="str">
            <v>Realization Rate Value Source</v>
          </cell>
          <cell r="G1484" t="str">
            <v/>
          </cell>
          <cell r="H1484" t="str">
            <v>Table 1</v>
          </cell>
          <cell r="I1484" t="str">
            <v>ID_Energy_FinAnswer_Program_Evaluation_2009-2011.pdf</v>
          </cell>
        </row>
        <row r="1485">
          <cell r="C1485" t="str">
            <v>11222013-117.2_Incentive Customer ($)</v>
          </cell>
          <cell r="D1485">
            <v>2</v>
          </cell>
          <cell r="E1485" t="str">
            <v>Incentive Customer ($)</v>
          </cell>
          <cell r="F1485" t="str">
            <v>Incentive Value Source</v>
          </cell>
          <cell r="G1485" t="str">
            <v/>
          </cell>
          <cell r="H1485" t="str">
            <v>Incentive Caluclator Tool</v>
          </cell>
          <cell r="I1485" t="str">
            <v>WB UT Incentive Calc EXTERNAL 1.1E 0722013.xlsx</v>
          </cell>
        </row>
        <row r="1486">
          <cell r="C1486" t="str">
            <v>12162013-091.2_Incentive Customer ($)</v>
          </cell>
          <cell r="D1486">
            <v>2</v>
          </cell>
          <cell r="E1486" t="str">
            <v>Incentive Customer ($)</v>
          </cell>
          <cell r="F1486" t="str">
            <v>Incentive Value Source</v>
          </cell>
          <cell r="G1486" t="str">
            <v/>
          </cell>
          <cell r="H1486" t="str">
            <v>Incentive Caluclator Tool</v>
          </cell>
          <cell r="I1486" t="str">
            <v>WA wattSmart Business Incentive DUMMY.xlsx</v>
          </cell>
        </row>
        <row r="1487">
          <cell r="C1487" t="str">
            <v>12162013-481.2_Planned Realization Rate</v>
          </cell>
          <cell r="D1487">
            <v>2</v>
          </cell>
          <cell r="E1487" t="str">
            <v>Planned Realization Rate</v>
          </cell>
          <cell r="F1487" t="str">
            <v>Realization Rate Value Source</v>
          </cell>
          <cell r="G1487" t="str">
            <v/>
          </cell>
          <cell r="H1487" t="str">
            <v>Table 1</v>
          </cell>
          <cell r="I1487" t="str">
            <v>DSM_WY_EnergyFinAnswer_Report_2011.pdf</v>
          </cell>
        </row>
        <row r="1488">
          <cell r="C1488" t="str">
            <v>12162013-481.2_Planned Net to Gross Ratio</v>
          </cell>
          <cell r="D1488">
            <v>2</v>
          </cell>
          <cell r="E1488" t="str">
            <v>Planned Net to Gross Ratio</v>
          </cell>
          <cell r="F1488" t="str">
            <v>Net-to-Gross Valur Source</v>
          </cell>
          <cell r="G1488" t="str">
            <v/>
          </cell>
          <cell r="H1488" t="str">
            <v>Page 10</v>
          </cell>
          <cell r="I1488" t="str">
            <v>DSM_WY_EnergyFinAnswer_Report_2011.pdf</v>
          </cell>
        </row>
        <row r="1489">
          <cell r="C1489" t="str">
            <v>12162013-481.2_Measure life (years)</v>
          </cell>
          <cell r="D1489">
            <v>2</v>
          </cell>
          <cell r="E1489" t="str">
            <v>Measure life (years)</v>
          </cell>
          <cell r="F1489" t="str">
            <v>Measure Life Value Source</v>
          </cell>
          <cell r="G1489" t="str">
            <v/>
          </cell>
          <cell r="H1489" t="str">
            <v>Table 26</v>
          </cell>
          <cell r="I1489" t="str">
            <v>2013-Wyoming-Annual-Report-Appendices-FINAL.pdf</v>
          </cell>
        </row>
        <row r="1490">
          <cell r="C1490" t="str">
            <v>12162013-222.2_Planned Net to Gross Ratio</v>
          </cell>
          <cell r="D1490">
            <v>2</v>
          </cell>
          <cell r="E1490" t="str">
            <v>Planned Net to Gross Ratio</v>
          </cell>
          <cell r="F1490" t="str">
            <v>Net-to-Gross Value Source</v>
          </cell>
          <cell r="G1490" t="str">
            <v/>
          </cell>
          <cell r="H1490" t="str">
            <v>Page 2</v>
          </cell>
          <cell r="I1490" t="str">
            <v>CA_Energy_FinAnswer_Program_Evaluation_2009-2011.pdf</v>
          </cell>
        </row>
        <row r="1491">
          <cell r="C1491" t="str">
            <v>12162013-352.2_Measure life (years)</v>
          </cell>
          <cell r="D1491">
            <v>2</v>
          </cell>
          <cell r="E1491" t="str">
            <v>Measure life (years)</v>
          </cell>
          <cell r="F1491" t="str">
            <v>Measure Life Value Source</v>
          </cell>
          <cell r="G1491" t="str">
            <v>14.5, rounded to 15</v>
          </cell>
          <cell r="H1491" t="str">
            <v>Table 16</v>
          </cell>
          <cell r="I1491" t="str">
            <v>Idaho Energy FinAnswer Evaluation Report - 2008.pdf</v>
          </cell>
        </row>
        <row r="1492">
          <cell r="C1492" t="str">
            <v>12162013-352.2_Planned Realization Rate</v>
          </cell>
          <cell r="D1492">
            <v>2</v>
          </cell>
          <cell r="E1492" t="str">
            <v>Planned Realization Rate</v>
          </cell>
          <cell r="F1492" t="str">
            <v>Realization Rate Value Source</v>
          </cell>
          <cell r="G1492" t="str">
            <v/>
          </cell>
          <cell r="H1492" t="str">
            <v>Table 1</v>
          </cell>
          <cell r="I1492" t="str">
            <v>ID_Energy_FinAnswer_Program_Evaluation_2009-2011.pdf</v>
          </cell>
        </row>
        <row r="1493">
          <cell r="C1493" t="str">
            <v>12162013-352.2_Planned Net to Gross Ratio</v>
          </cell>
          <cell r="D1493">
            <v>2</v>
          </cell>
          <cell r="E1493" t="str">
            <v>Planned Net to Gross Ratio</v>
          </cell>
          <cell r="F1493" t="str">
            <v>Net-to-Gross Ratio Value Source</v>
          </cell>
          <cell r="G1493" t="str">
            <v/>
          </cell>
          <cell r="H1493" t="str">
            <v>Page 2</v>
          </cell>
          <cell r="I1493" t="str">
            <v>ID_Energy_FinAnswer_Program_Evaluation_2009-2011.pdf</v>
          </cell>
        </row>
        <row r="1494">
          <cell r="C1494" t="str">
            <v>11222013-118.2_Incentive Customer ($)</v>
          </cell>
          <cell r="D1494">
            <v>2</v>
          </cell>
          <cell r="E1494" t="str">
            <v>Incentive Customer ($)</v>
          </cell>
          <cell r="F1494" t="str">
            <v>Incentive Value Source</v>
          </cell>
          <cell r="G1494" t="str">
            <v/>
          </cell>
          <cell r="H1494" t="str">
            <v>Incentive Caluclator Tool</v>
          </cell>
          <cell r="I1494" t="str">
            <v>WB UT Incentive Calc EXTERNAL 1.1E 0722013.xlsx</v>
          </cell>
        </row>
        <row r="1495">
          <cell r="C1495" t="str">
            <v>12162013-092.2_Incentive Customer ($)</v>
          </cell>
          <cell r="D1495">
            <v>2</v>
          </cell>
          <cell r="E1495" t="str">
            <v>Incentive Customer ($)</v>
          </cell>
          <cell r="F1495" t="str">
            <v>Incentive Value Source</v>
          </cell>
          <cell r="G1495" t="str">
            <v/>
          </cell>
          <cell r="H1495" t="str">
            <v>Incentive Caluclator Tool</v>
          </cell>
          <cell r="I1495" t="str">
            <v>WA wattSmart Business Incentive DUMMY.xlsx</v>
          </cell>
        </row>
        <row r="1496">
          <cell r="C1496" t="str">
            <v>12162013-482.2_Planned Realization Rate</v>
          </cell>
          <cell r="D1496">
            <v>2</v>
          </cell>
          <cell r="E1496" t="str">
            <v>Planned Realization Rate</v>
          </cell>
          <cell r="F1496" t="str">
            <v>Realization Rate Value Source</v>
          </cell>
          <cell r="G1496" t="str">
            <v/>
          </cell>
          <cell r="H1496" t="str">
            <v>Table 1</v>
          </cell>
          <cell r="I1496" t="str">
            <v>DSM_WY_EnergyFinAnswer_Report_2011.pdf</v>
          </cell>
        </row>
        <row r="1497">
          <cell r="C1497" t="str">
            <v>12162013-482.2_Planned Net to Gross Ratio</v>
          </cell>
          <cell r="D1497">
            <v>2</v>
          </cell>
          <cell r="E1497" t="str">
            <v>Planned Net to Gross Ratio</v>
          </cell>
          <cell r="F1497" t="str">
            <v>Net-to-Gross Valur Source</v>
          </cell>
          <cell r="G1497" t="str">
            <v/>
          </cell>
          <cell r="H1497" t="str">
            <v>Page 10</v>
          </cell>
          <cell r="I1497" t="str">
            <v>DSM_WY_EnergyFinAnswer_Report_2011.pdf</v>
          </cell>
        </row>
        <row r="1498">
          <cell r="C1498" t="str">
            <v>12162013-482.2_Measure life (years)</v>
          </cell>
          <cell r="D1498">
            <v>2</v>
          </cell>
          <cell r="E1498" t="str">
            <v>Measure life (years)</v>
          </cell>
          <cell r="F1498" t="str">
            <v>Measure Life Value Source</v>
          </cell>
          <cell r="G1498" t="str">
            <v/>
          </cell>
          <cell r="H1498" t="str">
            <v>Table 26</v>
          </cell>
          <cell r="I1498" t="str">
            <v>2013-Wyoming-Annual-Report-Appendices-FINAL.pdf</v>
          </cell>
        </row>
        <row r="1499">
          <cell r="C1499" t="str">
            <v>12162013-223.2_Planned Net to Gross Ratio</v>
          </cell>
          <cell r="D1499">
            <v>2</v>
          </cell>
          <cell r="E1499" t="str">
            <v>Planned Net to Gross Ratio</v>
          </cell>
          <cell r="F1499" t="str">
            <v>Net-to-Gross Value Source</v>
          </cell>
          <cell r="G1499" t="str">
            <v/>
          </cell>
          <cell r="H1499" t="str">
            <v>Page 2</v>
          </cell>
          <cell r="I1499" t="str">
            <v>CA_Energy_FinAnswer_Program_Evaluation_2009-2011.pdf</v>
          </cell>
        </row>
        <row r="1500">
          <cell r="C1500" t="str">
            <v>12162013-353.2_Planned Realization Rate</v>
          </cell>
          <cell r="D1500">
            <v>2</v>
          </cell>
          <cell r="E1500" t="str">
            <v>Planned Realization Rate</v>
          </cell>
          <cell r="F1500" t="str">
            <v>Realization Rate Value Source</v>
          </cell>
          <cell r="G1500" t="str">
            <v/>
          </cell>
          <cell r="H1500" t="str">
            <v>Table 1</v>
          </cell>
          <cell r="I1500" t="str">
            <v>ID_Energy_FinAnswer_Program_Evaluation_2009-2011.pdf</v>
          </cell>
        </row>
        <row r="1501">
          <cell r="C1501" t="str">
            <v>12162013-353.2_Planned Net to Gross Ratio</v>
          </cell>
          <cell r="D1501">
            <v>2</v>
          </cell>
          <cell r="E1501" t="str">
            <v>Planned Net to Gross Ratio</v>
          </cell>
          <cell r="F1501" t="str">
            <v>Net-to-Gross Ratio Value Source</v>
          </cell>
          <cell r="G1501" t="str">
            <v/>
          </cell>
          <cell r="H1501" t="str">
            <v>Page 2</v>
          </cell>
          <cell r="I1501" t="str">
            <v>ID_Energy_FinAnswer_Program_Evaluation_2009-2011.pdf</v>
          </cell>
        </row>
        <row r="1502">
          <cell r="C1502" t="str">
            <v>12162013-353.2_Measure life (years)</v>
          </cell>
          <cell r="D1502">
            <v>2</v>
          </cell>
          <cell r="E1502" t="str">
            <v>Measure life (years)</v>
          </cell>
          <cell r="F1502" t="str">
            <v>Measure Life Value Source</v>
          </cell>
          <cell r="G1502" t="str">
            <v>14.5, rounded to 15</v>
          </cell>
          <cell r="H1502" t="str">
            <v>Table 16</v>
          </cell>
          <cell r="I1502" t="str">
            <v>Idaho Energy FinAnswer Evaluation Report - 2008.pdf</v>
          </cell>
        </row>
        <row r="1503">
          <cell r="C1503" t="str">
            <v>11222013-119.2_Incentive Customer ($)</v>
          </cell>
          <cell r="D1503">
            <v>2</v>
          </cell>
          <cell r="E1503" t="str">
            <v>Incentive Customer ($)</v>
          </cell>
          <cell r="F1503" t="str">
            <v>Incentive Value Source</v>
          </cell>
          <cell r="G1503" t="str">
            <v/>
          </cell>
          <cell r="H1503" t="str">
            <v>Incentive Caluclator Tool</v>
          </cell>
          <cell r="I1503" t="str">
            <v>WB UT Incentive Calc EXTERNAL 1.1E 0722013.xlsx</v>
          </cell>
        </row>
        <row r="1504">
          <cell r="C1504" t="str">
            <v>12162013-093.2_Incentive Customer ($)</v>
          </cell>
          <cell r="D1504">
            <v>2</v>
          </cell>
          <cell r="E1504" t="str">
            <v>Incentive Customer ($)</v>
          </cell>
          <cell r="F1504" t="str">
            <v>Incentive Value Source</v>
          </cell>
          <cell r="G1504" t="str">
            <v/>
          </cell>
          <cell r="H1504" t="str">
            <v>Incentive Caluclator Tool</v>
          </cell>
          <cell r="I1504" t="str">
            <v>WA wattSmart Business Incentive DUMMY.xlsx</v>
          </cell>
        </row>
        <row r="1505">
          <cell r="C1505" t="str">
            <v>12162013-483.2_Planned Net to Gross Ratio</v>
          </cell>
          <cell r="D1505">
            <v>2</v>
          </cell>
          <cell r="E1505" t="str">
            <v>Planned Net to Gross Ratio</v>
          </cell>
          <cell r="F1505" t="str">
            <v>Net-to-Gross Valur Source</v>
          </cell>
          <cell r="G1505" t="str">
            <v/>
          </cell>
          <cell r="H1505" t="str">
            <v>Page 10</v>
          </cell>
          <cell r="I1505" t="str">
            <v>DSM_WY_EnergyFinAnswer_Report_2011.pdf</v>
          </cell>
        </row>
        <row r="1506">
          <cell r="C1506" t="str">
            <v>12162013-483.2_Measure life (years)</v>
          </cell>
          <cell r="D1506">
            <v>2</v>
          </cell>
          <cell r="E1506" t="str">
            <v>Measure life (years)</v>
          </cell>
          <cell r="F1506" t="str">
            <v>Measure Life Value Source</v>
          </cell>
          <cell r="G1506" t="str">
            <v/>
          </cell>
          <cell r="H1506" t="str">
            <v>Table 26</v>
          </cell>
          <cell r="I1506" t="str">
            <v>2013-Wyoming-Annual-Report-Appendices-FINAL.pdf</v>
          </cell>
        </row>
        <row r="1507">
          <cell r="C1507" t="str">
            <v>12162013-483.2_Planned Realization Rate</v>
          </cell>
          <cell r="D1507">
            <v>2</v>
          </cell>
          <cell r="E1507" t="str">
            <v>Planned Realization Rate</v>
          </cell>
          <cell r="F1507" t="str">
            <v>Realization Rate Value Source</v>
          </cell>
          <cell r="G1507" t="str">
            <v/>
          </cell>
          <cell r="H1507" t="str">
            <v>Table 1</v>
          </cell>
          <cell r="I1507" t="str">
            <v>DSM_WY_EnergyFinAnswer_Report_2011.pdf</v>
          </cell>
        </row>
        <row r="1508">
          <cell r="C1508" t="str">
            <v>12162013-224.2_Planned Net to Gross Ratio</v>
          </cell>
          <cell r="D1508">
            <v>2</v>
          </cell>
          <cell r="E1508" t="str">
            <v>Planned Net to Gross Ratio</v>
          </cell>
          <cell r="F1508" t="str">
            <v>Net-to-Gross Value Source</v>
          </cell>
          <cell r="G1508" t="str">
            <v/>
          </cell>
          <cell r="H1508" t="str">
            <v>Page 2</v>
          </cell>
          <cell r="I1508" t="str">
            <v>CA_Energy_FinAnswer_Program_Evaluation_2009-2011.pdf</v>
          </cell>
        </row>
        <row r="1509">
          <cell r="C1509" t="str">
            <v>12162013-354.2_Measure life (years)</v>
          </cell>
          <cell r="D1509">
            <v>2</v>
          </cell>
          <cell r="E1509" t="str">
            <v>Measure life (years)</v>
          </cell>
          <cell r="F1509" t="str">
            <v>Measure Life Value Source</v>
          </cell>
          <cell r="G1509" t="str">
            <v>14.5, rounded to 15</v>
          </cell>
          <cell r="H1509" t="str">
            <v>Table 16</v>
          </cell>
          <cell r="I1509" t="str">
            <v>Idaho Energy FinAnswer Evaluation Report - 2008.pdf</v>
          </cell>
        </row>
        <row r="1510">
          <cell r="C1510" t="str">
            <v>12162013-354.2_Planned Net to Gross Ratio</v>
          </cell>
          <cell r="D1510">
            <v>2</v>
          </cell>
          <cell r="E1510" t="str">
            <v>Planned Net to Gross Ratio</v>
          </cell>
          <cell r="F1510" t="str">
            <v>Net-to-Gross Ratio Value Source</v>
          </cell>
          <cell r="G1510" t="str">
            <v/>
          </cell>
          <cell r="H1510" t="str">
            <v>Page 2</v>
          </cell>
          <cell r="I1510" t="str">
            <v>ID_Energy_FinAnswer_Program_Evaluation_2009-2011.pdf</v>
          </cell>
        </row>
        <row r="1511">
          <cell r="C1511" t="str">
            <v>12162013-354.2_Planned Realization Rate</v>
          </cell>
          <cell r="D1511">
            <v>2</v>
          </cell>
          <cell r="E1511" t="str">
            <v>Planned Realization Rate</v>
          </cell>
          <cell r="F1511" t="str">
            <v>Realization Rate Value Source</v>
          </cell>
          <cell r="G1511" t="str">
            <v/>
          </cell>
          <cell r="H1511" t="str">
            <v>Table 1</v>
          </cell>
          <cell r="I1511" t="str">
            <v>ID_Energy_FinAnswer_Program_Evaluation_2009-2011.pdf</v>
          </cell>
        </row>
        <row r="1512">
          <cell r="C1512" t="str">
            <v>11222013-120.2_Incentive Customer ($)</v>
          </cell>
          <cell r="D1512">
            <v>2</v>
          </cell>
          <cell r="E1512" t="str">
            <v>Incentive Customer ($)</v>
          </cell>
          <cell r="F1512" t="str">
            <v>Incentive Value Source</v>
          </cell>
          <cell r="G1512" t="str">
            <v/>
          </cell>
          <cell r="H1512" t="str">
            <v>Incentive Caluclator Tool</v>
          </cell>
          <cell r="I1512" t="str">
            <v>WB UT Incentive Calc EXTERNAL 1.1E 0722013.xlsx</v>
          </cell>
        </row>
        <row r="1513">
          <cell r="C1513" t="str">
            <v>12162013-094.2_Incentive Customer ($)</v>
          </cell>
          <cell r="D1513">
            <v>2</v>
          </cell>
          <cell r="E1513" t="str">
            <v>Incentive Customer ($)</v>
          </cell>
          <cell r="F1513" t="str">
            <v>Incentive Value Source</v>
          </cell>
          <cell r="G1513" t="str">
            <v/>
          </cell>
          <cell r="H1513" t="str">
            <v>Incentive Caluclator Tool</v>
          </cell>
          <cell r="I1513" t="str">
            <v>WA wattSmart Business Incentive DUMMY.xlsx</v>
          </cell>
        </row>
        <row r="1514">
          <cell r="C1514" t="str">
            <v>12162013-484.2_Measure life (years)</v>
          </cell>
          <cell r="D1514">
            <v>2</v>
          </cell>
          <cell r="E1514" t="str">
            <v>Measure life (years)</v>
          </cell>
          <cell r="F1514" t="str">
            <v>Measure Life Value Source</v>
          </cell>
          <cell r="G1514" t="str">
            <v/>
          </cell>
          <cell r="H1514" t="str">
            <v>Table 26</v>
          </cell>
          <cell r="I1514" t="str">
            <v>2013-Wyoming-Annual-Report-Appendices-FINAL.pdf</v>
          </cell>
        </row>
        <row r="1515">
          <cell r="C1515" t="str">
            <v>12162013-484.2_Planned Realization Rate</v>
          </cell>
          <cell r="D1515">
            <v>2</v>
          </cell>
          <cell r="E1515" t="str">
            <v>Planned Realization Rate</v>
          </cell>
          <cell r="F1515" t="str">
            <v>Realization Rate Value Source</v>
          </cell>
          <cell r="G1515" t="str">
            <v/>
          </cell>
          <cell r="H1515" t="str">
            <v>Table 1</v>
          </cell>
          <cell r="I1515" t="str">
            <v>DSM_WY_EnergyFinAnswer_Report_2011.pdf</v>
          </cell>
        </row>
        <row r="1516">
          <cell r="C1516" t="str">
            <v>12162013-484.2_Planned Net to Gross Ratio</v>
          </cell>
          <cell r="D1516">
            <v>2</v>
          </cell>
          <cell r="E1516" t="str">
            <v>Planned Net to Gross Ratio</v>
          </cell>
          <cell r="F1516" t="str">
            <v>Net-to-Gross Valur Source</v>
          </cell>
          <cell r="G1516" t="str">
            <v/>
          </cell>
          <cell r="H1516" t="str">
            <v>Page 10</v>
          </cell>
          <cell r="I1516" t="str">
            <v>DSM_WY_EnergyFinAnswer_Report_2011.pdf</v>
          </cell>
        </row>
        <row r="1517">
          <cell r="C1517" t="str">
            <v>12162013-149.2_Planned Net to Gross Ratio</v>
          </cell>
          <cell r="D1517">
            <v>2</v>
          </cell>
          <cell r="E1517" t="str">
            <v>Planned Net to Gross Ratio</v>
          </cell>
          <cell r="F1517" t="str">
            <v>Net-to-Gross Value Source</v>
          </cell>
          <cell r="G1517" t="str">
            <v/>
          </cell>
          <cell r="H1517" t="str">
            <v>Page 2</v>
          </cell>
          <cell r="I1517" t="str">
            <v>CA_Energy_FinAnswer_Program_Evaluation_2009-2011.pdf</v>
          </cell>
        </row>
        <row r="1518">
          <cell r="C1518" t="str">
            <v>12162013-279.2_Planned Realization Rate</v>
          </cell>
          <cell r="D1518">
            <v>2</v>
          </cell>
          <cell r="E1518" t="str">
            <v>Planned Realization Rate</v>
          </cell>
          <cell r="F1518" t="str">
            <v>Realization Rate Value Source</v>
          </cell>
          <cell r="G1518" t="str">
            <v/>
          </cell>
          <cell r="H1518" t="str">
            <v>Table 1</v>
          </cell>
          <cell r="I1518" t="str">
            <v>ID_Energy_FinAnswer_Program_Evaluation_2009-2011.pdf</v>
          </cell>
        </row>
        <row r="1519">
          <cell r="C1519" t="str">
            <v>12162013-279.2_Measure life (years)</v>
          </cell>
          <cell r="D1519">
            <v>2</v>
          </cell>
          <cell r="E1519" t="str">
            <v>Measure life (years)</v>
          </cell>
          <cell r="F1519" t="str">
            <v>Measure Life Value Source</v>
          </cell>
          <cell r="G1519" t="str">
            <v>14.5, rounded to 15</v>
          </cell>
          <cell r="H1519" t="str">
            <v>Table 16</v>
          </cell>
          <cell r="I1519" t="str">
            <v>Idaho Energy FinAnswer Evaluation Report - 2008.pdf</v>
          </cell>
        </row>
        <row r="1520">
          <cell r="C1520" t="str">
            <v>12162013-279.2_Planned Net to Gross Ratio</v>
          </cell>
          <cell r="D1520">
            <v>2</v>
          </cell>
          <cell r="E1520" t="str">
            <v>Planned Net to Gross Ratio</v>
          </cell>
          <cell r="F1520" t="str">
            <v>Net-to-Gross Ratio Value Source</v>
          </cell>
          <cell r="G1520" t="str">
            <v/>
          </cell>
          <cell r="H1520" t="str">
            <v>Page 2</v>
          </cell>
          <cell r="I1520" t="str">
            <v>ID_Energy_FinAnswer_Program_Evaluation_2009-2011.pdf</v>
          </cell>
        </row>
        <row r="1521">
          <cell r="C1521" t="str">
            <v>11222013-019.2_Incentive Customer ($)</v>
          </cell>
          <cell r="D1521">
            <v>2</v>
          </cell>
          <cell r="E1521" t="str">
            <v>Incentive Customer ($)</v>
          </cell>
          <cell r="F1521" t="str">
            <v>Incentive Value Source</v>
          </cell>
          <cell r="G1521" t="str">
            <v/>
          </cell>
          <cell r="H1521" t="str">
            <v>Incentive Caluclator Tool</v>
          </cell>
          <cell r="I1521" t="str">
            <v>WB UT Incentive Calc EXTERNAL 1.1E 0722013.xlsx</v>
          </cell>
        </row>
        <row r="1522">
          <cell r="C1522" t="str">
            <v>12162013-019.2_Incentive Customer ($)</v>
          </cell>
          <cell r="D1522">
            <v>2</v>
          </cell>
          <cell r="E1522" t="str">
            <v>Incentive Customer ($)</v>
          </cell>
          <cell r="F1522" t="str">
            <v>Incentive Value Source</v>
          </cell>
          <cell r="G1522" t="str">
            <v/>
          </cell>
          <cell r="H1522" t="str">
            <v>Incentive Caluclator Tool</v>
          </cell>
          <cell r="I1522" t="str">
            <v>WA wattSmart Business Incentive DUMMY.xlsx</v>
          </cell>
        </row>
        <row r="1523">
          <cell r="C1523" t="str">
            <v>12162013-409.2_Planned Realization Rate</v>
          </cell>
          <cell r="D1523">
            <v>2</v>
          </cell>
          <cell r="E1523" t="str">
            <v>Planned Realization Rate</v>
          </cell>
          <cell r="F1523" t="str">
            <v>Realization Rate Value Source</v>
          </cell>
          <cell r="G1523" t="str">
            <v/>
          </cell>
          <cell r="H1523" t="str">
            <v>Table 1</v>
          </cell>
          <cell r="I1523" t="str">
            <v>DSM_WY_EnergyFinAnswer_Report_2011.pdf</v>
          </cell>
        </row>
        <row r="1524">
          <cell r="C1524" t="str">
            <v>12162013-409.2_Planned Net to Gross Ratio</v>
          </cell>
          <cell r="D1524">
            <v>2</v>
          </cell>
          <cell r="E1524" t="str">
            <v>Planned Net to Gross Ratio</v>
          </cell>
          <cell r="F1524" t="str">
            <v>Net-to-Gross Valur Source</v>
          </cell>
          <cell r="G1524" t="str">
            <v/>
          </cell>
          <cell r="H1524" t="str">
            <v>Page 10</v>
          </cell>
          <cell r="I1524" t="str">
            <v>DSM_WY_EnergyFinAnswer_Report_2011.pdf</v>
          </cell>
        </row>
        <row r="1525">
          <cell r="C1525" t="str">
            <v>12162013-409.2_Measure life (years)</v>
          </cell>
          <cell r="D1525">
            <v>2</v>
          </cell>
          <cell r="E1525" t="str">
            <v>Measure life (years)</v>
          </cell>
          <cell r="F1525" t="str">
            <v>Measure Life Value Source</v>
          </cell>
          <cell r="G1525" t="str">
            <v/>
          </cell>
          <cell r="H1525" t="str">
            <v>Table 26</v>
          </cell>
          <cell r="I1525" t="str">
            <v>2013-Wyoming-Annual-Report-Appendices-FINAL.pdf</v>
          </cell>
        </row>
        <row r="1526">
          <cell r="C1526" t="str">
            <v>12162013-150.2_Planned Net to Gross Ratio</v>
          </cell>
          <cell r="D1526">
            <v>2</v>
          </cell>
          <cell r="E1526" t="str">
            <v>Planned Net to Gross Ratio</v>
          </cell>
          <cell r="F1526" t="str">
            <v>Net-to-Gross Value Source</v>
          </cell>
          <cell r="G1526" t="str">
            <v/>
          </cell>
          <cell r="H1526" t="str">
            <v>Page 2</v>
          </cell>
          <cell r="I1526" t="str">
            <v>CA_Energy_FinAnswer_Program_Evaluation_2009-2011.pdf</v>
          </cell>
        </row>
        <row r="1527">
          <cell r="C1527" t="str">
            <v>12162013-280.2_Measure life (years)</v>
          </cell>
          <cell r="D1527">
            <v>2</v>
          </cell>
          <cell r="E1527" t="str">
            <v>Measure life (years)</v>
          </cell>
          <cell r="F1527" t="str">
            <v>Measure Life Value Source</v>
          </cell>
          <cell r="G1527" t="str">
            <v>14.5, rounded to 15</v>
          </cell>
          <cell r="H1527" t="str">
            <v>Table 16</v>
          </cell>
          <cell r="I1527" t="str">
            <v>Idaho Energy FinAnswer Evaluation Report - 2008.pdf</v>
          </cell>
        </row>
        <row r="1528">
          <cell r="C1528" t="str">
            <v>12162013-280.2_Planned Realization Rate</v>
          </cell>
          <cell r="D1528">
            <v>2</v>
          </cell>
          <cell r="E1528" t="str">
            <v>Planned Realization Rate</v>
          </cell>
          <cell r="F1528" t="str">
            <v>Realization Rate Value Source</v>
          </cell>
          <cell r="G1528" t="str">
            <v/>
          </cell>
          <cell r="H1528" t="str">
            <v>Table 1</v>
          </cell>
          <cell r="I1528" t="str">
            <v>ID_Energy_FinAnswer_Program_Evaluation_2009-2011.pdf</v>
          </cell>
        </row>
        <row r="1529">
          <cell r="C1529" t="str">
            <v>12162013-280.2_Planned Net to Gross Ratio</v>
          </cell>
          <cell r="D1529">
            <v>2</v>
          </cell>
          <cell r="E1529" t="str">
            <v>Planned Net to Gross Ratio</v>
          </cell>
          <cell r="F1529" t="str">
            <v>Net-to-Gross Ratio Value Source</v>
          </cell>
          <cell r="G1529" t="str">
            <v/>
          </cell>
          <cell r="H1529" t="str">
            <v>Page 2</v>
          </cell>
          <cell r="I1529" t="str">
            <v>ID_Energy_FinAnswer_Program_Evaluation_2009-2011.pdf</v>
          </cell>
        </row>
        <row r="1530">
          <cell r="C1530" t="str">
            <v>11222013-020.2_Incentive Customer ($)</v>
          </cell>
          <cell r="D1530">
            <v>2</v>
          </cell>
          <cell r="E1530" t="str">
            <v>Incentive Customer ($)</v>
          </cell>
          <cell r="F1530" t="str">
            <v>Incentive Value Source</v>
          </cell>
          <cell r="G1530" t="str">
            <v/>
          </cell>
          <cell r="H1530" t="str">
            <v>Incentive Caluclator Tool</v>
          </cell>
          <cell r="I1530" t="str">
            <v>WB UT Incentive Calc EXTERNAL 1.1E 0722013.xlsx</v>
          </cell>
        </row>
        <row r="1531">
          <cell r="C1531" t="str">
            <v>12162013-020.2_Incentive Customer ($)</v>
          </cell>
          <cell r="D1531">
            <v>2</v>
          </cell>
          <cell r="E1531" t="str">
            <v>Incentive Customer ($)</v>
          </cell>
          <cell r="F1531" t="str">
            <v>Incentive Value Source</v>
          </cell>
          <cell r="G1531" t="str">
            <v/>
          </cell>
          <cell r="H1531" t="str">
            <v>Incentive Caluclator Tool</v>
          </cell>
          <cell r="I1531" t="str">
            <v>WA wattSmart Business Incentive DUMMY.xlsx</v>
          </cell>
        </row>
        <row r="1532">
          <cell r="C1532" t="str">
            <v>12162013-410.2_Planned Realization Rate</v>
          </cell>
          <cell r="D1532">
            <v>2</v>
          </cell>
          <cell r="E1532" t="str">
            <v>Planned Realization Rate</v>
          </cell>
          <cell r="F1532" t="str">
            <v>Realization Rate Value Source</v>
          </cell>
          <cell r="G1532" t="str">
            <v/>
          </cell>
          <cell r="H1532" t="str">
            <v>Table 1</v>
          </cell>
          <cell r="I1532" t="str">
            <v>DSM_WY_EnergyFinAnswer_Report_2011.pdf</v>
          </cell>
        </row>
        <row r="1533">
          <cell r="C1533" t="str">
            <v>12162013-410.2_Planned Net to Gross Ratio</v>
          </cell>
          <cell r="D1533">
            <v>2</v>
          </cell>
          <cell r="E1533" t="str">
            <v>Planned Net to Gross Ratio</v>
          </cell>
          <cell r="F1533" t="str">
            <v>Net-to-Gross Valur Source</v>
          </cell>
          <cell r="G1533" t="str">
            <v/>
          </cell>
          <cell r="H1533" t="str">
            <v>Page 10</v>
          </cell>
          <cell r="I1533" t="str">
            <v>DSM_WY_EnergyFinAnswer_Report_2011.pdf</v>
          </cell>
        </row>
        <row r="1534">
          <cell r="C1534" t="str">
            <v>12162013-410.2_Measure life (years)</v>
          </cell>
          <cell r="D1534">
            <v>2</v>
          </cell>
          <cell r="E1534" t="str">
            <v>Measure life (years)</v>
          </cell>
          <cell r="F1534" t="str">
            <v>Measure Life Value Source</v>
          </cell>
          <cell r="G1534" t="str">
            <v/>
          </cell>
          <cell r="H1534" t="str">
            <v>Table 26</v>
          </cell>
          <cell r="I1534" t="str">
            <v>2013-Wyoming-Annual-Report-Appendices-FINAL.pdf</v>
          </cell>
        </row>
        <row r="1535">
          <cell r="C1535" t="str">
            <v>12162013-225.2_Planned Net to Gross Ratio</v>
          </cell>
          <cell r="D1535">
            <v>2</v>
          </cell>
          <cell r="E1535" t="str">
            <v>Planned Net to Gross Ratio</v>
          </cell>
          <cell r="F1535" t="str">
            <v>Net-to-Gross Value Source</v>
          </cell>
          <cell r="G1535" t="str">
            <v/>
          </cell>
          <cell r="H1535" t="str">
            <v>Page 2</v>
          </cell>
          <cell r="I1535" t="str">
            <v>CA_Energy_FinAnswer_Program_Evaluation_2009-2011.pdf</v>
          </cell>
        </row>
        <row r="1536">
          <cell r="C1536" t="str">
            <v>12162013-355.2_Planned Net to Gross Ratio</v>
          </cell>
          <cell r="D1536">
            <v>2</v>
          </cell>
          <cell r="E1536" t="str">
            <v>Planned Net to Gross Ratio</v>
          </cell>
          <cell r="F1536" t="str">
            <v>Net-to-Gross Ratio Value Source</v>
          </cell>
          <cell r="G1536" t="str">
            <v/>
          </cell>
          <cell r="H1536" t="str">
            <v>Page 2</v>
          </cell>
          <cell r="I1536" t="str">
            <v>ID_Energy_FinAnswer_Program_Evaluation_2009-2011.pdf</v>
          </cell>
        </row>
        <row r="1537">
          <cell r="C1537" t="str">
            <v>12162013-355.2_Measure life (years)</v>
          </cell>
          <cell r="D1537">
            <v>2</v>
          </cell>
          <cell r="E1537" t="str">
            <v>Measure life (years)</v>
          </cell>
          <cell r="F1537" t="str">
            <v>Measure Life Value Source</v>
          </cell>
          <cell r="G1537" t="str">
            <v>14.5, rounded to 15</v>
          </cell>
          <cell r="H1537" t="str">
            <v>Table 16</v>
          </cell>
          <cell r="I1537" t="str">
            <v>Idaho Energy FinAnswer Evaluation Report - 2008.pdf</v>
          </cell>
        </row>
        <row r="1538">
          <cell r="C1538" t="str">
            <v>12162013-355.2_Planned Realization Rate</v>
          </cell>
          <cell r="D1538">
            <v>2</v>
          </cell>
          <cell r="E1538" t="str">
            <v>Planned Realization Rate</v>
          </cell>
          <cell r="F1538" t="str">
            <v>Realization Rate Value Source</v>
          </cell>
          <cell r="G1538" t="str">
            <v/>
          </cell>
          <cell r="H1538" t="str">
            <v>Table 1</v>
          </cell>
          <cell r="I1538" t="str">
            <v>ID_Energy_FinAnswer_Program_Evaluation_2009-2011.pdf</v>
          </cell>
        </row>
        <row r="1539">
          <cell r="C1539" t="str">
            <v>11222013-121.2_Incentive Customer ($)</v>
          </cell>
          <cell r="D1539">
            <v>2</v>
          </cell>
          <cell r="E1539" t="str">
            <v>Incentive Customer ($)</v>
          </cell>
          <cell r="F1539" t="str">
            <v>Incentive Value Source</v>
          </cell>
          <cell r="G1539" t="str">
            <v/>
          </cell>
          <cell r="H1539" t="str">
            <v>Incentive Caluclator Tool</v>
          </cell>
          <cell r="I1539" t="str">
            <v>WB UT Incentive Calc EXTERNAL 1.1E 0722013.xlsx</v>
          </cell>
        </row>
        <row r="1540">
          <cell r="C1540" t="str">
            <v>12162013-095.2_Incentive Customer ($)</v>
          </cell>
          <cell r="D1540">
            <v>2</v>
          </cell>
          <cell r="E1540" t="str">
            <v>Incentive Customer ($)</v>
          </cell>
          <cell r="F1540" t="str">
            <v>Incentive Value Source</v>
          </cell>
          <cell r="G1540" t="str">
            <v/>
          </cell>
          <cell r="H1540" t="str">
            <v>Incentive Caluclator Tool</v>
          </cell>
          <cell r="I1540" t="str">
            <v>WA wattSmart Business Incentive DUMMY.xlsx</v>
          </cell>
        </row>
        <row r="1541">
          <cell r="C1541" t="str">
            <v>12162013-485.2_Measure life (years)</v>
          </cell>
          <cell r="D1541">
            <v>2</v>
          </cell>
          <cell r="E1541" t="str">
            <v>Measure life (years)</v>
          </cell>
          <cell r="F1541" t="str">
            <v>Measure Life Value Source</v>
          </cell>
          <cell r="G1541" t="str">
            <v/>
          </cell>
          <cell r="H1541" t="str">
            <v>Table 26</v>
          </cell>
          <cell r="I1541" t="str">
            <v>2013-Wyoming-Annual-Report-Appendices-FINAL.pdf</v>
          </cell>
        </row>
        <row r="1542">
          <cell r="C1542" t="str">
            <v>12162013-485.2_Planned Realization Rate</v>
          </cell>
          <cell r="D1542">
            <v>2</v>
          </cell>
          <cell r="E1542" t="str">
            <v>Planned Realization Rate</v>
          </cell>
          <cell r="F1542" t="str">
            <v>Realization Rate Value Source</v>
          </cell>
          <cell r="G1542" t="str">
            <v/>
          </cell>
          <cell r="H1542" t="str">
            <v>Table 1</v>
          </cell>
          <cell r="I1542" t="str">
            <v>DSM_WY_EnergyFinAnswer_Report_2011.pdf</v>
          </cell>
        </row>
        <row r="1543">
          <cell r="C1543" t="str">
            <v>12162013-485.2_Planned Net to Gross Ratio</v>
          </cell>
          <cell r="D1543">
            <v>2</v>
          </cell>
          <cell r="E1543" t="str">
            <v>Planned Net to Gross Ratio</v>
          </cell>
          <cell r="F1543" t="str">
            <v>Net-to-Gross Valur Source</v>
          </cell>
          <cell r="G1543" t="str">
            <v/>
          </cell>
          <cell r="H1543" t="str">
            <v>Page 10</v>
          </cell>
          <cell r="I1543" t="str">
            <v>DSM_WY_EnergyFinAnswer_Report_2011.pdf</v>
          </cell>
        </row>
        <row r="1544">
          <cell r="C1544" t="str">
            <v>12162013-226.2_Planned Net to Gross Ratio</v>
          </cell>
          <cell r="D1544">
            <v>2</v>
          </cell>
          <cell r="E1544" t="str">
            <v>Planned Net to Gross Ratio</v>
          </cell>
          <cell r="F1544" t="str">
            <v>Net-to-Gross Value Source</v>
          </cell>
          <cell r="G1544" t="str">
            <v/>
          </cell>
          <cell r="H1544" t="str">
            <v>Page 2</v>
          </cell>
          <cell r="I1544" t="str">
            <v>CA_Energy_FinAnswer_Program_Evaluation_2009-2011.pdf</v>
          </cell>
        </row>
        <row r="1545">
          <cell r="C1545" t="str">
            <v>12162013-356.2_Planned Net to Gross Ratio</v>
          </cell>
          <cell r="D1545">
            <v>2</v>
          </cell>
          <cell r="E1545" t="str">
            <v>Planned Net to Gross Ratio</v>
          </cell>
          <cell r="F1545" t="str">
            <v>Net-to-Gross Ratio Value Source</v>
          </cell>
          <cell r="G1545" t="str">
            <v/>
          </cell>
          <cell r="H1545" t="str">
            <v>Page 2</v>
          </cell>
          <cell r="I1545" t="str">
            <v>ID_Energy_FinAnswer_Program_Evaluation_2009-2011.pdf</v>
          </cell>
        </row>
        <row r="1546">
          <cell r="C1546" t="str">
            <v>12162013-356.2_Planned Realization Rate</v>
          </cell>
          <cell r="D1546">
            <v>2</v>
          </cell>
          <cell r="E1546" t="str">
            <v>Planned Realization Rate</v>
          </cell>
          <cell r="F1546" t="str">
            <v>Realization Rate Value Source</v>
          </cell>
          <cell r="G1546" t="str">
            <v/>
          </cell>
          <cell r="H1546" t="str">
            <v>Table 1</v>
          </cell>
          <cell r="I1546" t="str">
            <v>ID_Energy_FinAnswer_Program_Evaluation_2009-2011.pdf</v>
          </cell>
        </row>
        <row r="1547">
          <cell r="C1547" t="str">
            <v>12162013-356.2_Measure life (years)</v>
          </cell>
          <cell r="D1547">
            <v>2</v>
          </cell>
          <cell r="E1547" t="str">
            <v>Measure life (years)</v>
          </cell>
          <cell r="F1547" t="str">
            <v>Measure Life Value Source</v>
          </cell>
          <cell r="G1547" t="str">
            <v>14.5, rounded to 15</v>
          </cell>
          <cell r="H1547" t="str">
            <v>Table 16</v>
          </cell>
          <cell r="I1547" t="str">
            <v>Idaho Energy FinAnswer Evaluation Report - 2008.pdf</v>
          </cell>
        </row>
        <row r="1548">
          <cell r="C1548" t="str">
            <v>11222013-122.2_Incentive Customer ($)</v>
          </cell>
          <cell r="D1548">
            <v>2</v>
          </cell>
          <cell r="E1548" t="str">
            <v>Incentive Customer ($)</v>
          </cell>
          <cell r="F1548" t="str">
            <v>Incentive Value Source</v>
          </cell>
          <cell r="G1548" t="str">
            <v/>
          </cell>
          <cell r="H1548" t="str">
            <v>Incentive Caluclator Tool</v>
          </cell>
          <cell r="I1548" t="str">
            <v>WB UT Incentive Calc EXTERNAL 1.1E 0722013.xlsx</v>
          </cell>
        </row>
        <row r="1549">
          <cell r="C1549" t="str">
            <v>12162013-096.2_Incentive Customer ($)</v>
          </cell>
          <cell r="D1549">
            <v>2</v>
          </cell>
          <cell r="E1549" t="str">
            <v>Incentive Customer ($)</v>
          </cell>
          <cell r="F1549" t="str">
            <v>Incentive Value Source</v>
          </cell>
          <cell r="G1549" t="str">
            <v/>
          </cell>
          <cell r="H1549" t="str">
            <v>Incentive Caluclator Tool</v>
          </cell>
          <cell r="I1549" t="str">
            <v>WA wattSmart Business Incentive DUMMY.xlsx</v>
          </cell>
        </row>
        <row r="1550">
          <cell r="C1550" t="str">
            <v>12162013-486.2_Measure life (years)</v>
          </cell>
          <cell r="D1550">
            <v>2</v>
          </cell>
          <cell r="E1550" t="str">
            <v>Measure life (years)</v>
          </cell>
          <cell r="F1550" t="str">
            <v>Measure Life Value Source</v>
          </cell>
          <cell r="G1550" t="str">
            <v/>
          </cell>
          <cell r="H1550" t="str">
            <v>Table 26</v>
          </cell>
          <cell r="I1550" t="str">
            <v>2013-Wyoming-Annual-Report-Appendices-FINAL.pdf</v>
          </cell>
        </row>
        <row r="1551">
          <cell r="C1551" t="str">
            <v>12162013-486.2_Planned Realization Rate</v>
          </cell>
          <cell r="D1551">
            <v>2</v>
          </cell>
          <cell r="E1551" t="str">
            <v>Planned Realization Rate</v>
          </cell>
          <cell r="F1551" t="str">
            <v>Realization Rate Value Source</v>
          </cell>
          <cell r="G1551" t="str">
            <v/>
          </cell>
          <cell r="H1551" t="str">
            <v>Table 1</v>
          </cell>
          <cell r="I1551" t="str">
            <v>DSM_WY_EnergyFinAnswer_Report_2011.pdf</v>
          </cell>
        </row>
        <row r="1552">
          <cell r="C1552" t="str">
            <v>12162013-486.2_Planned Net to Gross Ratio</v>
          </cell>
          <cell r="D1552">
            <v>2</v>
          </cell>
          <cell r="E1552" t="str">
            <v>Planned Net to Gross Ratio</v>
          </cell>
          <cell r="F1552" t="str">
            <v>Net-to-Gross Valur Source</v>
          </cell>
          <cell r="G1552" t="str">
            <v/>
          </cell>
          <cell r="H1552" t="str">
            <v>Page 10</v>
          </cell>
          <cell r="I1552" t="str">
            <v>DSM_WY_EnergyFinAnswer_Report_2011.pdf</v>
          </cell>
        </row>
        <row r="1553">
          <cell r="C1553" t="str">
            <v>12162013-135.2_Planned Net to Gross Ratio</v>
          </cell>
          <cell r="D1553">
            <v>2</v>
          </cell>
          <cell r="E1553" t="str">
            <v>Planned Net to Gross Ratio</v>
          </cell>
          <cell r="F1553" t="str">
            <v>Net-to-Gross Value Source</v>
          </cell>
          <cell r="G1553" t="str">
            <v/>
          </cell>
          <cell r="H1553" t="str">
            <v>Page 2</v>
          </cell>
          <cell r="I1553" t="str">
            <v>CA_Energy_FinAnswer_Program_Evaluation_2009-2011.pdf</v>
          </cell>
        </row>
        <row r="1554">
          <cell r="C1554" t="str">
            <v>12162013-265.2_Planned Net to Gross Ratio</v>
          </cell>
          <cell r="D1554">
            <v>2</v>
          </cell>
          <cell r="E1554" t="str">
            <v>Planned Net to Gross Ratio</v>
          </cell>
          <cell r="F1554" t="str">
            <v>Net-to-Gross Ratio Value Source</v>
          </cell>
          <cell r="G1554" t="str">
            <v/>
          </cell>
          <cell r="H1554" t="str">
            <v>Page 2</v>
          </cell>
          <cell r="I1554" t="str">
            <v>ID_Energy_FinAnswer_Program_Evaluation_2009-2011.pdf</v>
          </cell>
        </row>
        <row r="1555">
          <cell r="C1555" t="str">
            <v>12162013-265.2_Planned Realization Rate</v>
          </cell>
          <cell r="D1555">
            <v>2</v>
          </cell>
          <cell r="E1555" t="str">
            <v>Planned Realization Rate</v>
          </cell>
          <cell r="F1555" t="str">
            <v>Realization Rate Value Source</v>
          </cell>
          <cell r="G1555" t="str">
            <v/>
          </cell>
          <cell r="H1555" t="str">
            <v>Table 1</v>
          </cell>
          <cell r="I1555" t="str">
            <v>ID_Energy_FinAnswer_Program_Evaluation_2009-2011.pdf</v>
          </cell>
        </row>
        <row r="1556">
          <cell r="C1556" t="str">
            <v>12162013-265.2_Measure life (years)</v>
          </cell>
          <cell r="D1556">
            <v>2</v>
          </cell>
          <cell r="E1556" t="str">
            <v>Measure life (years)</v>
          </cell>
          <cell r="F1556" t="str">
            <v>Measure Life Value Source</v>
          </cell>
          <cell r="G1556" t="str">
            <v>14.5, rounded to 15</v>
          </cell>
          <cell r="H1556" t="str">
            <v>Table 16</v>
          </cell>
          <cell r="I1556" t="str">
            <v>Idaho Energy FinAnswer Evaluation Report - 2008.pdf</v>
          </cell>
        </row>
        <row r="1557">
          <cell r="C1557" t="str">
            <v>11222013-005.2_Incentive Customer ($)</v>
          </cell>
          <cell r="D1557">
            <v>2</v>
          </cell>
          <cell r="E1557" t="str">
            <v>Incentive Customer ($)</v>
          </cell>
          <cell r="F1557" t="str">
            <v>Incentive Value Source</v>
          </cell>
          <cell r="G1557" t="str">
            <v/>
          </cell>
          <cell r="H1557" t="str">
            <v>Incentive Caluclator Tool</v>
          </cell>
          <cell r="I1557" t="str">
            <v>WB UT Incentive Calc EXTERNAL 1.1E 0722013.xlsx</v>
          </cell>
        </row>
        <row r="1558">
          <cell r="C1558" t="str">
            <v>12162013-005.2_Incentive Customer ($)</v>
          </cell>
          <cell r="D1558">
            <v>2</v>
          </cell>
          <cell r="E1558" t="str">
            <v>Incentive Customer ($)</v>
          </cell>
          <cell r="F1558" t="str">
            <v>Incentive Value Source</v>
          </cell>
          <cell r="G1558" t="str">
            <v/>
          </cell>
          <cell r="H1558" t="str">
            <v>Incentive Caluclator Tool</v>
          </cell>
          <cell r="I1558" t="str">
            <v>WA wattSmart Business Incentive DUMMY.xlsx</v>
          </cell>
        </row>
        <row r="1559">
          <cell r="C1559" t="str">
            <v>12162013-395.2_Measure life (years)</v>
          </cell>
          <cell r="D1559">
            <v>2</v>
          </cell>
          <cell r="E1559" t="str">
            <v>Measure life (years)</v>
          </cell>
          <cell r="F1559" t="str">
            <v>Measure Life Value Source</v>
          </cell>
          <cell r="G1559" t="str">
            <v/>
          </cell>
          <cell r="H1559" t="str">
            <v>Table 26</v>
          </cell>
          <cell r="I1559" t="str">
            <v>2013-Wyoming-Annual-Report-Appendices-FINAL.pdf</v>
          </cell>
        </row>
        <row r="1560">
          <cell r="C1560" t="str">
            <v>12162013-395.2_Planned Realization Rate</v>
          </cell>
          <cell r="D1560">
            <v>2</v>
          </cell>
          <cell r="E1560" t="str">
            <v>Planned Realization Rate</v>
          </cell>
          <cell r="F1560" t="str">
            <v>Realization Rate Value Source</v>
          </cell>
          <cell r="G1560" t="str">
            <v/>
          </cell>
          <cell r="H1560" t="str">
            <v>Table 1</v>
          </cell>
          <cell r="I1560" t="str">
            <v>DSM_WY_EnergyFinAnswer_Report_2011.pdf</v>
          </cell>
        </row>
        <row r="1561">
          <cell r="C1561" t="str">
            <v>12162013-395.2_Planned Net to Gross Ratio</v>
          </cell>
          <cell r="D1561">
            <v>2</v>
          </cell>
          <cell r="E1561" t="str">
            <v>Planned Net to Gross Ratio</v>
          </cell>
          <cell r="F1561" t="str">
            <v>Net-to-Gross Valur Source</v>
          </cell>
          <cell r="G1561" t="str">
            <v/>
          </cell>
          <cell r="H1561" t="str">
            <v>Page 10</v>
          </cell>
          <cell r="I1561" t="str">
            <v>DSM_WY_EnergyFinAnswer_Report_2011.pdf</v>
          </cell>
        </row>
        <row r="1562">
          <cell r="C1562" t="str">
            <v>12162013-136.2_Planned Net to Gross Ratio</v>
          </cell>
          <cell r="D1562">
            <v>2</v>
          </cell>
          <cell r="E1562" t="str">
            <v>Planned Net to Gross Ratio</v>
          </cell>
          <cell r="F1562" t="str">
            <v>Net-to-Gross Value Source</v>
          </cell>
          <cell r="G1562" t="str">
            <v/>
          </cell>
          <cell r="H1562" t="str">
            <v>Page 2</v>
          </cell>
          <cell r="I1562" t="str">
            <v>CA_Energy_FinAnswer_Program_Evaluation_2009-2011.pdf</v>
          </cell>
        </row>
        <row r="1563">
          <cell r="C1563" t="str">
            <v>12162013-266.2_Planned Net to Gross Ratio</v>
          </cell>
          <cell r="D1563">
            <v>2</v>
          </cell>
          <cell r="E1563" t="str">
            <v>Planned Net to Gross Ratio</v>
          </cell>
          <cell r="F1563" t="str">
            <v>Net-to-Gross Ratio Value Source</v>
          </cell>
          <cell r="G1563" t="str">
            <v/>
          </cell>
          <cell r="H1563" t="str">
            <v>Page 2</v>
          </cell>
          <cell r="I1563" t="str">
            <v>ID_Energy_FinAnswer_Program_Evaluation_2009-2011.pdf</v>
          </cell>
        </row>
        <row r="1564">
          <cell r="C1564" t="str">
            <v>12162013-266.2_Planned Realization Rate</v>
          </cell>
          <cell r="D1564">
            <v>2</v>
          </cell>
          <cell r="E1564" t="str">
            <v>Planned Realization Rate</v>
          </cell>
          <cell r="F1564" t="str">
            <v>Realization Rate Value Source</v>
          </cell>
          <cell r="G1564" t="str">
            <v/>
          </cell>
          <cell r="H1564" t="str">
            <v>Table 1</v>
          </cell>
          <cell r="I1564" t="str">
            <v>ID_Energy_FinAnswer_Program_Evaluation_2009-2011.pdf</v>
          </cell>
        </row>
        <row r="1565">
          <cell r="C1565" t="str">
            <v>12162013-266.2_Measure life (years)</v>
          </cell>
          <cell r="D1565">
            <v>2</v>
          </cell>
          <cell r="E1565" t="str">
            <v>Measure life (years)</v>
          </cell>
          <cell r="F1565" t="str">
            <v>Measure Life Value Source</v>
          </cell>
          <cell r="G1565" t="str">
            <v>14.5, rounded to 15</v>
          </cell>
          <cell r="H1565" t="str">
            <v>Table 16</v>
          </cell>
          <cell r="I1565" t="str">
            <v>Idaho Energy FinAnswer Evaluation Report - 2008.pdf</v>
          </cell>
        </row>
        <row r="1566">
          <cell r="C1566" t="str">
            <v>11222013-006.2_Incentive Customer ($)</v>
          </cell>
          <cell r="D1566">
            <v>2</v>
          </cell>
          <cell r="E1566" t="str">
            <v>Incentive Customer ($)</v>
          </cell>
          <cell r="F1566" t="str">
            <v>Incentive Value Source</v>
          </cell>
          <cell r="G1566" t="str">
            <v/>
          </cell>
          <cell r="H1566" t="str">
            <v>Incentive Caluclator Tool</v>
          </cell>
          <cell r="I1566" t="str">
            <v>WB UT Incentive Calc EXTERNAL 1.1E 0722013.xlsx</v>
          </cell>
        </row>
        <row r="1567">
          <cell r="C1567" t="str">
            <v>12162013-006.2_Incentive Customer ($)</v>
          </cell>
          <cell r="D1567">
            <v>2</v>
          </cell>
          <cell r="E1567" t="str">
            <v>Incentive Customer ($)</v>
          </cell>
          <cell r="F1567" t="str">
            <v>Incentive Value Source</v>
          </cell>
          <cell r="G1567" t="str">
            <v/>
          </cell>
          <cell r="H1567" t="str">
            <v>Incentive Caluclator Tool</v>
          </cell>
          <cell r="I1567" t="str">
            <v>WA wattSmart Business Incentive DUMMY.xlsx</v>
          </cell>
        </row>
        <row r="1568">
          <cell r="C1568" t="str">
            <v>12162013-396.2_Measure life (years)</v>
          </cell>
          <cell r="D1568">
            <v>2</v>
          </cell>
          <cell r="E1568" t="str">
            <v>Measure life (years)</v>
          </cell>
          <cell r="F1568" t="str">
            <v>Measure Life Value Source</v>
          </cell>
          <cell r="G1568" t="str">
            <v/>
          </cell>
          <cell r="H1568" t="str">
            <v>Table 26</v>
          </cell>
          <cell r="I1568" t="str">
            <v>2013-Wyoming-Annual-Report-Appendices-FINAL.pdf</v>
          </cell>
        </row>
        <row r="1569">
          <cell r="C1569" t="str">
            <v>12162013-396.2_Planned Net to Gross Ratio</v>
          </cell>
          <cell r="D1569">
            <v>2</v>
          </cell>
          <cell r="E1569" t="str">
            <v>Planned Net to Gross Ratio</v>
          </cell>
          <cell r="F1569" t="str">
            <v>Net-to-Gross Valur Source</v>
          </cell>
          <cell r="G1569" t="str">
            <v/>
          </cell>
          <cell r="H1569" t="str">
            <v>Page 10</v>
          </cell>
          <cell r="I1569" t="str">
            <v>DSM_WY_EnergyFinAnswer_Report_2011.pdf</v>
          </cell>
        </row>
        <row r="1570">
          <cell r="C1570" t="str">
            <v>12162013-396.2_Planned Realization Rate</v>
          </cell>
          <cell r="D1570">
            <v>2</v>
          </cell>
          <cell r="E1570" t="str">
            <v>Planned Realization Rate</v>
          </cell>
          <cell r="F1570" t="str">
            <v>Realization Rate Value Source</v>
          </cell>
          <cell r="G1570" t="str">
            <v/>
          </cell>
          <cell r="H1570" t="str">
            <v>Table 1</v>
          </cell>
          <cell r="I1570" t="str">
            <v>DSM_WY_EnergyFinAnswer_Report_2011.pdf</v>
          </cell>
        </row>
        <row r="1571">
          <cell r="C1571" t="str">
            <v>385.2_Gross Average Monthly Demand Reduction (kW/unit)</v>
          </cell>
          <cell r="D1571">
            <v>2</v>
          </cell>
          <cell r="E1571" t="str">
            <v>Gross Average Monthly Demand Reduction (kW/unit)</v>
          </cell>
          <cell r="F1571" t="str">
            <v>Demand Reduction Value Source</v>
          </cell>
          <cell r="G1571" t="str">
            <v/>
          </cell>
          <cell r="H1571" t="str">
            <v/>
          </cell>
          <cell r="I1571" t="str">
            <v>2010 ID FX MARKET CHARACTERIZATION 051512.pdf</v>
          </cell>
        </row>
        <row r="1572">
          <cell r="C1572" t="str">
            <v>385.2_Planned Net to Gross Ratio</v>
          </cell>
          <cell r="D1572">
            <v>2</v>
          </cell>
          <cell r="E1572" t="str">
            <v>Planned Net to Gross Ratio</v>
          </cell>
          <cell r="F1572" t="str">
            <v>Net-to-Gross Value Source</v>
          </cell>
          <cell r="G1572" t="str">
            <v/>
          </cell>
          <cell r="H1572" t="str">
            <v>Page 2</v>
          </cell>
          <cell r="I1572" t="str">
            <v>ID_FinAnswer_Express_Program_Evaluation_2009-2011.pdf</v>
          </cell>
        </row>
        <row r="1573">
          <cell r="C1573" t="str">
            <v>385.2_Incremental cost ($)</v>
          </cell>
          <cell r="D1573">
            <v>2</v>
          </cell>
          <cell r="E1573" t="str">
            <v>Incremental cost ($)</v>
          </cell>
          <cell r="F1573" t="str">
            <v>Cost Value Source</v>
          </cell>
          <cell r="G1573" t="str">
            <v/>
          </cell>
          <cell r="H1573" t="str">
            <v/>
          </cell>
          <cell r="I1573" t="str">
            <v>2010 ID FX MARKET CHARACTERIZATION 051512.pdf</v>
          </cell>
        </row>
        <row r="1574">
          <cell r="C1574" t="str">
            <v>385.2_Planned Realization Rate</v>
          </cell>
          <cell r="D1574">
            <v>2</v>
          </cell>
          <cell r="E1574" t="str">
            <v>Planned Realization Rate</v>
          </cell>
          <cell r="F1574" t="str">
            <v>Realization Rate Value Source</v>
          </cell>
          <cell r="G1574" t="str">
            <v/>
          </cell>
          <cell r="H1574" t="str">
            <v>Table 1</v>
          </cell>
          <cell r="I1574" t="str">
            <v>ID_FinAnswer_Express_Program_Evaluation_2009-2011.pdf</v>
          </cell>
        </row>
        <row r="1575">
          <cell r="C1575" t="str">
            <v>385.2_Gross incremental annual electric savings (kWh/yr)</v>
          </cell>
          <cell r="D1575">
            <v>2</v>
          </cell>
          <cell r="E1575" t="str">
            <v>Gross incremental annual electric savings (kWh/yr)</v>
          </cell>
          <cell r="F1575" t="str">
            <v xml:space="preserve">Energy Savings Value Source </v>
          </cell>
          <cell r="G1575" t="str">
            <v/>
          </cell>
          <cell r="H1575" t="str">
            <v/>
          </cell>
          <cell r="I1575" t="str">
            <v>2010 ID FX MARKET CHARACTERIZATION 051512.pdf</v>
          </cell>
        </row>
        <row r="1576">
          <cell r="C1576" t="str">
            <v>385.2_Measure life (years)</v>
          </cell>
          <cell r="D1576">
            <v>2</v>
          </cell>
          <cell r="E1576" t="str">
            <v>Measure life (years)</v>
          </cell>
          <cell r="F1576" t="str">
            <v>Measure Life Value Source</v>
          </cell>
          <cell r="G1576" t="str">
            <v/>
          </cell>
          <cell r="H1576" t="str">
            <v/>
          </cell>
          <cell r="I1576" t="str">
            <v>2010 ID FX MARKET CHARACTERIZATION 051512.pdf</v>
          </cell>
        </row>
        <row r="1577">
          <cell r="C1577" t="str">
            <v>561.2_Gross Average Monthly Demand Reduction (kW/unit)</v>
          </cell>
          <cell r="D1577">
            <v>2</v>
          </cell>
          <cell r="E1577" t="str">
            <v>Gross Average Monthly Demand Reduction (kW/unit)</v>
          </cell>
          <cell r="F1577" t="str">
            <v>Demand Reduction Value Source</v>
          </cell>
          <cell r="G1577" t="str">
            <v/>
          </cell>
          <cell r="H1577" t="str">
            <v>Table 2-10</v>
          </cell>
          <cell r="I1577" t="str">
            <v>FinAnswer Express Market Characterization and Program Enhancements - Utah Service Territory 30 Nov 2011.pdf</v>
          </cell>
        </row>
        <row r="1578">
          <cell r="C1578" t="str">
            <v>561.2_Gross incremental annual electric savings (kWh/yr)</v>
          </cell>
          <cell r="D1578">
            <v>2</v>
          </cell>
          <cell r="E1578" t="str">
            <v>Gross incremental annual electric savings (kWh/yr)</v>
          </cell>
          <cell r="F1578" t="str">
            <v xml:space="preserve">Energy Savings Value Source </v>
          </cell>
          <cell r="G1578" t="str">
            <v/>
          </cell>
          <cell r="H1578" t="str">
            <v>Table 4-9</v>
          </cell>
          <cell r="I1578" t="str">
            <v>FinAnswer Express Market Characterization and Program Enhancements - Utah Service Territory 30 Nov 2011.pdf</v>
          </cell>
        </row>
        <row r="1579">
          <cell r="C1579" t="str">
            <v>561.2_Incentive Customer ($)</v>
          </cell>
          <cell r="D1579">
            <v>2</v>
          </cell>
          <cell r="E1579" t="str">
            <v>Incentive Customer ($)</v>
          </cell>
          <cell r="F1579" t="str">
            <v>Incentive Value Source</v>
          </cell>
          <cell r="G1579" t="str">
            <v/>
          </cell>
          <cell r="H1579" t="str">
            <v>Table 4-9</v>
          </cell>
          <cell r="I1579" t="str">
            <v>FinAnswer Express Market Characterization and Program Enhancements - Utah Service Territory 30 Nov 2011.pdf</v>
          </cell>
        </row>
        <row r="1580">
          <cell r="C1580" t="str">
            <v>561.2_Incremental cost ($)</v>
          </cell>
          <cell r="D1580">
            <v>2</v>
          </cell>
          <cell r="E1580" t="str">
            <v>Incremental cost ($)</v>
          </cell>
          <cell r="F1580" t="str">
            <v>Cost Value Source</v>
          </cell>
          <cell r="G1580" t="str">
            <v/>
          </cell>
          <cell r="H1580" t="str">
            <v>Table 4-9</v>
          </cell>
          <cell r="I1580" t="str">
            <v>FinAnswer Express Market Characterization and Program Enhancements - Utah Service Territory 30 Nov 2011.pdf</v>
          </cell>
        </row>
        <row r="1581">
          <cell r="C1581" t="str">
            <v>561.2_Measure life (years)</v>
          </cell>
          <cell r="D1581">
            <v>2</v>
          </cell>
          <cell r="E1581" t="str">
            <v>Measure life (years)</v>
          </cell>
          <cell r="F1581" t="str">
            <v>Measure Life Value Source</v>
          </cell>
          <cell r="G1581" t="str">
            <v/>
          </cell>
          <cell r="H1581" t="str">
            <v>Table 2 on page 22 of Appendix 1</v>
          </cell>
          <cell r="I1581" t="str">
            <v>UT_2011_Annual_Report.pdf</v>
          </cell>
        </row>
        <row r="1582">
          <cell r="C1582" t="str">
            <v>561.2_Gross incremental annual electric savings (kWh/yr)</v>
          </cell>
          <cell r="D1582">
            <v>2</v>
          </cell>
          <cell r="E1582" t="str">
            <v>Gross incremental annual electric savings (kWh/yr)</v>
          </cell>
          <cell r="F1582" t="str">
            <v>Savings Parameters</v>
          </cell>
          <cell r="G1582" t="str">
            <v/>
          </cell>
          <cell r="H1582" t="str">
            <v>See Source Document(s) for savings methodology</v>
          </cell>
          <cell r="I1582" t="str">
            <v>Cool Roof.docx</v>
          </cell>
        </row>
        <row r="1583">
          <cell r="C1583" t="str">
            <v>561.2_Gross Average Monthly Demand Reduction (kW/unit)</v>
          </cell>
          <cell r="D1583">
            <v>2</v>
          </cell>
          <cell r="E1583" t="str">
            <v>Gross Average Monthly Demand Reduction (kW/unit)</v>
          </cell>
          <cell r="F1583" t="str">
            <v>Savings Parameters</v>
          </cell>
          <cell r="G1583" t="str">
            <v/>
          </cell>
          <cell r="H1583" t="str">
            <v>See Source Document(s) for savings methodology</v>
          </cell>
          <cell r="I1583" t="str">
            <v>Cool Roof.docx</v>
          </cell>
        </row>
        <row r="1584">
          <cell r="C1584" t="str">
            <v>759.2_Measure life (years)</v>
          </cell>
          <cell r="D1584">
            <v>2</v>
          </cell>
          <cell r="E1584" t="str">
            <v>Measure life (years)</v>
          </cell>
          <cell r="F1584" t="str">
            <v>Measure Life Value Source</v>
          </cell>
          <cell r="G1584" t="str">
            <v/>
          </cell>
          <cell r="H1584" t="str">
            <v>pg 10, Table 4-7</v>
          </cell>
          <cell r="I1584" t="str">
            <v>FinAnswer Express Market Characterization and Program Enhancements - Washington Service Territory 9 Sept 2011.pdf</v>
          </cell>
        </row>
        <row r="1585">
          <cell r="C1585" t="str">
            <v>759.2_Incentive Customer ($)</v>
          </cell>
          <cell r="D1585">
            <v>2</v>
          </cell>
          <cell r="E1585" t="str">
            <v>Incentive Customer ($)</v>
          </cell>
          <cell r="F1585" t="str">
            <v>Incentive Value Source</v>
          </cell>
          <cell r="G1585" t="str">
            <v/>
          </cell>
          <cell r="H1585" t="str">
            <v>pg 10, Table 4-7</v>
          </cell>
          <cell r="I1585" t="str">
            <v>FinAnswer Express Market Characterization and Program Enhancements - Washington Service Territory 9 Sept 2011.pdf</v>
          </cell>
        </row>
        <row r="1586">
          <cell r="C1586" t="str">
            <v>759.2_Gross incremental annual electric savings (kWh/yr)</v>
          </cell>
          <cell r="D1586">
            <v>2</v>
          </cell>
          <cell r="E1586" t="str">
            <v>Gross incremental annual electric savings (kWh/yr)</v>
          </cell>
          <cell r="F1586" t="str">
            <v xml:space="preserve">Energy Savings Value Source </v>
          </cell>
          <cell r="G1586" t="str">
            <v/>
          </cell>
          <cell r="H1586" t="str">
            <v>pg 10, Table 4-7</v>
          </cell>
          <cell r="I1586" t="str">
            <v>FinAnswer Express Market Characterization and Program Enhancements - Washington Service Territory 9 Sept 2011.pdf</v>
          </cell>
        </row>
        <row r="1587">
          <cell r="C1587" t="str">
            <v>759.2_Incremental cost ($)</v>
          </cell>
          <cell r="D1587">
            <v>2</v>
          </cell>
          <cell r="E1587" t="str">
            <v>Incremental cost ($)</v>
          </cell>
          <cell r="F1587" t="str">
            <v>Cost Value Source</v>
          </cell>
          <cell r="G1587" t="str">
            <v/>
          </cell>
          <cell r="H1587" t="str">
            <v>pg 10, Table 4-7</v>
          </cell>
          <cell r="I1587" t="str">
            <v>FinAnswer Express Market Characterization and Program Enhancements - Washington Service Territory 9 Sept 2011.pdf</v>
          </cell>
        </row>
        <row r="1588">
          <cell r="C1588" t="str">
            <v>759.2_Gross incremental annual electric savings (kWh/yr)</v>
          </cell>
          <cell r="D1588">
            <v>2</v>
          </cell>
          <cell r="E1588" t="str">
            <v>Gross incremental annual electric savings (kWh/yr)</v>
          </cell>
          <cell r="F1588" t="str">
            <v>Savings Parameters</v>
          </cell>
          <cell r="G1588" t="str">
            <v/>
          </cell>
          <cell r="H1588" t="str">
            <v>See Source Document(s) for savings methodology</v>
          </cell>
          <cell r="I1588" t="str">
            <v>WA Cool Roof.docx</v>
          </cell>
        </row>
        <row r="1589">
          <cell r="C1589" t="str">
            <v>759.2_Gross Average Monthly Demand Reduction (kW/unit)</v>
          </cell>
          <cell r="D1589">
            <v>2</v>
          </cell>
          <cell r="E1589" t="str">
            <v>Gross Average Monthly Demand Reduction (kW/unit)</v>
          </cell>
          <cell r="F1589" t="str">
            <v>Demand Reduction Value Source</v>
          </cell>
          <cell r="G1589" t="str">
            <v/>
          </cell>
          <cell r="H1589" t="str">
            <v>pg 10, Table 4-7</v>
          </cell>
          <cell r="I1589" t="str">
            <v>FinAnswer Express Market Characterization and Program Enhancements - Washington Service Territory 9 Sept 2011.pdf</v>
          </cell>
        </row>
        <row r="1590">
          <cell r="C1590" t="str">
            <v>759.2_Gross Average Monthly Demand Reduction (kW/unit)</v>
          </cell>
          <cell r="D1590">
            <v>2</v>
          </cell>
          <cell r="E1590" t="str">
            <v>Gross Average Monthly Demand Reduction (kW/unit)</v>
          </cell>
          <cell r="F1590" t="str">
            <v>Savings Parameters</v>
          </cell>
          <cell r="G1590" t="str">
            <v/>
          </cell>
          <cell r="H1590" t="str">
            <v>See Source Document(s) for savings methodology</v>
          </cell>
          <cell r="I1590" t="str">
            <v>WA Cool Roof.docx</v>
          </cell>
        </row>
        <row r="1591">
          <cell r="C1591" t="str">
            <v>971.2_Measure life (years)</v>
          </cell>
          <cell r="D1591">
            <v>2</v>
          </cell>
          <cell r="E1591" t="str">
            <v>Measure life (years)</v>
          </cell>
          <cell r="F1591" t="str">
            <v>Measure Life Value Source</v>
          </cell>
          <cell r="G1591" t="str">
            <v/>
          </cell>
          <cell r="H1591" t="str">
            <v>Page 4-9</v>
          </cell>
          <cell r="I1591" t="str">
            <v>2010 WY Market Characterization 101810.pdf</v>
          </cell>
        </row>
        <row r="1592">
          <cell r="C1592" t="str">
            <v>971.2_Gross Average Monthly Demand Reduction (kW/unit)</v>
          </cell>
          <cell r="D1592">
            <v>2</v>
          </cell>
          <cell r="E1592" t="str">
            <v>Gross Average Monthly Demand Reduction (kW/unit)</v>
          </cell>
          <cell r="F1592" t="str">
            <v>Demand Savings Value Source</v>
          </cell>
          <cell r="G1592" t="str">
            <v/>
          </cell>
          <cell r="H1592" t="str">
            <v>Page 4-9</v>
          </cell>
          <cell r="I1592" t="str">
            <v>2010 WY Market Characterization 101810.pdf</v>
          </cell>
        </row>
        <row r="1593">
          <cell r="C1593" t="str">
            <v>971.2_Planned Realization Rate</v>
          </cell>
          <cell r="D1593">
            <v>2</v>
          </cell>
          <cell r="E1593" t="str">
            <v>Planned Realization Rate</v>
          </cell>
          <cell r="F1593" t="str">
            <v>Realization Rate Value Source</v>
          </cell>
          <cell r="G1593" t="str">
            <v/>
          </cell>
          <cell r="H1593" t="str">
            <v>Table 1</v>
          </cell>
          <cell r="I1593" t="str">
            <v>DSM_WY_FinAnswerExpress_Report_2011.pdf</v>
          </cell>
        </row>
        <row r="1594">
          <cell r="C1594" t="str">
            <v>971.2_Planned Net to Gross Ratio</v>
          </cell>
          <cell r="D1594">
            <v>2</v>
          </cell>
          <cell r="E1594" t="str">
            <v>Planned Net to Gross Ratio</v>
          </cell>
          <cell r="F1594" t="str">
            <v>Net-to-Gross Value Source</v>
          </cell>
          <cell r="G1594" t="str">
            <v/>
          </cell>
          <cell r="H1594" t="str">
            <v>Page 10</v>
          </cell>
          <cell r="I1594" t="str">
            <v>DSM_WY_FinAnswerExpress_Report_2011.pdf</v>
          </cell>
        </row>
        <row r="1595">
          <cell r="C1595" t="str">
            <v>971.2_Incremental cost ($)</v>
          </cell>
          <cell r="D1595">
            <v>2</v>
          </cell>
          <cell r="E1595" t="str">
            <v>Incremental cost ($)</v>
          </cell>
          <cell r="F1595" t="str">
            <v>Incremental Cost Value Source</v>
          </cell>
          <cell r="G1595" t="str">
            <v/>
          </cell>
          <cell r="H1595" t="str">
            <v>Page 4-9</v>
          </cell>
          <cell r="I1595" t="str">
            <v>2010 WY Market Characterization 101810.pdf</v>
          </cell>
        </row>
        <row r="1596">
          <cell r="C1596" t="str">
            <v>971.2_Gross incremental annual electric savings (kWh/yr)</v>
          </cell>
          <cell r="D1596">
            <v>2</v>
          </cell>
          <cell r="E1596" t="str">
            <v>Gross incremental annual electric savings (kWh/yr)</v>
          </cell>
          <cell r="F1596" t="str">
            <v>Energy Savings Value Source</v>
          </cell>
          <cell r="G1596" t="str">
            <v/>
          </cell>
          <cell r="H1596" t="str">
            <v>Page 4-9</v>
          </cell>
          <cell r="I1596" t="str">
            <v>2010 WY Market Characterization 101810.pdf</v>
          </cell>
        </row>
        <row r="1597">
          <cell r="C1597" t="str">
            <v>323.2_Measure life (years)</v>
          </cell>
          <cell r="D1597">
            <v>2</v>
          </cell>
          <cell r="E1597" t="str">
            <v>Measure life (years)</v>
          </cell>
          <cell r="F1597" t="str">
            <v>Measure Life Value Source</v>
          </cell>
          <cell r="G1597" t="str">
            <v/>
          </cell>
          <cell r="H1597" t="str">
            <v/>
          </cell>
          <cell r="I1597" t="str">
            <v>2010 ID FX MARKET CHARACTERIZATION 051512.pdf</v>
          </cell>
        </row>
        <row r="1598">
          <cell r="C1598" t="str">
            <v>323.2_Gross incremental annual electric savings (kWh/yr)</v>
          </cell>
          <cell r="D1598">
            <v>2</v>
          </cell>
          <cell r="E1598" t="str">
            <v>Gross incremental annual electric savings (kWh/yr)</v>
          </cell>
          <cell r="F1598" t="str">
            <v xml:space="preserve">Energy Savings Value Source </v>
          </cell>
          <cell r="G1598" t="str">
            <v/>
          </cell>
          <cell r="H1598" t="str">
            <v/>
          </cell>
          <cell r="I1598" t="str">
            <v>2010 ID FX MARKET CHARACTERIZATION 051512.pdf</v>
          </cell>
        </row>
        <row r="1599">
          <cell r="C1599" t="str">
            <v>323.2_Incremental cost ($)</v>
          </cell>
          <cell r="D1599">
            <v>2</v>
          </cell>
          <cell r="E1599" t="str">
            <v>Incremental cost ($)</v>
          </cell>
          <cell r="F1599" t="str">
            <v>Cost Value Source</v>
          </cell>
          <cell r="G1599" t="str">
            <v/>
          </cell>
          <cell r="H1599" t="str">
            <v/>
          </cell>
          <cell r="I1599" t="str">
            <v>2010 ID FX MARKET CHARACTERIZATION 051512.pdf</v>
          </cell>
        </row>
        <row r="1600">
          <cell r="C1600" t="str">
            <v>323.2_Gross Average Monthly Demand Reduction (kW/unit)</v>
          </cell>
          <cell r="D1600">
            <v>2</v>
          </cell>
          <cell r="E1600" t="str">
            <v>Gross Average Monthly Demand Reduction (kW/unit)</v>
          </cell>
          <cell r="F1600" t="str">
            <v>Demand Reduction Value Source</v>
          </cell>
          <cell r="G1600" t="str">
            <v/>
          </cell>
          <cell r="H1600" t="str">
            <v/>
          </cell>
          <cell r="I1600" t="str">
            <v>2010 ID FX MARKET CHARACTERIZATION 051512.pdf</v>
          </cell>
        </row>
        <row r="1601">
          <cell r="C1601" t="str">
            <v>323.2_Planned Realization Rate</v>
          </cell>
          <cell r="D1601">
            <v>2</v>
          </cell>
          <cell r="E1601" t="str">
            <v>Planned Realization Rate</v>
          </cell>
          <cell r="F1601" t="str">
            <v>Realization Rate Value Source</v>
          </cell>
          <cell r="G1601" t="str">
            <v/>
          </cell>
          <cell r="H1601" t="str">
            <v>Table 1</v>
          </cell>
          <cell r="I1601" t="str">
            <v>ID_FinAnswer_Express_Program_Evaluation_2009-2011.pdf</v>
          </cell>
        </row>
        <row r="1602">
          <cell r="C1602" t="str">
            <v>323.2_Planned Net to Gross Ratio</v>
          </cell>
          <cell r="D1602">
            <v>2</v>
          </cell>
          <cell r="E1602" t="str">
            <v>Planned Net to Gross Ratio</v>
          </cell>
          <cell r="F1602" t="str">
            <v>Net-to-Gross Value Source</v>
          </cell>
          <cell r="G1602" t="str">
            <v/>
          </cell>
          <cell r="H1602" t="str">
            <v>Page 2</v>
          </cell>
          <cell r="I1602" t="str">
            <v>ID_FinAnswer_Express_Program_Evaluation_2009-2011.pdf</v>
          </cell>
        </row>
        <row r="1603">
          <cell r="C1603" t="str">
            <v>550.2_Measure life (years)</v>
          </cell>
          <cell r="D1603">
            <v>2</v>
          </cell>
          <cell r="E1603" t="str">
            <v>Measure life (years)</v>
          </cell>
          <cell r="F1603" t="str">
            <v>Measure Life Value Source</v>
          </cell>
          <cell r="G1603" t="str">
            <v/>
          </cell>
          <cell r="H1603" t="str">
            <v>Table 2 on page 22 of Appendix 1</v>
          </cell>
          <cell r="I1603" t="str">
            <v>UT_2011_Annual_Report.pdf</v>
          </cell>
        </row>
        <row r="1604">
          <cell r="C1604" t="str">
            <v>550.2_Incremental cost ($)</v>
          </cell>
          <cell r="D1604">
            <v>2</v>
          </cell>
          <cell r="E1604" t="str">
            <v>Incremental cost ($)</v>
          </cell>
          <cell r="F1604" t="str">
            <v>Cost Value Source</v>
          </cell>
          <cell r="G1604" t="str">
            <v/>
          </cell>
          <cell r="H1604" t="str">
            <v>Table 4-8</v>
          </cell>
          <cell r="I1604" t="str">
            <v>FinAnswer Express Market Characterization and Program Enhancements - Utah Service Territory 30 Nov 2011.pdf</v>
          </cell>
        </row>
        <row r="1605">
          <cell r="C1605" t="str">
            <v>550.2_Gross Average Monthly Demand Reduction (kW/unit)</v>
          </cell>
          <cell r="D1605">
            <v>2</v>
          </cell>
          <cell r="E1605" t="str">
            <v>Gross Average Monthly Demand Reduction (kW/unit)</v>
          </cell>
          <cell r="F1605" t="str">
            <v>Savings Parameters</v>
          </cell>
          <cell r="G1605" t="str">
            <v/>
          </cell>
          <cell r="H1605" t="str">
            <v>See Source Document(s) for savings methodology</v>
          </cell>
          <cell r="I1605" t="str">
            <v>Cool Roof.docx</v>
          </cell>
        </row>
        <row r="1606">
          <cell r="C1606" t="str">
            <v>550.2_Incentive Customer ($)</v>
          </cell>
          <cell r="D1606">
            <v>2</v>
          </cell>
          <cell r="E1606" t="str">
            <v>Incentive Customer ($)</v>
          </cell>
          <cell r="F1606" t="str">
            <v>Incentive Value Source</v>
          </cell>
          <cell r="G1606" t="str">
            <v/>
          </cell>
          <cell r="H1606" t="str">
            <v>Table 4-8</v>
          </cell>
          <cell r="I1606" t="str">
            <v>FinAnswer Express Market Characterization and Program Enhancements - Utah Service Territory 30 Nov 2011.pdf</v>
          </cell>
        </row>
        <row r="1607">
          <cell r="C1607" t="str">
            <v>550.2_Gross Average Monthly Demand Reduction (kW/unit)</v>
          </cell>
          <cell r="D1607">
            <v>2</v>
          </cell>
          <cell r="E1607" t="str">
            <v>Gross Average Monthly Demand Reduction (kW/unit)</v>
          </cell>
          <cell r="F1607" t="str">
            <v>Demand Reduction Value Source</v>
          </cell>
          <cell r="G1607" t="str">
            <v/>
          </cell>
          <cell r="H1607" t="str">
            <v>Table 2-10</v>
          </cell>
          <cell r="I1607" t="str">
            <v>FinAnswer Express Market Characterization and Program Enhancements - Utah Service Territory 30 Nov 2011.pdf</v>
          </cell>
        </row>
        <row r="1608">
          <cell r="C1608" t="str">
            <v>550.2_Gross incremental annual electric savings (kWh/yr)</v>
          </cell>
          <cell r="D1608">
            <v>2</v>
          </cell>
          <cell r="E1608" t="str">
            <v>Gross incremental annual electric savings (kWh/yr)</v>
          </cell>
          <cell r="F1608" t="str">
            <v xml:space="preserve">Energy Savings Value Source </v>
          </cell>
          <cell r="G1608" t="str">
            <v/>
          </cell>
          <cell r="H1608" t="str">
            <v>Table 4-8</v>
          </cell>
          <cell r="I1608" t="str">
            <v>FinAnswer Express Market Characterization and Program Enhancements - Utah Service Territory 30 Nov 2011.pdf</v>
          </cell>
        </row>
        <row r="1609">
          <cell r="C1609" t="str">
            <v>550.2_Gross incremental annual electric savings (kWh/yr)</v>
          </cell>
          <cell r="D1609">
            <v>2</v>
          </cell>
          <cell r="E1609" t="str">
            <v>Gross incremental annual electric savings (kWh/yr)</v>
          </cell>
          <cell r="F1609" t="str">
            <v>Savings Parameters</v>
          </cell>
          <cell r="G1609" t="str">
            <v/>
          </cell>
          <cell r="H1609" t="str">
            <v>See Source Document(s) for savings methodology</v>
          </cell>
          <cell r="I1609" t="str">
            <v>Cool Roof.docx</v>
          </cell>
        </row>
        <row r="1610">
          <cell r="C1610" t="str">
            <v>752.2_Gross incremental annual electric savings (kWh/yr)</v>
          </cell>
          <cell r="D1610">
            <v>2</v>
          </cell>
          <cell r="E1610" t="str">
            <v>Gross incremental annual electric savings (kWh/yr)</v>
          </cell>
          <cell r="F1610" t="str">
            <v>Savings Parameters</v>
          </cell>
          <cell r="G1610" t="str">
            <v/>
          </cell>
          <cell r="H1610" t="str">
            <v>See Source Document(s) for savings methodology</v>
          </cell>
          <cell r="I1610" t="str">
            <v>WA Cool Roof.docx</v>
          </cell>
        </row>
        <row r="1611">
          <cell r="C1611" t="str">
            <v>752.2_Measure life (years)</v>
          </cell>
          <cell r="D1611">
            <v>2</v>
          </cell>
          <cell r="E1611" t="str">
            <v>Measure life (years)</v>
          </cell>
          <cell r="F1611" t="str">
            <v>Measure Life Value Source</v>
          </cell>
          <cell r="G1611" t="str">
            <v/>
          </cell>
          <cell r="H1611" t="str">
            <v>pg 10, Table 4-8</v>
          </cell>
          <cell r="I1611" t="str">
            <v>FinAnswer Express Market Characterization and Program Enhancements - Washington Service Territory 9 Sept 2011.pdf</v>
          </cell>
        </row>
        <row r="1612">
          <cell r="C1612" t="str">
            <v>752.2_Incremental cost ($)</v>
          </cell>
          <cell r="D1612">
            <v>2</v>
          </cell>
          <cell r="E1612" t="str">
            <v>Incremental cost ($)</v>
          </cell>
          <cell r="F1612" t="str">
            <v>Cost Value Source</v>
          </cell>
          <cell r="G1612" t="str">
            <v/>
          </cell>
          <cell r="H1612" t="str">
            <v>pg 10, Table 4-8</v>
          </cell>
          <cell r="I1612" t="str">
            <v>FinAnswer Express Market Characterization and Program Enhancements - Washington Service Territory 9 Sept 2011.pdf</v>
          </cell>
        </row>
        <row r="1613">
          <cell r="C1613" t="str">
            <v>752.2_Gross Average Monthly Demand Reduction (kW/unit)</v>
          </cell>
          <cell r="D1613">
            <v>2</v>
          </cell>
          <cell r="E1613" t="str">
            <v>Gross Average Monthly Demand Reduction (kW/unit)</v>
          </cell>
          <cell r="F1613" t="str">
            <v>Savings Parameters</v>
          </cell>
          <cell r="G1613" t="str">
            <v/>
          </cell>
          <cell r="H1613" t="str">
            <v>See Source Document(s) for savings methodology</v>
          </cell>
          <cell r="I1613" t="str">
            <v>WA Cool Roof.docx</v>
          </cell>
        </row>
        <row r="1614">
          <cell r="C1614" t="str">
            <v>752.2_Gross incremental annual electric savings (kWh/yr)</v>
          </cell>
          <cell r="D1614">
            <v>2</v>
          </cell>
          <cell r="E1614" t="str">
            <v>Gross incremental annual electric savings (kWh/yr)</v>
          </cell>
          <cell r="F1614" t="str">
            <v xml:space="preserve">Energy Savings Value Source </v>
          </cell>
          <cell r="G1614" t="str">
            <v/>
          </cell>
          <cell r="H1614" t="str">
            <v>pg 10, Table 4-8</v>
          </cell>
          <cell r="I1614" t="str">
            <v>FinAnswer Express Market Characterization and Program Enhancements - Washington Service Territory 9 Sept 2011.pdf</v>
          </cell>
        </row>
        <row r="1615">
          <cell r="C1615" t="str">
            <v>752.2_Incentive Customer ($)</v>
          </cell>
          <cell r="D1615">
            <v>2</v>
          </cell>
          <cell r="E1615" t="str">
            <v>Incentive Customer ($)</v>
          </cell>
          <cell r="F1615" t="str">
            <v>Incentive Value Source</v>
          </cell>
          <cell r="G1615" t="str">
            <v/>
          </cell>
          <cell r="H1615" t="str">
            <v>pg 10, Table 4-8</v>
          </cell>
          <cell r="I1615" t="str">
            <v>FinAnswer Express Market Characterization and Program Enhancements - Washington Service Territory 9 Sept 2011.pdf</v>
          </cell>
        </row>
        <row r="1616">
          <cell r="C1616" t="str">
            <v>752.2_Gross Average Monthly Demand Reduction (kW/unit)</v>
          </cell>
          <cell r="D1616">
            <v>2</v>
          </cell>
          <cell r="E1616" t="str">
            <v>Gross Average Monthly Demand Reduction (kW/unit)</v>
          </cell>
          <cell r="F1616" t="str">
            <v>Demand Reduction Value Source</v>
          </cell>
          <cell r="G1616" t="str">
            <v/>
          </cell>
          <cell r="H1616" t="str">
            <v>pg 10, Table 4-8</v>
          </cell>
          <cell r="I1616" t="str">
            <v>FinAnswer Express Market Characterization and Program Enhancements - Washington Service Territory 9 Sept 2011.pdf</v>
          </cell>
        </row>
        <row r="1617">
          <cell r="C1617" t="str">
            <v>945.2_Incremental cost ($)</v>
          </cell>
          <cell r="D1617">
            <v>2</v>
          </cell>
          <cell r="E1617" t="str">
            <v>Incremental cost ($)</v>
          </cell>
          <cell r="F1617" t="str">
            <v>Incremental Cost Value Source</v>
          </cell>
          <cell r="G1617" t="str">
            <v/>
          </cell>
          <cell r="H1617" t="str">
            <v>Page 4-10</v>
          </cell>
          <cell r="I1617" t="str">
            <v>2010 WY Market Characterization 101810.pdf</v>
          </cell>
        </row>
        <row r="1618">
          <cell r="C1618" t="str">
            <v>945.2_Gross Average Monthly Demand Reduction (kW/unit)</v>
          </cell>
          <cell r="D1618">
            <v>2</v>
          </cell>
          <cell r="E1618" t="str">
            <v>Gross Average Monthly Demand Reduction (kW/unit)</v>
          </cell>
          <cell r="F1618" t="str">
            <v>Demand Savings Value Source</v>
          </cell>
          <cell r="G1618" t="str">
            <v/>
          </cell>
          <cell r="H1618" t="str">
            <v>Page 4-10</v>
          </cell>
          <cell r="I1618" t="str">
            <v>2010 WY Market Characterization 101810.pdf</v>
          </cell>
        </row>
        <row r="1619">
          <cell r="C1619" t="str">
            <v>945.2_Gross incremental annual electric savings (kWh/yr)</v>
          </cell>
          <cell r="D1619">
            <v>2</v>
          </cell>
          <cell r="E1619" t="str">
            <v>Gross incremental annual electric savings (kWh/yr)</v>
          </cell>
          <cell r="F1619" t="str">
            <v>Energy Savings Value Source</v>
          </cell>
          <cell r="G1619" t="str">
            <v/>
          </cell>
          <cell r="H1619" t="str">
            <v>Page 4-10</v>
          </cell>
          <cell r="I1619" t="str">
            <v>2010 WY Market Characterization 101810.pdf</v>
          </cell>
        </row>
        <row r="1620">
          <cell r="C1620" t="str">
            <v>945.2_Planned Realization Rate</v>
          </cell>
          <cell r="D1620">
            <v>2</v>
          </cell>
          <cell r="E1620" t="str">
            <v>Planned Realization Rate</v>
          </cell>
          <cell r="F1620" t="str">
            <v>Realization Rate Value Source</v>
          </cell>
          <cell r="G1620" t="str">
            <v/>
          </cell>
          <cell r="H1620" t="str">
            <v>Table 1</v>
          </cell>
          <cell r="I1620" t="str">
            <v>DSM_WY_FinAnswerExpress_Report_2011.pdf</v>
          </cell>
        </row>
        <row r="1621">
          <cell r="C1621" t="str">
            <v>945.2_Planned Net to Gross Ratio</v>
          </cell>
          <cell r="D1621">
            <v>2</v>
          </cell>
          <cell r="E1621" t="str">
            <v>Planned Net to Gross Ratio</v>
          </cell>
          <cell r="F1621" t="str">
            <v>Net-to-Gross Value Source</v>
          </cell>
          <cell r="G1621" t="str">
            <v/>
          </cell>
          <cell r="H1621" t="str">
            <v>Page 10</v>
          </cell>
          <cell r="I1621" t="str">
            <v>DSM_WY_FinAnswerExpress_Report_2011.pdf</v>
          </cell>
        </row>
        <row r="1622">
          <cell r="C1622" t="str">
            <v>945.2_Measure life (years)</v>
          </cell>
          <cell r="D1622">
            <v>2</v>
          </cell>
          <cell r="E1622" t="str">
            <v>Measure life (years)</v>
          </cell>
          <cell r="F1622" t="str">
            <v>Measure Life Value Source</v>
          </cell>
          <cell r="G1622" t="str">
            <v/>
          </cell>
          <cell r="H1622" t="str">
            <v>Page 4-10</v>
          </cell>
          <cell r="I1622" t="str">
            <v>2010 WY Market Characterization 101810.pdf</v>
          </cell>
        </row>
        <row r="1623">
          <cell r="C1623" t="str">
            <v>12162013-159.2_Planned Net to Gross Ratio</v>
          </cell>
          <cell r="D1623">
            <v>2</v>
          </cell>
          <cell r="E1623" t="str">
            <v>Planned Net to Gross Ratio</v>
          </cell>
          <cell r="F1623" t="str">
            <v>Net-to-Gross Value Source</v>
          </cell>
          <cell r="G1623" t="str">
            <v/>
          </cell>
          <cell r="H1623" t="str">
            <v>Page 2</v>
          </cell>
          <cell r="I1623" t="str">
            <v>CA_Energy_FinAnswer_Program_Evaluation_2009-2011.pdf</v>
          </cell>
        </row>
        <row r="1624">
          <cell r="C1624" t="str">
            <v>12162013-289.2_Planned Realization Rate</v>
          </cell>
          <cell r="D1624">
            <v>2</v>
          </cell>
          <cell r="E1624" t="str">
            <v>Planned Realization Rate</v>
          </cell>
          <cell r="F1624" t="str">
            <v>Realization Rate Value Source</v>
          </cell>
          <cell r="G1624" t="str">
            <v/>
          </cell>
          <cell r="H1624" t="str">
            <v>Table 1</v>
          </cell>
          <cell r="I1624" t="str">
            <v>ID_Energy_FinAnswer_Program_Evaluation_2009-2011.pdf</v>
          </cell>
        </row>
        <row r="1625">
          <cell r="C1625" t="str">
            <v>12162013-289.2_Planned Net to Gross Ratio</v>
          </cell>
          <cell r="D1625">
            <v>2</v>
          </cell>
          <cell r="E1625" t="str">
            <v>Planned Net to Gross Ratio</v>
          </cell>
          <cell r="F1625" t="str">
            <v>Net-to-Gross Ratio Value Source</v>
          </cell>
          <cell r="G1625" t="str">
            <v/>
          </cell>
          <cell r="H1625" t="str">
            <v>Page 2</v>
          </cell>
          <cell r="I1625" t="str">
            <v>ID_Energy_FinAnswer_Program_Evaluation_2009-2011.pdf</v>
          </cell>
        </row>
        <row r="1626">
          <cell r="C1626" t="str">
            <v>12162013-289.2_Measure life (years)</v>
          </cell>
          <cell r="D1626">
            <v>2</v>
          </cell>
          <cell r="E1626" t="str">
            <v>Measure life (years)</v>
          </cell>
          <cell r="F1626" t="str">
            <v>Measure Life Value Source</v>
          </cell>
          <cell r="G1626" t="str">
            <v>14.5, rounded to 15</v>
          </cell>
          <cell r="H1626" t="str">
            <v>Table 16</v>
          </cell>
          <cell r="I1626" t="str">
            <v>Idaho Energy FinAnswer Evaluation Report - 2008.pdf</v>
          </cell>
        </row>
        <row r="1627">
          <cell r="C1627" t="str">
            <v>11222013-039.2_Incentive Customer ($)</v>
          </cell>
          <cell r="D1627">
            <v>2</v>
          </cell>
          <cell r="E1627" t="str">
            <v>Incentive Customer ($)</v>
          </cell>
          <cell r="F1627" t="str">
            <v>Incentive Value Source</v>
          </cell>
          <cell r="G1627" t="str">
            <v/>
          </cell>
          <cell r="H1627" t="str">
            <v>Incentive Caluclator Tool</v>
          </cell>
          <cell r="I1627" t="str">
            <v>WB UT Incentive Calc EXTERNAL 1.1E 0722013.xlsx</v>
          </cell>
        </row>
        <row r="1628">
          <cell r="C1628" t="str">
            <v>12162013-029.2_Incentive Customer ($)</v>
          </cell>
          <cell r="D1628">
            <v>2</v>
          </cell>
          <cell r="E1628" t="str">
            <v>Incentive Customer ($)</v>
          </cell>
          <cell r="F1628" t="str">
            <v>Incentive Value Source</v>
          </cell>
          <cell r="G1628" t="str">
            <v/>
          </cell>
          <cell r="H1628" t="str">
            <v>Incentive Caluclator Tool</v>
          </cell>
          <cell r="I1628" t="str">
            <v>WA wattSmart Business Incentive DUMMY.xlsx</v>
          </cell>
        </row>
        <row r="1629">
          <cell r="C1629" t="str">
            <v>12162013-419.2_Planned Realization Rate</v>
          </cell>
          <cell r="D1629">
            <v>2</v>
          </cell>
          <cell r="E1629" t="str">
            <v>Planned Realization Rate</v>
          </cell>
          <cell r="F1629" t="str">
            <v>Realization Rate Value Source</v>
          </cell>
          <cell r="G1629" t="str">
            <v/>
          </cell>
          <cell r="H1629" t="str">
            <v>Table 1</v>
          </cell>
          <cell r="I1629" t="str">
            <v>DSM_WY_EnergyFinAnswer_Report_2011.pdf</v>
          </cell>
        </row>
        <row r="1630">
          <cell r="C1630" t="str">
            <v>12162013-419.2_Measure life (years)</v>
          </cell>
          <cell r="D1630">
            <v>2</v>
          </cell>
          <cell r="E1630" t="str">
            <v>Measure life (years)</v>
          </cell>
          <cell r="F1630" t="str">
            <v>Measure Life Value Source</v>
          </cell>
          <cell r="G1630" t="str">
            <v/>
          </cell>
          <cell r="H1630" t="str">
            <v>Table 26</v>
          </cell>
          <cell r="I1630" t="str">
            <v>2013-Wyoming-Annual-Report-Appendices-FINAL.pdf</v>
          </cell>
        </row>
        <row r="1631">
          <cell r="C1631" t="str">
            <v>12162013-419.2_Planned Net to Gross Ratio</v>
          </cell>
          <cell r="D1631">
            <v>2</v>
          </cell>
          <cell r="E1631" t="str">
            <v>Planned Net to Gross Ratio</v>
          </cell>
          <cell r="F1631" t="str">
            <v>Net-to-Gross Valur Source</v>
          </cell>
          <cell r="G1631" t="str">
            <v/>
          </cell>
          <cell r="H1631" t="str">
            <v>Page 10</v>
          </cell>
          <cell r="I1631" t="str">
            <v>DSM_WY_EnergyFinAnswer_Report_2011.pdf</v>
          </cell>
        </row>
        <row r="1632">
          <cell r="C1632" t="str">
            <v>12162013-160.2_Planned Net to Gross Ratio</v>
          </cell>
          <cell r="D1632">
            <v>2</v>
          </cell>
          <cell r="E1632" t="str">
            <v>Planned Net to Gross Ratio</v>
          </cell>
          <cell r="F1632" t="str">
            <v>Net-to-Gross Value Source</v>
          </cell>
          <cell r="G1632" t="str">
            <v/>
          </cell>
          <cell r="H1632" t="str">
            <v>Page 2</v>
          </cell>
          <cell r="I1632" t="str">
            <v>CA_Energy_FinAnswer_Program_Evaluation_2009-2011.pdf</v>
          </cell>
        </row>
        <row r="1633">
          <cell r="C1633" t="str">
            <v>12162013-290.2_Measure life (years)</v>
          </cell>
          <cell r="D1633">
            <v>2</v>
          </cell>
          <cell r="E1633" t="str">
            <v>Measure life (years)</v>
          </cell>
          <cell r="F1633" t="str">
            <v>Measure Life Value Source</v>
          </cell>
          <cell r="G1633" t="str">
            <v>14.5, rounded to 15</v>
          </cell>
          <cell r="H1633" t="str">
            <v>Table 16</v>
          </cell>
          <cell r="I1633" t="str">
            <v>Idaho Energy FinAnswer Evaluation Report - 2008.pdf</v>
          </cell>
        </row>
        <row r="1634">
          <cell r="C1634" t="str">
            <v>12162013-290.2_Planned Realization Rate</v>
          </cell>
          <cell r="D1634">
            <v>2</v>
          </cell>
          <cell r="E1634" t="str">
            <v>Planned Realization Rate</v>
          </cell>
          <cell r="F1634" t="str">
            <v>Realization Rate Value Source</v>
          </cell>
          <cell r="G1634" t="str">
            <v/>
          </cell>
          <cell r="H1634" t="str">
            <v>Table 1</v>
          </cell>
          <cell r="I1634" t="str">
            <v>ID_Energy_FinAnswer_Program_Evaluation_2009-2011.pdf</v>
          </cell>
        </row>
        <row r="1635">
          <cell r="C1635" t="str">
            <v>12162013-290.2_Planned Net to Gross Ratio</v>
          </cell>
          <cell r="D1635">
            <v>2</v>
          </cell>
          <cell r="E1635" t="str">
            <v>Planned Net to Gross Ratio</v>
          </cell>
          <cell r="F1635" t="str">
            <v>Net-to-Gross Ratio Value Source</v>
          </cell>
          <cell r="G1635" t="str">
            <v/>
          </cell>
          <cell r="H1635" t="str">
            <v>Page 2</v>
          </cell>
          <cell r="I1635" t="str">
            <v>ID_Energy_FinAnswer_Program_Evaluation_2009-2011.pdf</v>
          </cell>
        </row>
        <row r="1636">
          <cell r="C1636" t="str">
            <v>11222013-040.2_Incentive Customer ($)</v>
          </cell>
          <cell r="D1636">
            <v>2</v>
          </cell>
          <cell r="E1636" t="str">
            <v>Incentive Customer ($)</v>
          </cell>
          <cell r="F1636" t="str">
            <v>Incentive Value Source</v>
          </cell>
          <cell r="G1636" t="str">
            <v/>
          </cell>
          <cell r="H1636" t="str">
            <v>Incentive Caluclator Tool</v>
          </cell>
          <cell r="I1636" t="str">
            <v>WB UT Incentive Calc EXTERNAL 1.1E 0722013.xlsx</v>
          </cell>
        </row>
        <row r="1637">
          <cell r="C1637" t="str">
            <v>12162013-030.2_Incentive Customer ($)</v>
          </cell>
          <cell r="D1637">
            <v>2</v>
          </cell>
          <cell r="E1637" t="str">
            <v>Incentive Customer ($)</v>
          </cell>
          <cell r="F1637" t="str">
            <v>Incentive Value Source</v>
          </cell>
          <cell r="G1637" t="str">
            <v/>
          </cell>
          <cell r="H1637" t="str">
            <v>Incentive Caluclator Tool</v>
          </cell>
          <cell r="I1637" t="str">
            <v>WA wattSmart Business Incentive DUMMY.xlsx</v>
          </cell>
        </row>
        <row r="1638">
          <cell r="C1638" t="str">
            <v>12162013-420.2_Planned Realization Rate</v>
          </cell>
          <cell r="D1638">
            <v>2</v>
          </cell>
          <cell r="E1638" t="str">
            <v>Planned Realization Rate</v>
          </cell>
          <cell r="F1638" t="str">
            <v>Realization Rate Value Source</v>
          </cell>
          <cell r="G1638" t="str">
            <v/>
          </cell>
          <cell r="H1638" t="str">
            <v>Table 1</v>
          </cell>
          <cell r="I1638" t="str">
            <v>DSM_WY_EnergyFinAnswer_Report_2011.pdf</v>
          </cell>
        </row>
        <row r="1639">
          <cell r="C1639" t="str">
            <v>12162013-420.2_Measure life (years)</v>
          </cell>
          <cell r="D1639">
            <v>2</v>
          </cell>
          <cell r="E1639" t="str">
            <v>Measure life (years)</v>
          </cell>
          <cell r="F1639" t="str">
            <v>Measure Life Value Source</v>
          </cell>
          <cell r="G1639" t="str">
            <v/>
          </cell>
          <cell r="H1639" t="str">
            <v>Table 26</v>
          </cell>
          <cell r="I1639" t="str">
            <v>2013-Wyoming-Annual-Report-Appendices-FINAL.pdf</v>
          </cell>
        </row>
        <row r="1640">
          <cell r="C1640" t="str">
            <v>12162013-420.2_Planned Net to Gross Ratio</v>
          </cell>
          <cell r="D1640">
            <v>2</v>
          </cell>
          <cell r="E1640" t="str">
            <v>Planned Net to Gross Ratio</v>
          </cell>
          <cell r="F1640" t="str">
            <v>Net-to-Gross Valur Source</v>
          </cell>
          <cell r="G1640" t="str">
            <v/>
          </cell>
          <cell r="H1640" t="str">
            <v>Page 10</v>
          </cell>
          <cell r="I1640" t="str">
            <v>DSM_WY_EnergyFinAnswer_Report_2011.pdf</v>
          </cell>
        </row>
        <row r="1641">
          <cell r="C1641" t="str">
            <v>440.3_Planned Net to Gross Ratio</v>
          </cell>
          <cell r="D1641">
            <v>3</v>
          </cell>
          <cell r="E1641" t="str">
            <v>Planned Net to Gross Ratio</v>
          </cell>
          <cell r="F1641" t="str">
            <v>Planned Net-to-Gross Ratio Value Source</v>
          </cell>
          <cell r="G1641" t="str">
            <v/>
          </cell>
          <cell r="H1641" t="str">
            <v>BAU - CE inputs sheet</v>
          </cell>
          <cell r="I1641" t="str">
            <v>CE inputs - measure update   small business 031314.xlsx</v>
          </cell>
        </row>
        <row r="1642">
          <cell r="C1642" t="str">
            <v>440.3_Gross incremental annual electric savings (kWh/yr)</v>
          </cell>
          <cell r="D1642">
            <v>3</v>
          </cell>
          <cell r="E1642" t="str">
            <v>Gross incremental annual electric savings (kWh/yr)</v>
          </cell>
          <cell r="F1642" t="str">
            <v>Energy savings value source</v>
          </cell>
          <cell r="G1642" t="str">
            <v/>
          </cell>
          <cell r="H1642" t="str">
            <v>page 22</v>
          </cell>
          <cell r="I1642" t="str">
            <v>Utah Industrial  Agricultural Measure Review and Update 1 May 2014.docx</v>
          </cell>
        </row>
        <row r="1643">
          <cell r="C1643" t="str">
            <v>440.3_Incremental cost ($)</v>
          </cell>
          <cell r="D1643">
            <v>3</v>
          </cell>
          <cell r="E1643" t="str">
            <v>Incremental cost ($)</v>
          </cell>
          <cell r="F1643" t="str">
            <v>Cost value source</v>
          </cell>
          <cell r="G1643" t="str">
            <v/>
          </cell>
          <cell r="H1643" t="str">
            <v>page 22</v>
          </cell>
          <cell r="I1643" t="str">
            <v>Utah Industrial  Agricultural Measure Review and Update 1 May 2014.docx</v>
          </cell>
        </row>
        <row r="1644">
          <cell r="C1644" t="str">
            <v>440.3_Planned Realization Rate</v>
          </cell>
          <cell r="D1644">
            <v>3</v>
          </cell>
          <cell r="E1644" t="str">
            <v>Planned Realization Rate</v>
          </cell>
          <cell r="F1644" t="str">
            <v>Planned Realization Rate Value Source</v>
          </cell>
          <cell r="G1644" t="str">
            <v/>
          </cell>
          <cell r="H1644" t="str">
            <v>BAU - CE inputs sheet</v>
          </cell>
          <cell r="I1644" t="str">
            <v>CE inputs - measure update   small business 031314.xlsx</v>
          </cell>
        </row>
        <row r="1645">
          <cell r="C1645" t="str">
            <v>440.3_Measure life (years)</v>
          </cell>
          <cell r="D1645">
            <v>3</v>
          </cell>
          <cell r="E1645" t="str">
            <v>Measure life (years)</v>
          </cell>
          <cell r="F1645" t="str">
            <v>Measure Life Value Source</v>
          </cell>
          <cell r="G1645" t="str">
            <v/>
          </cell>
          <cell r="H1645" t="str">
            <v>Page 22</v>
          </cell>
          <cell r="I1645" t="str">
            <v>Utah Industrial  Agricultural Measure Review and Update 1 May 2014.docx</v>
          </cell>
        </row>
        <row r="1646">
          <cell r="C1646" t="str">
            <v>879.2_Incremental cost ($)</v>
          </cell>
          <cell r="D1646">
            <v>2</v>
          </cell>
          <cell r="E1646" t="str">
            <v>Incremental cost ($)</v>
          </cell>
          <cell r="F1646" t="str">
            <v>Cost Value Source</v>
          </cell>
          <cell r="G1646" t="str">
            <v/>
          </cell>
          <cell r="H1646" t="str">
            <v>pg 38, Compressed Air Incentives table</v>
          </cell>
          <cell r="I1646" t="str">
            <v>Review and Update Industrial Agricultural Incentive Table Measures Washington 3 Nov 2013.pdf</v>
          </cell>
        </row>
        <row r="1647">
          <cell r="C1647" t="str">
            <v>879.2_Measure life (years)</v>
          </cell>
          <cell r="D1647">
            <v>2</v>
          </cell>
          <cell r="E1647" t="str">
            <v>Measure life (years)</v>
          </cell>
          <cell r="F1647" t="str">
            <v>Measure Life Value Source</v>
          </cell>
          <cell r="G1647" t="str">
            <v/>
          </cell>
          <cell r="H1647" t="str">
            <v>Page 40</v>
          </cell>
          <cell r="I1647" t="str">
            <v>Review and Update Industrial Agricultural Incentive Table Measures Washington 3 Nov 2013.pdf</v>
          </cell>
        </row>
        <row r="1648">
          <cell r="C1648" t="str">
            <v>879.2_Gross incremental annual electric savings (kWh/yr)</v>
          </cell>
          <cell r="D1648">
            <v>2</v>
          </cell>
          <cell r="E1648" t="str">
            <v>Gross incremental annual electric savings (kWh/yr)</v>
          </cell>
          <cell r="F1648" t="str">
            <v xml:space="preserve">Energy Savings Value Source </v>
          </cell>
          <cell r="G1648" t="str">
            <v/>
          </cell>
          <cell r="H1648" t="str">
            <v>pg 38, Compressed Air Incentives table</v>
          </cell>
          <cell r="I1648" t="str">
            <v>Review and Update Industrial Agricultural Incentive Table Measures Washington 3 Nov 2013.pdf</v>
          </cell>
        </row>
        <row r="1649">
          <cell r="C1649" t="str">
            <v>879.2_Baseline Value</v>
          </cell>
          <cell r="D1649">
            <v>2</v>
          </cell>
          <cell r="E1649" t="str">
            <v>Baseline Value</v>
          </cell>
          <cell r="F1649" t="str">
            <v>Baseline Value Source</v>
          </cell>
          <cell r="G1649" t="str">
            <v/>
          </cell>
          <cell r="H1649" t="str">
            <v>Section beginning row 519</v>
          </cell>
          <cell r="I1649" t="str">
            <v>FinAnswer Express Compressed Air Modeling - FINAL 23 Jan 2008.xls</v>
          </cell>
        </row>
        <row r="1650">
          <cell r="C1650" t="str">
            <v>879.2_Incentive Customer ($)</v>
          </cell>
          <cell r="D1650">
            <v>2</v>
          </cell>
          <cell r="E1650" t="str">
            <v>Incentive Customer ($)</v>
          </cell>
          <cell r="F1650" t="str">
            <v>Incentive Value Source</v>
          </cell>
          <cell r="G1650" t="str">
            <v/>
          </cell>
          <cell r="H1650" t="str">
            <v>pg 38, Compressed Air Incentives table</v>
          </cell>
          <cell r="I1650" t="str">
            <v>Review and Update Industrial Agricultural Incentive Table Measures Washington 3 Nov 2013.pdf</v>
          </cell>
        </row>
        <row r="1651">
          <cell r="C1651" t="str">
            <v>879.2_Gross Average Monthly Demand Reduction (kW/unit)</v>
          </cell>
          <cell r="D1651">
            <v>2</v>
          </cell>
          <cell r="E1651" t="str">
            <v>Gross Average Monthly Demand Reduction (kW/unit)</v>
          </cell>
          <cell r="F1651" t="str">
            <v>Demand Reduction Value Source</v>
          </cell>
          <cell r="G1651" t="str">
            <v/>
          </cell>
          <cell r="H1651" t="str">
            <v>pg 38, Compressed Air Incentives table</v>
          </cell>
          <cell r="I1651" t="str">
            <v>Review and Update Industrial Agricultural Incentive Table Measures Washington 3 Nov 2013.pdf</v>
          </cell>
        </row>
        <row r="1652">
          <cell r="C1652" t="str">
            <v>879.2_Efficient Case Value</v>
          </cell>
          <cell r="D1652">
            <v>2</v>
          </cell>
          <cell r="E1652" t="str">
            <v>Efficient Case Value</v>
          </cell>
          <cell r="F1652" t="str">
            <v>Efficient Case Value Source</v>
          </cell>
          <cell r="G1652" t="str">
            <v/>
          </cell>
          <cell r="H1652" t="str">
            <v>Section beginning row 519</v>
          </cell>
          <cell r="I1652" t="str">
            <v>FinAnswer Express Compressed Air Modeling - FINAL 23 Jan 2008.xls</v>
          </cell>
        </row>
        <row r="1653">
          <cell r="C1653" t="str">
            <v>1104.2_Gross incremental annual electric savings (kWh/yr)</v>
          </cell>
          <cell r="D1653">
            <v>2</v>
          </cell>
          <cell r="E1653" t="str">
            <v>Gross incremental annual electric savings (kWh/yr)</v>
          </cell>
          <cell r="F1653" t="str">
            <v>Energy Savings Value Source</v>
          </cell>
          <cell r="G1653" t="str">
            <v/>
          </cell>
          <cell r="H1653" t="str">
            <v>Page 41</v>
          </cell>
          <cell r="I1653" t="str">
            <v>Wyoming Industrial  Agricultural Measure Review and Update 9 Nov.docx</v>
          </cell>
        </row>
        <row r="1654">
          <cell r="C1654" t="str">
            <v>1104.2_Planned Net to Gross Ratio</v>
          </cell>
          <cell r="D1654">
            <v>2</v>
          </cell>
          <cell r="E1654" t="str">
            <v>Planned Net to Gross Ratio</v>
          </cell>
          <cell r="F1654" t="str">
            <v>Net-to-Gross Value Source</v>
          </cell>
          <cell r="G1654" t="str">
            <v/>
          </cell>
          <cell r="H1654" t="str">
            <v>Recommendation on Page 10</v>
          </cell>
          <cell r="I1654" t="str">
            <v>DSM_WY_EnergyFinAnswer_Report_2011.pdf</v>
          </cell>
        </row>
        <row r="1655">
          <cell r="C1655" t="str">
            <v>1104.2_Gross Average Monthly Demand Reduction (kW/unit)</v>
          </cell>
          <cell r="D1655">
            <v>2</v>
          </cell>
          <cell r="E1655" t="str">
            <v>Gross Average Monthly Demand Reduction (kW/unit)</v>
          </cell>
          <cell r="F1655" t="str">
            <v>Demand Savings Value Source</v>
          </cell>
          <cell r="G1655" t="str">
            <v/>
          </cell>
          <cell r="H1655" t="str">
            <v>Page 41</v>
          </cell>
          <cell r="I1655" t="str">
            <v>Wyoming Industrial  Agricultural Measure Review and Update 9 Nov.docx</v>
          </cell>
        </row>
        <row r="1656">
          <cell r="C1656" t="str">
            <v>1104.2_Measure life (years)</v>
          </cell>
          <cell r="D1656">
            <v>2</v>
          </cell>
          <cell r="E1656" t="str">
            <v>Measure life (years)</v>
          </cell>
          <cell r="F1656" t="str">
            <v>Measure Life Value Source</v>
          </cell>
          <cell r="G1656" t="str">
            <v/>
          </cell>
          <cell r="H1656" t="str">
            <v>Page 41</v>
          </cell>
          <cell r="I1656" t="str">
            <v>Wyoming Industrial  Agricultural Measure Review and Update 9 Nov.docx</v>
          </cell>
        </row>
        <row r="1657">
          <cell r="C1657" t="str">
            <v>1104.2_Incremental cost ($)</v>
          </cell>
          <cell r="D1657">
            <v>2</v>
          </cell>
          <cell r="E1657" t="str">
            <v>Incremental cost ($)</v>
          </cell>
          <cell r="F1657" t="str">
            <v>Incremental Cost Value Source</v>
          </cell>
          <cell r="G1657" t="str">
            <v/>
          </cell>
          <cell r="H1657" t="str">
            <v>Page 41</v>
          </cell>
          <cell r="I1657" t="str">
            <v>Wyoming Industrial  Agricultural Measure Review and Update 9 Nov.docx</v>
          </cell>
        </row>
        <row r="1658">
          <cell r="C1658" t="str">
            <v>830.2_Baseline Value</v>
          </cell>
          <cell r="D1658">
            <v>2</v>
          </cell>
          <cell r="E1658" t="str">
            <v>Baseline Value</v>
          </cell>
          <cell r="F1658" t="str">
            <v>Baseline Value Source</v>
          </cell>
          <cell r="G1658" t="str">
            <v/>
          </cell>
          <cell r="H1658" t="str">
            <v>Section beginning row 519</v>
          </cell>
          <cell r="I1658" t="str">
            <v>FinAnswer Express Compressed Air Modeling - FINAL 23 Jan 2008.xls</v>
          </cell>
        </row>
        <row r="1659">
          <cell r="C1659" t="str">
            <v>830.2_Gross incremental annual electric savings (kWh/yr)</v>
          </cell>
          <cell r="D1659">
            <v>2</v>
          </cell>
          <cell r="E1659" t="str">
            <v>Gross incremental annual electric savings (kWh/yr)</v>
          </cell>
          <cell r="F1659" t="str">
            <v xml:space="preserve">Energy Savings Value Source </v>
          </cell>
          <cell r="G1659" t="str">
            <v/>
          </cell>
          <cell r="H1659" t="str">
            <v>pg 38, Compressed Air Incentives table</v>
          </cell>
          <cell r="I1659" t="str">
            <v>Review and Update Industrial Agricultural Incentive Table Measures Washington 3 Nov 2013.pdf</v>
          </cell>
        </row>
        <row r="1660">
          <cell r="C1660" t="str">
            <v>830.2_Gross Average Monthly Demand Reduction (kW/unit)</v>
          </cell>
          <cell r="D1660">
            <v>2</v>
          </cell>
          <cell r="E1660" t="str">
            <v>Gross Average Monthly Demand Reduction (kW/unit)</v>
          </cell>
          <cell r="F1660" t="str">
            <v>Demand Reduction Value Source</v>
          </cell>
          <cell r="G1660" t="str">
            <v/>
          </cell>
          <cell r="H1660" t="str">
            <v>pg 38, Compressed Air Incentives table</v>
          </cell>
          <cell r="I1660" t="str">
            <v>Review and Update Industrial Agricultural Incentive Table Measures Washington 3 Nov 2013.pdf</v>
          </cell>
        </row>
        <row r="1661">
          <cell r="C1661" t="str">
            <v>830.2_Incentive Customer ($)</v>
          </cell>
          <cell r="D1661">
            <v>2</v>
          </cell>
          <cell r="E1661" t="str">
            <v>Incentive Customer ($)</v>
          </cell>
          <cell r="F1661" t="str">
            <v>Incentive Value Source</v>
          </cell>
          <cell r="G1661" t="str">
            <v/>
          </cell>
          <cell r="H1661" t="str">
            <v>pg 38, Compressed Air Incentives table</v>
          </cell>
          <cell r="I1661" t="str">
            <v>Review and Update Industrial Agricultural Incentive Table Measures Washington 3 Nov 2013.pdf</v>
          </cell>
        </row>
        <row r="1662">
          <cell r="C1662" t="str">
            <v>830.2_Efficient Case Value</v>
          </cell>
          <cell r="D1662">
            <v>2</v>
          </cell>
          <cell r="E1662" t="str">
            <v>Efficient Case Value</v>
          </cell>
          <cell r="F1662" t="str">
            <v>Efficient Case Value Source</v>
          </cell>
          <cell r="G1662" t="str">
            <v/>
          </cell>
          <cell r="H1662" t="str">
            <v>Section beginning row 519</v>
          </cell>
          <cell r="I1662" t="str">
            <v>FinAnswer Express Compressed Air Modeling - FINAL 23 Jan 2008.xls</v>
          </cell>
        </row>
        <row r="1663">
          <cell r="C1663" t="str">
            <v>830.2_Incremental cost ($)</v>
          </cell>
          <cell r="D1663">
            <v>2</v>
          </cell>
          <cell r="E1663" t="str">
            <v>Incremental cost ($)</v>
          </cell>
          <cell r="F1663" t="str">
            <v>Cost Value Source</v>
          </cell>
          <cell r="G1663" t="str">
            <v/>
          </cell>
          <cell r="H1663" t="str">
            <v>pg 38, Compressed Air Incentives table</v>
          </cell>
          <cell r="I1663" t="str">
            <v>Review and Update Industrial Agricultural Incentive Table Measures Washington 3 Nov 2013.pdf</v>
          </cell>
        </row>
        <row r="1664">
          <cell r="C1664" t="str">
            <v>830.2_Measure life (years)</v>
          </cell>
          <cell r="D1664">
            <v>2</v>
          </cell>
          <cell r="E1664" t="str">
            <v>Measure life (years)</v>
          </cell>
          <cell r="F1664" t="str">
            <v>Measure Life Value Source</v>
          </cell>
          <cell r="G1664" t="str">
            <v/>
          </cell>
          <cell r="H1664" t="str">
            <v>Page 40</v>
          </cell>
          <cell r="I1664" t="str">
            <v>Review and Update Industrial Agricultural Incentive Table Measures Washington 3 Nov 2013.pdf</v>
          </cell>
        </row>
        <row r="1665">
          <cell r="C1665" t="str">
            <v>1045.2_Gross incremental annual electric savings (kWh/yr)</v>
          </cell>
          <cell r="D1665">
            <v>2</v>
          </cell>
          <cell r="E1665" t="str">
            <v>Gross incremental annual electric savings (kWh/yr)</v>
          </cell>
          <cell r="F1665" t="str">
            <v>Energy Savings Value Source</v>
          </cell>
          <cell r="G1665" t="str">
            <v/>
          </cell>
          <cell r="H1665" t="str">
            <v>Page 41</v>
          </cell>
          <cell r="I1665" t="str">
            <v>Wyoming Industrial  Agricultural Measure Review and Update 9 Nov.docx</v>
          </cell>
        </row>
        <row r="1666">
          <cell r="C1666" t="str">
            <v>1045.2_Gross Average Monthly Demand Reduction (kW/unit)</v>
          </cell>
          <cell r="D1666">
            <v>2</v>
          </cell>
          <cell r="E1666" t="str">
            <v>Gross Average Monthly Demand Reduction (kW/unit)</v>
          </cell>
          <cell r="F1666" t="str">
            <v>Demand Savings Value Source</v>
          </cell>
          <cell r="G1666" t="str">
            <v/>
          </cell>
          <cell r="H1666" t="str">
            <v>Page 41</v>
          </cell>
          <cell r="I1666" t="str">
            <v>Wyoming Industrial  Agricultural Measure Review and Update 9 Nov.docx</v>
          </cell>
        </row>
        <row r="1667">
          <cell r="C1667" t="str">
            <v>1045.2_Planned Net to Gross Ratio</v>
          </cell>
          <cell r="D1667">
            <v>2</v>
          </cell>
          <cell r="E1667" t="str">
            <v>Planned Net to Gross Ratio</v>
          </cell>
          <cell r="F1667" t="str">
            <v>Net-to-Gross Value Source</v>
          </cell>
          <cell r="G1667" t="str">
            <v/>
          </cell>
          <cell r="H1667" t="str">
            <v>Recommendation on Page 10</v>
          </cell>
          <cell r="I1667" t="str">
            <v>DSM_WY_EnergyFinAnswer_Report_2011.pdf</v>
          </cell>
        </row>
        <row r="1668">
          <cell r="C1668" t="str">
            <v>1045.2_Measure life (years)</v>
          </cell>
          <cell r="D1668">
            <v>2</v>
          </cell>
          <cell r="E1668" t="str">
            <v>Measure life (years)</v>
          </cell>
          <cell r="F1668" t="str">
            <v>Measure Life Value Source</v>
          </cell>
          <cell r="G1668" t="str">
            <v/>
          </cell>
          <cell r="H1668" t="str">
            <v>Page 41</v>
          </cell>
          <cell r="I1668" t="str">
            <v>Wyoming Industrial  Agricultural Measure Review and Update 9 Nov.docx</v>
          </cell>
        </row>
        <row r="1669">
          <cell r="C1669" t="str">
            <v>1045.2_Incremental cost ($)</v>
          </cell>
          <cell r="D1669">
            <v>2</v>
          </cell>
          <cell r="E1669" t="str">
            <v>Incremental cost ($)</v>
          </cell>
          <cell r="F1669" t="str">
            <v>Incremental Cost Value Source</v>
          </cell>
          <cell r="G1669" t="str">
            <v/>
          </cell>
          <cell r="H1669" t="str">
            <v>Page 41</v>
          </cell>
          <cell r="I1669" t="str">
            <v>Wyoming Industrial  Agricultural Measure Review and Update 9 Nov.docx</v>
          </cell>
        </row>
        <row r="1670">
          <cell r="C1670" t="str">
            <v>620.3_Gross incremental annual electric savings (kWh/yr)</v>
          </cell>
          <cell r="D1670">
            <v>3</v>
          </cell>
          <cell r="E1670" t="str">
            <v>Gross incremental annual electric savings (kWh/yr)</v>
          </cell>
          <cell r="F1670" t="str">
            <v>Energy savings value source</v>
          </cell>
          <cell r="G1670" t="str">
            <v/>
          </cell>
          <cell r="H1670" t="str">
            <v>page 41</v>
          </cell>
          <cell r="I1670" t="str">
            <v>Utah Industrial  Agricultural Measure Review and Update 1 May 2014.docx</v>
          </cell>
        </row>
        <row r="1671">
          <cell r="C1671" t="str">
            <v>620.3_Measure life (years)</v>
          </cell>
          <cell r="D1671">
            <v>3</v>
          </cell>
          <cell r="E1671" t="str">
            <v>Measure life (years)</v>
          </cell>
          <cell r="F1671" t="str">
            <v>Measure Life Value Source</v>
          </cell>
          <cell r="G1671" t="str">
            <v/>
          </cell>
          <cell r="H1671" t="str">
            <v>Page 43</v>
          </cell>
          <cell r="I1671" t="str">
            <v>Utah Industrial  Agricultural Measure Review and Update 1 May 2014.docx</v>
          </cell>
        </row>
        <row r="1672">
          <cell r="C1672" t="str">
            <v>620.3_Incremental cost ($)</v>
          </cell>
          <cell r="D1672">
            <v>3</v>
          </cell>
          <cell r="E1672" t="str">
            <v>Incremental cost ($)</v>
          </cell>
          <cell r="F1672" t="str">
            <v>Cost value source</v>
          </cell>
          <cell r="G1672" t="str">
            <v/>
          </cell>
          <cell r="H1672" t="str">
            <v>page 41</v>
          </cell>
          <cell r="I1672" t="str">
            <v>Utah Industrial  Agricultural Measure Review and Update 1 May 2014.docx</v>
          </cell>
        </row>
        <row r="1673">
          <cell r="C1673" t="str">
            <v>620.3_Planned Realization Rate</v>
          </cell>
          <cell r="D1673">
            <v>3</v>
          </cell>
          <cell r="E1673" t="str">
            <v>Planned Realization Rate</v>
          </cell>
          <cell r="F1673" t="str">
            <v>Planned Realization Rate Value Source</v>
          </cell>
          <cell r="G1673" t="str">
            <v/>
          </cell>
          <cell r="H1673" t="str">
            <v>BAU - CE inputs sheet</v>
          </cell>
          <cell r="I1673" t="str">
            <v>CE inputs - measure update   small business 031314.xlsx</v>
          </cell>
        </row>
        <row r="1674">
          <cell r="C1674" t="str">
            <v>620.3_Planned Net to Gross Ratio</v>
          </cell>
          <cell r="D1674">
            <v>3</v>
          </cell>
          <cell r="E1674" t="str">
            <v>Planned Net to Gross Ratio</v>
          </cell>
          <cell r="F1674" t="str">
            <v>Planned Net-to-Gross Ratio Value Source</v>
          </cell>
          <cell r="G1674" t="str">
            <v/>
          </cell>
          <cell r="H1674" t="str">
            <v>BAU - CE inputs sheet</v>
          </cell>
          <cell r="I1674" t="str">
            <v>CE inputs - measure update   small business 031314.xlsx</v>
          </cell>
        </row>
        <row r="1675">
          <cell r="C1675" t="str">
            <v>02122014-070.2_Planned Realization Rate</v>
          </cell>
          <cell r="D1675">
            <v>2</v>
          </cell>
          <cell r="E1675" t="str">
            <v>Planned Realization Rate</v>
          </cell>
          <cell r="F1675" t="str">
            <v>Realization Rate Value Source</v>
          </cell>
          <cell r="G1675" t="str">
            <v/>
          </cell>
          <cell r="H1675" t="str">
            <v>page 2</v>
          </cell>
          <cell r="I1675" t="str">
            <v>CA_FinAnswer_Express_Program_Evaluation_2009-2011.pdf</v>
          </cell>
        </row>
        <row r="1676">
          <cell r="C1676" t="str">
            <v>02122014-070.2_Planned Net to Gross Ratio</v>
          </cell>
          <cell r="D1676">
            <v>2</v>
          </cell>
          <cell r="E1676" t="str">
            <v>Planned Net to Gross Ratio</v>
          </cell>
          <cell r="F1676" t="str">
            <v>Net-to-Gross Value Source</v>
          </cell>
          <cell r="G1676" t="str">
            <v/>
          </cell>
          <cell r="H1676" t="str">
            <v>page 2</v>
          </cell>
          <cell r="I1676" t="str">
            <v>CA_FinAnswer_Express_Program_Evaluation_2009-2011.pdf</v>
          </cell>
        </row>
        <row r="1677">
          <cell r="C1677" t="str">
            <v>02122014-006.2_Planned Realization Rate</v>
          </cell>
          <cell r="D1677">
            <v>2</v>
          </cell>
          <cell r="E1677" t="str">
            <v>Planned Realization Rate</v>
          </cell>
          <cell r="F1677" t="str">
            <v>Realization Rate Value Source</v>
          </cell>
          <cell r="G1677" t="str">
            <v/>
          </cell>
          <cell r="H1677" t="str">
            <v>Table 1</v>
          </cell>
          <cell r="I1677" t="str">
            <v>ID_FinAnswer_Express_Program_Evaluation_2009-2011.pdf</v>
          </cell>
        </row>
        <row r="1678">
          <cell r="C1678" t="str">
            <v>02122014-006.2_Measure life (years)</v>
          </cell>
          <cell r="D1678">
            <v>2</v>
          </cell>
          <cell r="E1678" t="str">
            <v>Measure life (years)</v>
          </cell>
          <cell r="F1678" t="str">
            <v>Measure Life Value Source</v>
          </cell>
          <cell r="G1678" t="str">
            <v>Average of 12 years from FinAnswer Express and 15 years from Energy FinAnswer (13.5 rounded to 14)</v>
          </cell>
          <cell r="H1678" t="str">
            <v/>
          </cell>
          <cell r="I1678" t="str">
            <v>2013-Idaho-Annual-Report-Appendices-FINAL071814.pdf</v>
          </cell>
        </row>
        <row r="1679">
          <cell r="C1679" t="str">
            <v>02122014-006.2_Planned Net to Gross Ratio</v>
          </cell>
          <cell r="D1679">
            <v>2</v>
          </cell>
          <cell r="E1679" t="str">
            <v>Planned Net to Gross Ratio</v>
          </cell>
          <cell r="F1679" t="str">
            <v>Net-to-Gross Value Source</v>
          </cell>
          <cell r="G1679" t="str">
            <v/>
          </cell>
          <cell r="H1679" t="str">
            <v>Page 2</v>
          </cell>
          <cell r="I1679" t="str">
            <v>ID_FinAnswer_Express_Program_Evaluation_2009-2011.pdf</v>
          </cell>
        </row>
        <row r="1680">
          <cell r="C1680" t="str">
            <v>01302014-011.1_Gross Average Monthly Demand Reduction (kW/unit)</v>
          </cell>
          <cell r="D1680">
            <v>1</v>
          </cell>
          <cell r="E1680" t="str">
            <v>Gross Average Monthly Demand Reduction (kW/unit)</v>
          </cell>
          <cell r="F1680" t="str">
            <v>Demand Savings Value Source</v>
          </cell>
          <cell r="G1680" t="str">
            <v/>
          </cell>
          <cell r="H1680" t="str">
            <v/>
          </cell>
          <cell r="I1680" t="str">
            <v>RMP UT Ltg Tool 070114.12.xlsm</v>
          </cell>
        </row>
        <row r="1681">
          <cell r="C1681" t="str">
            <v>01302014-011.1_Gross incremental annual electric savings (kWh/yr)</v>
          </cell>
          <cell r="D1681">
            <v>1</v>
          </cell>
          <cell r="E1681" t="str">
            <v>Gross incremental annual electric savings (kWh/yr)</v>
          </cell>
          <cell r="F1681" t="str">
            <v>Energy Savings Value Source</v>
          </cell>
          <cell r="G1681" t="str">
            <v/>
          </cell>
          <cell r="H1681" t="str">
            <v/>
          </cell>
          <cell r="I1681" t="str">
            <v>RMP UT Ltg Tool 070114.12.xlsm</v>
          </cell>
        </row>
        <row r="1682">
          <cell r="C1682" t="str">
            <v>01302014-011.2_Planned Realization Rate</v>
          </cell>
          <cell r="D1682">
            <v>2</v>
          </cell>
          <cell r="E1682" t="str">
            <v>Planned Realization Rate</v>
          </cell>
          <cell r="F1682" t="str">
            <v>Realization Rate Value Source</v>
          </cell>
          <cell r="G1682" t="str">
            <v/>
          </cell>
          <cell r="H1682" t="str">
            <v>BAU - CE inputs sheet</v>
          </cell>
          <cell r="I1682" t="str">
            <v>CE inputs - measure update   small business 031314.xlsx</v>
          </cell>
        </row>
        <row r="1683">
          <cell r="C1683" t="str">
            <v>01302014-011.2_Gross Average Monthly Demand Reduction (kW/unit)</v>
          </cell>
          <cell r="D1683">
            <v>2</v>
          </cell>
          <cell r="E1683" t="str">
            <v>Gross Average Monthly Demand Reduction (kW/unit)</v>
          </cell>
          <cell r="F1683" t="str">
            <v>Demand Savings Value Source</v>
          </cell>
          <cell r="G1683" t="str">
            <v/>
          </cell>
          <cell r="H1683" t="str">
            <v/>
          </cell>
          <cell r="I1683" t="str">
            <v>Program Update Report UT 050214.docx</v>
          </cell>
        </row>
        <row r="1684">
          <cell r="C1684" t="str">
            <v>01302014-011.2_Gross Average Monthly Demand Reduction (kW/unit)</v>
          </cell>
          <cell r="D1684">
            <v>2</v>
          </cell>
          <cell r="E1684" t="str">
            <v>Gross Average Monthly Demand Reduction (kW/unit)</v>
          </cell>
          <cell r="F1684" t="str">
            <v>Demand Savings Value Source</v>
          </cell>
          <cell r="G1684" t="str">
            <v/>
          </cell>
          <cell r="H1684" t="str">
            <v/>
          </cell>
          <cell r="I1684" t="str">
            <v/>
          </cell>
        </row>
        <row r="1685">
          <cell r="C1685" t="str">
            <v>01302014-011.2_Incremental cost ($)</v>
          </cell>
          <cell r="D1685">
            <v>2</v>
          </cell>
          <cell r="E1685" t="str">
            <v>Incremental cost ($)</v>
          </cell>
          <cell r="F1685" t="str">
            <v>Incremental Cost Value Source</v>
          </cell>
          <cell r="G1685" t="str">
            <v/>
          </cell>
          <cell r="H1685" t="str">
            <v/>
          </cell>
          <cell r="I1685" t="str">
            <v/>
          </cell>
        </row>
        <row r="1686">
          <cell r="C1686" t="str">
            <v>01302014-011.2_Planned Net to Gross Ratio</v>
          </cell>
          <cell r="D1686">
            <v>2</v>
          </cell>
          <cell r="E1686" t="str">
            <v>Planned Net to Gross Ratio</v>
          </cell>
          <cell r="F1686" t="str">
            <v>Net-to-Gross Value Source</v>
          </cell>
          <cell r="G1686" t="str">
            <v/>
          </cell>
          <cell r="H1686" t="str">
            <v>BAU - CE inputs sheet</v>
          </cell>
          <cell r="I1686" t="str">
            <v>CE inputs - measure update   small business 031314.xlsx</v>
          </cell>
        </row>
        <row r="1687">
          <cell r="C1687" t="str">
            <v>01302014-011.2_Gross incremental annual electric savings (kWh/yr)</v>
          </cell>
          <cell r="D1687">
            <v>2</v>
          </cell>
          <cell r="E1687" t="str">
            <v>Gross incremental annual electric savings (kWh/yr)</v>
          </cell>
          <cell r="F1687" t="str">
            <v>Energy Savings Value Source</v>
          </cell>
          <cell r="G1687" t="str">
            <v/>
          </cell>
          <cell r="H1687" t="str">
            <v/>
          </cell>
          <cell r="I1687" t="str">
            <v/>
          </cell>
        </row>
        <row r="1688">
          <cell r="C1688" t="str">
            <v>01302014-011.2_Incremental cost ($)</v>
          </cell>
          <cell r="D1688">
            <v>2</v>
          </cell>
          <cell r="E1688" t="str">
            <v>Incremental cost ($)</v>
          </cell>
          <cell r="F1688" t="str">
            <v>Incremental Cost Value Source</v>
          </cell>
          <cell r="G1688" t="str">
            <v/>
          </cell>
          <cell r="H1688" t="str">
            <v/>
          </cell>
          <cell r="I1688" t="str">
            <v>Program Update Report UT 050214.docx</v>
          </cell>
        </row>
        <row r="1689">
          <cell r="C1689" t="str">
            <v>01302014-011.2_Gross incremental annual electric savings (kWh/yr)</v>
          </cell>
          <cell r="D1689">
            <v>2</v>
          </cell>
          <cell r="E1689" t="str">
            <v>Gross incremental annual electric savings (kWh/yr)</v>
          </cell>
          <cell r="F1689" t="str">
            <v>Energy Savings Value Source</v>
          </cell>
          <cell r="G1689" t="str">
            <v/>
          </cell>
          <cell r="H1689" t="str">
            <v/>
          </cell>
          <cell r="I1689" t="str">
            <v>Program Update Report UT 050214.docx</v>
          </cell>
        </row>
        <row r="1690">
          <cell r="C1690" t="str">
            <v>01302014-011.2_Measure life (years)</v>
          </cell>
          <cell r="D1690">
            <v>2</v>
          </cell>
          <cell r="E1690" t="str">
            <v>Measure life (years)</v>
          </cell>
          <cell r="F1690" t="str">
            <v>Measure Life Value Source</v>
          </cell>
          <cell r="G1690" t="str">
            <v/>
          </cell>
          <cell r="H1690" t="str">
            <v>Used for program change filing. Program-level measure life decreased from previous 14 years to feflect increasing role of energy management</v>
          </cell>
          <cell r="I1690" t="str">
            <v>CE inputs - measure update   small business 031314.xlsx</v>
          </cell>
        </row>
        <row r="1691">
          <cell r="C1691" t="str">
            <v>01132014-024.1_Gross incremental annual electric savings (kWh/yr)</v>
          </cell>
          <cell r="D1691">
            <v>1</v>
          </cell>
          <cell r="E1691" t="str">
            <v>Gross incremental annual electric savings (kWh/yr)</v>
          </cell>
          <cell r="F1691" t="str">
            <v>Energy Savings Value Source</v>
          </cell>
          <cell r="G1691" t="str">
            <v/>
          </cell>
          <cell r="H1691" t="str">
            <v/>
          </cell>
          <cell r="I1691" t="str">
            <v>PP WA Ltg Tool 070114.12.xlsm</v>
          </cell>
        </row>
        <row r="1692">
          <cell r="C1692" t="str">
            <v>01132014-024.1_Gross Average Monthly Demand Reduction (kW/unit)</v>
          </cell>
          <cell r="D1692">
            <v>1</v>
          </cell>
          <cell r="E1692" t="str">
            <v>Gross Average Monthly Demand Reduction (kW/unit)</v>
          </cell>
          <cell r="F1692" t="str">
            <v>Demand Savings Value Source</v>
          </cell>
          <cell r="G1692" t="str">
            <v/>
          </cell>
          <cell r="H1692" t="str">
            <v/>
          </cell>
          <cell r="I1692" t="str">
            <v>PP WA Ltg Tool 070114.12.xlsm</v>
          </cell>
        </row>
        <row r="1693">
          <cell r="C1693" t="str">
            <v>01132014-024.2_</v>
          </cell>
          <cell r="D1693">
            <v>2</v>
          </cell>
          <cell r="E1693" t="str">
            <v/>
          </cell>
          <cell r="F1693" t="str">
            <v/>
          </cell>
          <cell r="G1693" t="str">
            <v/>
          </cell>
          <cell r="H1693" t="str">
            <v/>
          </cell>
          <cell r="I1693" t="str">
            <v/>
          </cell>
        </row>
        <row r="1694">
          <cell r="C1694" t="str">
            <v>02122014-032.2_Planned Net to Gross Ratio</v>
          </cell>
          <cell r="D1694">
            <v>2</v>
          </cell>
          <cell r="E1694" t="str">
            <v>Planned Net to Gross Ratio</v>
          </cell>
          <cell r="F1694" t="str">
            <v>Net-to-Gross Value Source</v>
          </cell>
          <cell r="G1694" t="str">
            <v/>
          </cell>
          <cell r="H1694" t="str">
            <v>Page 10</v>
          </cell>
          <cell r="I1694" t="str">
            <v>DSM_WY_FinAnswerExpress_Report_2011.pdf</v>
          </cell>
        </row>
        <row r="1695">
          <cell r="C1695" t="str">
            <v>02122014-032.2_Measure life (years)</v>
          </cell>
          <cell r="D1695">
            <v>2</v>
          </cell>
          <cell r="E1695" t="str">
            <v>Measure life (years)</v>
          </cell>
          <cell r="F1695" t="str">
            <v>Measure Life Value Source</v>
          </cell>
          <cell r="G1695" t="str">
            <v>Average of 12 years from FinAnswer Express and 15 years from Energy FinAnswer (13.5 rounded to 14)</v>
          </cell>
          <cell r="H1695" t="str">
            <v/>
          </cell>
          <cell r="I1695" t="str">
            <v/>
          </cell>
        </row>
        <row r="1696">
          <cell r="C1696" t="str">
            <v>02122014-032.2_Planned Realization Rate</v>
          </cell>
          <cell r="D1696">
            <v>2</v>
          </cell>
          <cell r="E1696" t="str">
            <v>Planned Realization Rate</v>
          </cell>
          <cell r="F1696" t="str">
            <v>Realization Rate Value Source</v>
          </cell>
          <cell r="G1696" t="str">
            <v/>
          </cell>
          <cell r="H1696" t="str">
            <v>Table 1</v>
          </cell>
          <cell r="I1696" t="str">
            <v>DSM_WY_FinAnswerExpress_Report_2011.pdf</v>
          </cell>
        </row>
        <row r="1697">
          <cell r="C1697" t="str">
            <v>12162013-161.2_Planned Net to Gross Ratio</v>
          </cell>
          <cell r="D1697">
            <v>2</v>
          </cell>
          <cell r="E1697" t="str">
            <v>Planned Net to Gross Ratio</v>
          </cell>
          <cell r="F1697" t="str">
            <v>Net-to-Gross Value Source</v>
          </cell>
          <cell r="G1697" t="str">
            <v/>
          </cell>
          <cell r="H1697" t="str">
            <v>Page 2</v>
          </cell>
          <cell r="I1697" t="str">
            <v>CA_Energy_FinAnswer_Program_Evaluation_2009-2011.pdf</v>
          </cell>
        </row>
        <row r="1698">
          <cell r="C1698" t="str">
            <v>12162013-291.2_Planned Net to Gross Ratio</v>
          </cell>
          <cell r="D1698">
            <v>2</v>
          </cell>
          <cell r="E1698" t="str">
            <v>Planned Net to Gross Ratio</v>
          </cell>
          <cell r="F1698" t="str">
            <v>Net-to-Gross Ratio Value Source</v>
          </cell>
          <cell r="G1698" t="str">
            <v/>
          </cell>
          <cell r="H1698" t="str">
            <v>Page 2</v>
          </cell>
          <cell r="I1698" t="str">
            <v>ID_Energy_FinAnswer_Program_Evaluation_2009-2011.pdf</v>
          </cell>
        </row>
        <row r="1699">
          <cell r="C1699" t="str">
            <v>12162013-291.2_Measure life (years)</v>
          </cell>
          <cell r="D1699">
            <v>2</v>
          </cell>
          <cell r="E1699" t="str">
            <v>Measure life (years)</v>
          </cell>
          <cell r="F1699" t="str">
            <v>Measure Life Value Source</v>
          </cell>
          <cell r="G1699" t="str">
            <v>14.5, rounded to 15</v>
          </cell>
          <cell r="H1699" t="str">
            <v>Table 16</v>
          </cell>
          <cell r="I1699" t="str">
            <v>Idaho Energy FinAnswer Evaluation Report - 2008.pdf</v>
          </cell>
        </row>
        <row r="1700">
          <cell r="C1700" t="str">
            <v>12162013-291.2_Planned Realization Rate</v>
          </cell>
          <cell r="D1700">
            <v>2</v>
          </cell>
          <cell r="E1700" t="str">
            <v>Planned Realization Rate</v>
          </cell>
          <cell r="F1700" t="str">
            <v>Realization Rate Value Source</v>
          </cell>
          <cell r="G1700" t="str">
            <v/>
          </cell>
          <cell r="H1700" t="str">
            <v>Table 1</v>
          </cell>
          <cell r="I1700" t="str">
            <v>ID_Energy_FinAnswer_Program_Evaluation_2009-2011.pdf</v>
          </cell>
        </row>
        <row r="1701">
          <cell r="C1701" t="str">
            <v>11222013-041.2_Incentive Customer ($)</v>
          </cell>
          <cell r="D1701">
            <v>2</v>
          </cell>
          <cell r="E1701" t="str">
            <v>Incentive Customer ($)</v>
          </cell>
          <cell r="F1701" t="str">
            <v>Incentive Value Source</v>
          </cell>
          <cell r="G1701" t="str">
            <v/>
          </cell>
          <cell r="H1701" t="str">
            <v>Incentive Caluclator Tool</v>
          </cell>
          <cell r="I1701" t="str">
            <v>WB UT Incentive Calc EXTERNAL 1.1E 0722013.xlsx</v>
          </cell>
        </row>
        <row r="1702">
          <cell r="C1702" t="str">
            <v>12162013-031.2_Incentive Customer ($)</v>
          </cell>
          <cell r="D1702">
            <v>2</v>
          </cell>
          <cell r="E1702" t="str">
            <v>Incentive Customer ($)</v>
          </cell>
          <cell r="F1702" t="str">
            <v>Incentive Value Source</v>
          </cell>
          <cell r="G1702" t="str">
            <v/>
          </cell>
          <cell r="H1702" t="str">
            <v>Incentive Caluclator Tool</v>
          </cell>
          <cell r="I1702" t="str">
            <v>WA wattSmart Business Incentive DUMMY.xlsx</v>
          </cell>
        </row>
        <row r="1703">
          <cell r="C1703" t="str">
            <v>12162013-421.2_Measure life (years)</v>
          </cell>
          <cell r="D1703">
            <v>2</v>
          </cell>
          <cell r="E1703" t="str">
            <v>Measure life (years)</v>
          </cell>
          <cell r="F1703" t="str">
            <v>Measure Life Value Source</v>
          </cell>
          <cell r="G1703" t="str">
            <v/>
          </cell>
          <cell r="H1703" t="str">
            <v>Table 26</v>
          </cell>
          <cell r="I1703" t="str">
            <v>2013-Wyoming-Annual-Report-Appendices-FINAL.pdf</v>
          </cell>
        </row>
        <row r="1704">
          <cell r="C1704" t="str">
            <v>12162013-421.2_Planned Net to Gross Ratio</v>
          </cell>
          <cell r="D1704">
            <v>2</v>
          </cell>
          <cell r="E1704" t="str">
            <v>Planned Net to Gross Ratio</v>
          </cell>
          <cell r="F1704" t="str">
            <v>Net-to-Gross Valur Source</v>
          </cell>
          <cell r="G1704" t="str">
            <v/>
          </cell>
          <cell r="H1704" t="str">
            <v>Page 10</v>
          </cell>
          <cell r="I1704" t="str">
            <v>DSM_WY_EnergyFinAnswer_Report_2011.pdf</v>
          </cell>
        </row>
        <row r="1705">
          <cell r="C1705" t="str">
            <v>12162013-421.2_Planned Realization Rate</v>
          </cell>
          <cell r="D1705">
            <v>2</v>
          </cell>
          <cell r="E1705" t="str">
            <v>Planned Realization Rate</v>
          </cell>
          <cell r="F1705" t="str">
            <v>Realization Rate Value Source</v>
          </cell>
          <cell r="G1705" t="str">
            <v/>
          </cell>
          <cell r="H1705" t="str">
            <v>Table 1</v>
          </cell>
          <cell r="I1705" t="str">
            <v>DSM_WY_EnergyFinAnswer_Report_2011.pdf</v>
          </cell>
        </row>
        <row r="1706">
          <cell r="C1706" t="str">
            <v>12162013-162.2_Planned Net to Gross Ratio</v>
          </cell>
          <cell r="D1706">
            <v>2</v>
          </cell>
          <cell r="E1706" t="str">
            <v>Planned Net to Gross Ratio</v>
          </cell>
          <cell r="F1706" t="str">
            <v>Net-to-Gross Value Source</v>
          </cell>
          <cell r="G1706" t="str">
            <v/>
          </cell>
          <cell r="H1706" t="str">
            <v>Page 2</v>
          </cell>
          <cell r="I1706" t="str">
            <v>CA_Energy_FinAnswer_Program_Evaluation_2009-2011.pdf</v>
          </cell>
        </row>
        <row r="1707">
          <cell r="C1707" t="str">
            <v>12162013-292.2_Planned Net to Gross Ratio</v>
          </cell>
          <cell r="D1707">
            <v>2</v>
          </cell>
          <cell r="E1707" t="str">
            <v>Planned Net to Gross Ratio</v>
          </cell>
          <cell r="F1707" t="str">
            <v>Net-to-Gross Ratio Value Source</v>
          </cell>
          <cell r="G1707" t="str">
            <v/>
          </cell>
          <cell r="H1707" t="str">
            <v>Page 2</v>
          </cell>
          <cell r="I1707" t="str">
            <v>ID_Energy_FinAnswer_Program_Evaluation_2009-2011.pdf</v>
          </cell>
        </row>
        <row r="1708">
          <cell r="C1708" t="str">
            <v>12162013-292.2_Planned Realization Rate</v>
          </cell>
          <cell r="D1708">
            <v>2</v>
          </cell>
          <cell r="E1708" t="str">
            <v>Planned Realization Rate</v>
          </cell>
          <cell r="F1708" t="str">
            <v>Realization Rate Value Source</v>
          </cell>
          <cell r="G1708" t="str">
            <v/>
          </cell>
          <cell r="H1708" t="str">
            <v>Table 1</v>
          </cell>
          <cell r="I1708" t="str">
            <v>ID_Energy_FinAnswer_Program_Evaluation_2009-2011.pdf</v>
          </cell>
        </row>
        <row r="1709">
          <cell r="C1709" t="str">
            <v>12162013-292.2_Measure life (years)</v>
          </cell>
          <cell r="D1709">
            <v>2</v>
          </cell>
          <cell r="E1709" t="str">
            <v>Measure life (years)</v>
          </cell>
          <cell r="F1709" t="str">
            <v>Measure Life Value Source</v>
          </cell>
          <cell r="G1709" t="str">
            <v>14.5, rounded to 15</v>
          </cell>
          <cell r="H1709" t="str">
            <v>Table 16</v>
          </cell>
          <cell r="I1709" t="str">
            <v>Idaho Energy FinAnswer Evaluation Report - 2008.pdf</v>
          </cell>
        </row>
        <row r="1710">
          <cell r="C1710" t="str">
            <v>11222013-042.2_Incentive Customer ($)</v>
          </cell>
          <cell r="D1710">
            <v>2</v>
          </cell>
          <cell r="E1710" t="str">
            <v>Incentive Customer ($)</v>
          </cell>
          <cell r="F1710" t="str">
            <v>Incentive Value Source</v>
          </cell>
          <cell r="G1710" t="str">
            <v/>
          </cell>
          <cell r="H1710" t="str">
            <v>Incentive Caluclator Tool</v>
          </cell>
          <cell r="I1710" t="str">
            <v>WB UT Incentive Calc EXTERNAL 1.1E 0722013.xlsx</v>
          </cell>
        </row>
        <row r="1711">
          <cell r="C1711" t="str">
            <v>12162013-032.2_Incentive Customer ($)</v>
          </cell>
          <cell r="D1711">
            <v>2</v>
          </cell>
          <cell r="E1711" t="str">
            <v>Incentive Customer ($)</v>
          </cell>
          <cell r="F1711" t="str">
            <v>Incentive Value Source</v>
          </cell>
          <cell r="G1711" t="str">
            <v/>
          </cell>
          <cell r="H1711" t="str">
            <v>Incentive Caluclator Tool</v>
          </cell>
          <cell r="I1711" t="str">
            <v>WA wattSmart Business Incentive DUMMY.xlsx</v>
          </cell>
        </row>
        <row r="1712">
          <cell r="C1712" t="str">
            <v>12162013-422.2_Planned Net to Gross Ratio</v>
          </cell>
          <cell r="D1712">
            <v>2</v>
          </cell>
          <cell r="E1712" t="str">
            <v>Planned Net to Gross Ratio</v>
          </cell>
          <cell r="F1712" t="str">
            <v>Net-to-Gross Valur Source</v>
          </cell>
          <cell r="G1712" t="str">
            <v/>
          </cell>
          <cell r="H1712" t="str">
            <v>Page 10</v>
          </cell>
          <cell r="I1712" t="str">
            <v>DSM_WY_EnergyFinAnswer_Report_2011.pdf</v>
          </cell>
        </row>
        <row r="1713">
          <cell r="C1713" t="str">
            <v>12162013-422.2_Planned Realization Rate</v>
          </cell>
          <cell r="D1713">
            <v>2</v>
          </cell>
          <cell r="E1713" t="str">
            <v>Planned Realization Rate</v>
          </cell>
          <cell r="F1713" t="str">
            <v>Realization Rate Value Source</v>
          </cell>
          <cell r="G1713" t="str">
            <v/>
          </cell>
          <cell r="H1713" t="str">
            <v>Table 1</v>
          </cell>
          <cell r="I1713" t="str">
            <v>DSM_WY_EnergyFinAnswer_Report_2011.pdf</v>
          </cell>
        </row>
        <row r="1714">
          <cell r="C1714" t="str">
            <v>12162013-422.2_Measure life (years)</v>
          </cell>
          <cell r="D1714">
            <v>2</v>
          </cell>
          <cell r="E1714" t="str">
            <v>Measure life (years)</v>
          </cell>
          <cell r="F1714" t="str">
            <v>Measure Life Value Source</v>
          </cell>
          <cell r="G1714" t="str">
            <v/>
          </cell>
          <cell r="H1714" t="str">
            <v>Table 26</v>
          </cell>
          <cell r="I1714" t="str">
            <v>2013-Wyoming-Annual-Report-Appendices-FINAL.pdf</v>
          </cell>
        </row>
        <row r="1715">
          <cell r="C1715" t="str">
            <v>11032014-030.1_Measure life (years)</v>
          </cell>
          <cell r="D1715">
            <v>1</v>
          </cell>
          <cell r="E1715" t="str">
            <v>Measure life (years)</v>
          </cell>
          <cell r="F1715" t="str">
            <v>Measure Life Value Source</v>
          </cell>
          <cell r="G1715" t="str">
            <v/>
          </cell>
          <cell r="H1715" t="str">
            <v/>
          </cell>
          <cell r="I1715" t="str">
            <v>NonLighting Measure Worksheets ID 111314.pdf</v>
          </cell>
        </row>
        <row r="1716">
          <cell r="C1716" t="str">
            <v>11032014-030.1_Planned Realization Rate</v>
          </cell>
          <cell r="D1716">
            <v>1</v>
          </cell>
          <cell r="E1716" t="str">
            <v>Planned Realization Rate</v>
          </cell>
          <cell r="F1716" t="str">
            <v>Realization Rate Value Source</v>
          </cell>
          <cell r="G1716" t="str">
            <v/>
          </cell>
          <cell r="H1716" t="str">
            <v>Table 1</v>
          </cell>
          <cell r="I1716" t="str">
            <v>ID_FinAnswer_Express_Program_Evaluation_2009-2011.pdf</v>
          </cell>
        </row>
        <row r="1717">
          <cell r="C1717" t="str">
            <v>11032014-030.1_Planned Net to Gross Ratio</v>
          </cell>
          <cell r="D1717">
            <v>1</v>
          </cell>
          <cell r="E1717" t="str">
            <v>Planned Net to Gross Ratio</v>
          </cell>
          <cell r="F1717" t="str">
            <v>Net-to-Gross Value Source</v>
          </cell>
          <cell r="G1717" t="str">
            <v/>
          </cell>
          <cell r="H1717" t="str">
            <v>Page 2</v>
          </cell>
          <cell r="I1717" t="str">
            <v>ID_FinAnswer_Express_Program_Evaluation_2009-2011.pdf</v>
          </cell>
        </row>
        <row r="1718">
          <cell r="C1718" t="str">
            <v>07182014-013.1_Planned Realization Rate</v>
          </cell>
          <cell r="D1718">
            <v>1</v>
          </cell>
          <cell r="E1718" t="str">
            <v>Planned Realization Rate</v>
          </cell>
          <cell r="F1718" t="str">
            <v>Realization Rate Value Source</v>
          </cell>
          <cell r="G1718" t="str">
            <v/>
          </cell>
          <cell r="H1718" t="str">
            <v>BAU - CE inputs sheet</v>
          </cell>
          <cell r="I1718" t="str">
            <v>CE inputs - measure update   small business 031314.xlsx</v>
          </cell>
        </row>
        <row r="1719">
          <cell r="C1719" t="str">
            <v>07182014-013.1_Gross Average Monthly Demand Reduction (kW/unit)</v>
          </cell>
          <cell r="D1719">
            <v>1</v>
          </cell>
          <cell r="E1719" t="str">
            <v>Gross Average Monthly Demand Reduction (kW/unit)</v>
          </cell>
          <cell r="F1719" t="str">
            <v>Demand Savings Value Source</v>
          </cell>
          <cell r="G1719" t="str">
            <v/>
          </cell>
          <cell r="H1719" t="str">
            <v/>
          </cell>
          <cell r="I1719" t="str">
            <v/>
          </cell>
        </row>
        <row r="1720">
          <cell r="C1720" t="str">
            <v>07182014-013.1_Gross Average Monthly Demand Reduction (kW/unit)</v>
          </cell>
          <cell r="D1720">
            <v>1</v>
          </cell>
          <cell r="E1720" t="str">
            <v>Gross Average Monthly Demand Reduction (kW/unit)</v>
          </cell>
          <cell r="F1720" t="str">
            <v>Demand Savings Value Source</v>
          </cell>
          <cell r="G1720" t="str">
            <v/>
          </cell>
          <cell r="H1720" t="str">
            <v/>
          </cell>
          <cell r="I1720" t="str">
            <v>Program Update Report UT 050214.docx</v>
          </cell>
        </row>
        <row r="1721">
          <cell r="C1721" t="str">
            <v>07182014-013.1_Incremental cost ($)</v>
          </cell>
          <cell r="D1721">
            <v>1</v>
          </cell>
          <cell r="E1721" t="str">
            <v>Incremental cost ($)</v>
          </cell>
          <cell r="F1721" t="str">
            <v>Incremental Cost Value Source</v>
          </cell>
          <cell r="G1721" t="str">
            <v/>
          </cell>
          <cell r="H1721" t="str">
            <v/>
          </cell>
          <cell r="I1721" t="str">
            <v>Program Update Report UT 050214.docx</v>
          </cell>
        </row>
        <row r="1722">
          <cell r="C1722" t="str">
            <v>07182014-013.1_Planned Net to Gross Ratio</v>
          </cell>
          <cell r="D1722">
            <v>1</v>
          </cell>
          <cell r="E1722" t="str">
            <v>Planned Net to Gross Ratio</v>
          </cell>
          <cell r="F1722" t="str">
            <v>Net-to-Gross Value Source</v>
          </cell>
          <cell r="G1722" t="str">
            <v/>
          </cell>
          <cell r="H1722" t="str">
            <v>BAU - CE inputs sheet</v>
          </cell>
          <cell r="I1722" t="str">
            <v>CE inputs - measure update   small business 031314.xlsx</v>
          </cell>
        </row>
        <row r="1723">
          <cell r="C1723" t="str">
            <v>07182014-013.1_Measure life (years)</v>
          </cell>
          <cell r="D1723">
            <v>1</v>
          </cell>
          <cell r="E1723" t="str">
            <v>Measure life (years)</v>
          </cell>
          <cell r="F1723" t="str">
            <v>Measure Life Value Source</v>
          </cell>
          <cell r="G1723" t="str">
            <v/>
          </cell>
          <cell r="H1723" t="str">
            <v/>
          </cell>
          <cell r="I1723" t="str">
            <v>Program Update Report UT 050214.docx</v>
          </cell>
        </row>
        <row r="1724">
          <cell r="C1724" t="str">
            <v>07182014-013.1_Gross incremental annual electric savings (kWh/yr)</v>
          </cell>
          <cell r="D1724">
            <v>1</v>
          </cell>
          <cell r="E1724" t="str">
            <v>Gross incremental annual electric savings (kWh/yr)</v>
          </cell>
          <cell r="F1724" t="str">
            <v>Energy Savings Value Source</v>
          </cell>
          <cell r="G1724" t="str">
            <v/>
          </cell>
          <cell r="H1724" t="str">
            <v/>
          </cell>
          <cell r="I1724" t="str">
            <v/>
          </cell>
        </row>
        <row r="1725">
          <cell r="C1725" t="str">
            <v>07182014-013.1_Incremental cost ($)</v>
          </cell>
          <cell r="D1725">
            <v>1</v>
          </cell>
          <cell r="E1725" t="str">
            <v>Incremental cost ($)</v>
          </cell>
          <cell r="F1725" t="str">
            <v>Incremental Cost Value Source</v>
          </cell>
          <cell r="G1725" t="str">
            <v/>
          </cell>
          <cell r="H1725" t="str">
            <v/>
          </cell>
          <cell r="I1725" t="str">
            <v/>
          </cell>
        </row>
        <row r="1726">
          <cell r="C1726" t="str">
            <v>07182014-013.1_Gross incremental annual electric savings (kWh/yr)</v>
          </cell>
          <cell r="D1726">
            <v>1</v>
          </cell>
          <cell r="E1726" t="str">
            <v>Gross incremental annual electric savings (kWh/yr)</v>
          </cell>
          <cell r="F1726" t="str">
            <v>Energy Savings Value Source</v>
          </cell>
          <cell r="G1726" t="str">
            <v/>
          </cell>
          <cell r="H1726" t="str">
            <v/>
          </cell>
          <cell r="I1726" t="str">
            <v>Program Update Report UT 050214.docx</v>
          </cell>
        </row>
        <row r="1727">
          <cell r="C1727" t="str">
            <v>12302013-007.1_Measure life (years)</v>
          </cell>
          <cell r="D1727">
            <v>1</v>
          </cell>
          <cell r="E1727" t="str">
            <v>Measure life (years)</v>
          </cell>
          <cell r="F1727" t="str">
            <v>Measure Life Value Source</v>
          </cell>
          <cell r="G1727" t="str">
            <v/>
          </cell>
          <cell r="H1727" t="str">
            <v>Table 1-4</v>
          </cell>
          <cell r="I1727" t="str">
            <v/>
          </cell>
        </row>
        <row r="1728">
          <cell r="C1728" t="str">
            <v>12302013-007.1_Incremental cost ($)</v>
          </cell>
          <cell r="D1728">
            <v>1</v>
          </cell>
          <cell r="E1728" t="str">
            <v>Incremental cost ($)</v>
          </cell>
          <cell r="F1728" t="str">
            <v>Cost Value Source</v>
          </cell>
          <cell r="G1728" t="str">
            <v/>
          </cell>
          <cell r="H1728" t="str">
            <v>Table 1-4</v>
          </cell>
          <cell r="I1728" t="str">
            <v/>
          </cell>
        </row>
        <row r="1729">
          <cell r="C1729" t="str">
            <v>12302013-007.1_Gross Average Monthly Demand Reduction (kW/unit)</v>
          </cell>
          <cell r="D1729">
            <v>1</v>
          </cell>
          <cell r="E1729" t="str">
            <v>Gross Average Monthly Demand Reduction (kW/unit)</v>
          </cell>
          <cell r="F1729" t="str">
            <v>Demand Reduction Value Source</v>
          </cell>
          <cell r="G1729" t="str">
            <v/>
          </cell>
          <cell r="H1729" t="str">
            <v>Table 1-4</v>
          </cell>
          <cell r="I1729" t="str">
            <v/>
          </cell>
        </row>
        <row r="1730">
          <cell r="C1730" t="str">
            <v>12302013-007.1_Incentive Customer ($)</v>
          </cell>
          <cell r="D1730">
            <v>1</v>
          </cell>
          <cell r="E1730" t="str">
            <v>Incentive Customer ($)</v>
          </cell>
          <cell r="F1730" t="str">
            <v>Incentive Value Source</v>
          </cell>
          <cell r="G1730" t="str">
            <v/>
          </cell>
          <cell r="H1730" t="str">
            <v>Table 1-4</v>
          </cell>
          <cell r="I1730" t="str">
            <v/>
          </cell>
        </row>
        <row r="1731">
          <cell r="C1731" t="str">
            <v>12302013-007.1_Gross incremental annual electric savings (kWh/yr)</v>
          </cell>
          <cell r="D1731">
            <v>1</v>
          </cell>
          <cell r="E1731" t="str">
            <v>Gross incremental annual electric savings (kWh/yr)</v>
          </cell>
          <cell r="F1731" t="str">
            <v xml:space="preserve">Energy Savings Value Source </v>
          </cell>
          <cell r="G1731" t="str">
            <v/>
          </cell>
          <cell r="H1731" t="str">
            <v>Table 1-4</v>
          </cell>
          <cell r="I1731" t="str">
            <v/>
          </cell>
        </row>
        <row r="1732">
          <cell r="C1732" t="str">
            <v>12012014-010.1_Measure life (years)</v>
          </cell>
          <cell r="D1732">
            <v>1</v>
          </cell>
          <cell r="E1732" t="str">
            <v>Measure life (years)</v>
          </cell>
          <cell r="F1732" t="str">
            <v>Measure Life Value Source</v>
          </cell>
          <cell r="G1732" t="str">
            <v/>
          </cell>
          <cell r="H1732" t="str">
            <v/>
          </cell>
          <cell r="I1732" t="str">
            <v>NonLighting Measure Worksheets WY 120814.pdf</v>
          </cell>
        </row>
        <row r="1733">
          <cell r="C1733" t="str">
            <v>12012014-010.1_Planned Net to Gross Ratio</v>
          </cell>
          <cell r="D1733">
            <v>1</v>
          </cell>
          <cell r="E1733" t="str">
            <v>Planned Net to Gross Ratio</v>
          </cell>
          <cell r="F1733" t="str">
            <v>Net-to-Gross Value Source</v>
          </cell>
          <cell r="G1733" t="str">
            <v/>
          </cell>
          <cell r="H1733" t="str">
            <v>Page 10</v>
          </cell>
          <cell r="I1733" t="str">
            <v>DSM_WY_FinAnswerExpress_Report_2011.pdf</v>
          </cell>
        </row>
        <row r="1734">
          <cell r="C1734" t="str">
            <v>12012014-010.1_Planned Realization Rate</v>
          </cell>
          <cell r="D1734">
            <v>1</v>
          </cell>
          <cell r="E1734" t="str">
            <v>Planned Realization Rate</v>
          </cell>
          <cell r="F1734" t="str">
            <v>Realization Rate Value Source</v>
          </cell>
          <cell r="G1734" t="str">
            <v/>
          </cell>
          <cell r="H1734" t="str">
            <v>Table 1</v>
          </cell>
          <cell r="I1734" t="str">
            <v>DSM_WY_FinAnswerExpress_Report_2011.pdf</v>
          </cell>
        </row>
        <row r="1735">
          <cell r="C1735" t="str">
            <v>06232015-013.1_Planned Net to Gross Ratio</v>
          </cell>
          <cell r="D1735">
            <v>1</v>
          </cell>
          <cell r="E1735" t="str">
            <v>Planned Net to Gross Ratio</v>
          </cell>
          <cell r="F1735" t="str">
            <v>Net-to-Gross Value Source</v>
          </cell>
          <cell r="G1735" t="str">
            <v/>
          </cell>
          <cell r="H1735" t="str">
            <v>page 2</v>
          </cell>
          <cell r="I1735" t="str">
            <v>CA_FinAnswer_Express_Program_Evaluation_2009-2011.pdf</v>
          </cell>
        </row>
        <row r="1736">
          <cell r="C1736" t="str">
            <v>06232015-013.1_Planned Realization Rate</v>
          </cell>
          <cell r="D1736">
            <v>1</v>
          </cell>
          <cell r="E1736" t="str">
            <v>Planned Realization Rate</v>
          </cell>
          <cell r="F1736" t="str">
            <v>Realization Rate Value Source</v>
          </cell>
          <cell r="G1736" t="str">
            <v/>
          </cell>
          <cell r="H1736" t="str">
            <v>page 2</v>
          </cell>
          <cell r="I1736" t="str">
            <v>CA_FinAnswer_Express_Program_Evaluation_2009-2011.pdf</v>
          </cell>
        </row>
        <row r="1737">
          <cell r="C1737" t="str">
            <v>01302014-012.1_Gross Average Monthly Demand Reduction (kW/unit)</v>
          </cell>
          <cell r="D1737">
            <v>1</v>
          </cell>
          <cell r="E1737" t="str">
            <v>Gross Average Monthly Demand Reduction (kW/unit)</v>
          </cell>
          <cell r="F1737" t="str">
            <v>Demand Savings Value Source</v>
          </cell>
          <cell r="G1737" t="str">
            <v/>
          </cell>
          <cell r="H1737" t="str">
            <v/>
          </cell>
          <cell r="I1737" t="str">
            <v>RMP UT Ltg Tool 070114.12.xlsm</v>
          </cell>
        </row>
        <row r="1738">
          <cell r="C1738" t="str">
            <v>01302014-012.1_Gross incremental annual electric savings (kWh/yr)</v>
          </cell>
          <cell r="D1738">
            <v>1</v>
          </cell>
          <cell r="E1738" t="str">
            <v>Gross incremental annual electric savings (kWh/yr)</v>
          </cell>
          <cell r="F1738" t="str">
            <v>Energy Savings Value Source</v>
          </cell>
          <cell r="G1738" t="str">
            <v/>
          </cell>
          <cell r="H1738" t="str">
            <v/>
          </cell>
          <cell r="I1738" t="str">
            <v>RMP UT Ltg Tool 070114.12.xlsm</v>
          </cell>
        </row>
        <row r="1739">
          <cell r="C1739" t="str">
            <v>01132014-027.1_Gross Average Monthly Demand Reduction (kW/unit)</v>
          </cell>
          <cell r="D1739">
            <v>1</v>
          </cell>
          <cell r="E1739" t="str">
            <v>Gross Average Monthly Demand Reduction (kW/unit)</v>
          </cell>
          <cell r="F1739" t="str">
            <v>Demand Savings Value Source</v>
          </cell>
          <cell r="G1739" t="str">
            <v/>
          </cell>
          <cell r="H1739" t="str">
            <v/>
          </cell>
          <cell r="I1739" t="str">
            <v>PP WA Ltg Tool 070114.12.xlsm</v>
          </cell>
        </row>
        <row r="1740">
          <cell r="C1740" t="str">
            <v>01132014-027.1_Gross incremental annual electric savings (kWh/yr)</v>
          </cell>
          <cell r="D1740">
            <v>1</v>
          </cell>
          <cell r="E1740" t="str">
            <v>Gross incremental annual electric savings (kWh/yr)</v>
          </cell>
          <cell r="F1740" t="str">
            <v>Energy Savings Value Source</v>
          </cell>
          <cell r="G1740" t="str">
            <v/>
          </cell>
          <cell r="H1740" t="str">
            <v/>
          </cell>
          <cell r="I1740" t="str">
            <v>PP WA Ltg Tool 070114.12.xlsm</v>
          </cell>
        </row>
        <row r="1741">
          <cell r="C1741" t="str">
            <v>1941 - FE.2_Gross incremental annual electric savings (kWh/yr)</v>
          </cell>
          <cell r="D1741">
            <v>2</v>
          </cell>
          <cell r="E1741" t="str">
            <v>Gross incremental annual electric savings (kWh/yr)</v>
          </cell>
          <cell r="F1741" t="str">
            <v>Fuel mix weighting</v>
          </cell>
          <cell r="G1741" t="str">
            <v>0.1 - Percentage</v>
          </cell>
          <cell r="H1741" t="str">
            <v>Program participation data</v>
          </cell>
          <cell r="I1741" t="str">
            <v/>
          </cell>
        </row>
        <row r="1742">
          <cell r="C1742" t="str">
            <v>1941 - FE.2_Gross incremental annual electric savings (kWh/yr)</v>
          </cell>
          <cell r="D1742">
            <v>2</v>
          </cell>
          <cell r="E1742" t="str">
            <v>Gross incremental annual electric savings (kWh/yr)</v>
          </cell>
          <cell r="F1742" t="str">
            <v>Efficient Case Gross Annual Energy Consumption (kWh/yr)</v>
          </cell>
          <cell r="G1742" t="str">
            <v>277.3801652892562</v>
          </cell>
          <cell r="H1742" t="str">
            <v/>
          </cell>
          <cell r="I1742" t="str">
            <v/>
          </cell>
        </row>
        <row r="1743">
          <cell r="C1743" t="str">
            <v>1941 - FE.2_Gross incremental annual electric savings (kWh/yr)</v>
          </cell>
          <cell r="D1743">
            <v>2</v>
          </cell>
          <cell r="E1743" t="str">
            <v>Gross incremental annual electric savings (kWh/yr)</v>
          </cell>
          <cell r="F1743" t="str">
            <v>Base case</v>
          </cell>
          <cell r="G1743" t="str">
            <v>0.71 - EF</v>
          </cell>
          <cell r="H1743" t="str">
            <v>RTF</v>
          </cell>
          <cell r="I1743" t="str">
            <v/>
          </cell>
        </row>
        <row r="1744">
          <cell r="C1744" t="str">
            <v>1941 - FE.2_Gross incremental annual electric savings (kWh/yr)</v>
          </cell>
          <cell r="D1744">
            <v>2</v>
          </cell>
          <cell r="E1744" t="str">
            <v>Gross incremental annual electric savings (kWh/yr)</v>
          </cell>
          <cell r="F1744" t="str">
            <v>Equation E (Energy): Gross incremental annual electric savings (kWh/yr)</v>
          </cell>
          <cell r="G1744" t="str">
            <v>http://rtf.nwcouncil.org/measures/res/archive/ResDishwasher_FY10v2_0.xls</v>
          </cell>
          <cell r="H1744" t="str">
            <v/>
          </cell>
          <cell r="I1744" t="str">
            <v/>
          </cell>
        </row>
        <row r="1745">
          <cell r="C1745" t="str">
            <v>1941 - FE.2_Gross incremental annual electric savings (kWh/yr)</v>
          </cell>
          <cell r="D1745">
            <v>2</v>
          </cell>
          <cell r="E1745" t="str">
            <v>Gross incremental annual electric savings (kWh/yr)</v>
          </cell>
          <cell r="F1745" t="str">
            <v xml:space="preserve">Energy Savings Value Source </v>
          </cell>
          <cell r="G1745" t="str">
            <v/>
          </cell>
          <cell r="H1745" t="str">
            <v>UT State Savings Summary See Products tab</v>
          </cell>
          <cell r="I1745" t="str">
            <v/>
          </cell>
        </row>
        <row r="1746">
          <cell r="C1746" t="str">
            <v>1941 - FE.2_Incremental cost ($)</v>
          </cell>
          <cell r="D1746">
            <v>2</v>
          </cell>
          <cell r="E1746" t="str">
            <v>Incremental cost ($)</v>
          </cell>
          <cell r="F1746" t="str">
            <v>Cost Value Source</v>
          </cell>
          <cell r="G1746" t="str">
            <v/>
          </cell>
          <cell r="H1746" t="str">
            <v>C-E Input tab</v>
          </cell>
          <cell r="I1746" t="str">
            <v>UT HES State Savings Summary- 14Nov2012.xlsx</v>
          </cell>
        </row>
        <row r="1747">
          <cell r="C1747" t="str">
            <v>1941 - FE.2_Gross incremental annual electric savings (kWh/yr)</v>
          </cell>
          <cell r="D1747">
            <v>2</v>
          </cell>
          <cell r="E1747" t="str">
            <v>Gross incremental annual electric savings (kWh/yr)</v>
          </cell>
          <cell r="F1747" t="str">
            <v>Baseline Gross Annual Energy Consumption (kWh/yr)</v>
          </cell>
          <cell r="G1747" t="str">
            <v>313.3801652892562</v>
          </cell>
          <cell r="H1747" t="str">
            <v/>
          </cell>
          <cell r="I1747" t="str">
            <v/>
          </cell>
        </row>
        <row r="1748">
          <cell r="C1748" t="str">
            <v>1941 - FE.2_Measure life (years)</v>
          </cell>
          <cell r="D1748">
            <v>2</v>
          </cell>
          <cell r="E1748" t="str">
            <v>Measure life (years)</v>
          </cell>
          <cell r="F1748" t="str">
            <v>Measure Life Value Source</v>
          </cell>
          <cell r="G1748" t="str">
            <v/>
          </cell>
          <cell r="H1748" t="str">
            <v>C-E Input tab</v>
          </cell>
          <cell r="I1748" t="str">
            <v>UT HES State Savings Summary- 14Nov2012.xlsx</v>
          </cell>
        </row>
        <row r="1749">
          <cell r="C1749" t="str">
            <v>1942 - FE.2_Gross incremental annual electric savings (kWh/yr)</v>
          </cell>
          <cell r="D1749">
            <v>2</v>
          </cell>
          <cell r="E1749" t="str">
            <v>Gross incremental annual electric savings (kWh/yr)</v>
          </cell>
          <cell r="F1749" t="str">
            <v>Efficient Case Gross Annual Energy Consumption (kWh/yr)</v>
          </cell>
          <cell r="G1749" t="str">
            <v>94.3590159069845</v>
          </cell>
          <cell r="H1749" t="str">
            <v/>
          </cell>
          <cell r="I1749" t="str">
            <v/>
          </cell>
        </row>
        <row r="1750">
          <cell r="C1750" t="str">
            <v>1942 - FE.2_Gross incremental annual electric savings (kWh/yr)</v>
          </cell>
          <cell r="D1750">
            <v>2</v>
          </cell>
          <cell r="E1750" t="str">
            <v>Gross incremental annual electric savings (kWh/yr)</v>
          </cell>
          <cell r="F1750" t="str">
            <v>Base case</v>
          </cell>
          <cell r="G1750" t="str">
            <v>0.71 - EF</v>
          </cell>
          <cell r="H1750" t="str">
            <v>RTF</v>
          </cell>
          <cell r="I1750" t="str">
            <v/>
          </cell>
        </row>
        <row r="1751">
          <cell r="C1751" t="str">
            <v>1942 - FE.2_Incremental cost ($)</v>
          </cell>
          <cell r="D1751">
            <v>2</v>
          </cell>
          <cell r="E1751" t="str">
            <v>Incremental cost ($)</v>
          </cell>
          <cell r="F1751" t="str">
            <v>Cost Value Source</v>
          </cell>
          <cell r="G1751" t="str">
            <v/>
          </cell>
          <cell r="H1751" t="str">
            <v>C-E Input tab</v>
          </cell>
          <cell r="I1751" t="str">
            <v>UT HES State Savings Summary- 14Nov2012.xlsx</v>
          </cell>
        </row>
        <row r="1752">
          <cell r="C1752" t="str">
            <v>1942 - FE.2_Gross incremental annual electric savings (kWh/yr)</v>
          </cell>
          <cell r="D1752">
            <v>2</v>
          </cell>
          <cell r="E1752" t="str">
            <v>Gross incremental annual electric savings (kWh/yr)</v>
          </cell>
          <cell r="F1752" t="str">
            <v>Baseline Gross Annual Energy Consumption (kWh/yr)</v>
          </cell>
          <cell r="G1752" t="str">
            <v>141.3590159069845</v>
          </cell>
          <cell r="H1752" t="str">
            <v/>
          </cell>
          <cell r="I1752" t="str">
            <v/>
          </cell>
        </row>
        <row r="1753">
          <cell r="C1753" t="str">
            <v>1942 - FE.2_Measure life (years)</v>
          </cell>
          <cell r="D1753">
            <v>2</v>
          </cell>
          <cell r="E1753" t="str">
            <v>Measure life (years)</v>
          </cell>
          <cell r="F1753" t="str">
            <v>Measure Life Value Source</v>
          </cell>
          <cell r="G1753" t="str">
            <v/>
          </cell>
          <cell r="H1753" t="str">
            <v>C-E Input tab</v>
          </cell>
          <cell r="I1753" t="str">
            <v>UT HES State Savings Summary- 14Nov2012.xlsx</v>
          </cell>
        </row>
        <row r="1754">
          <cell r="C1754" t="str">
            <v>1942 - FE.2_Gross incremental annual electric savings (kWh/yr)</v>
          </cell>
          <cell r="D1754">
            <v>2</v>
          </cell>
          <cell r="E1754" t="str">
            <v>Gross incremental annual electric savings (kWh/yr)</v>
          </cell>
          <cell r="F1754" t="str">
            <v xml:space="preserve">Energy Savings Value Source </v>
          </cell>
          <cell r="G1754" t="str">
            <v/>
          </cell>
          <cell r="H1754" t="str">
            <v>UT State Savings Summary See Products tab</v>
          </cell>
          <cell r="I1754" t="str">
            <v/>
          </cell>
        </row>
        <row r="1755">
          <cell r="C1755" t="str">
            <v>1942 - FE.2_Gross incremental annual electric savings (kWh/yr)</v>
          </cell>
          <cell r="D1755">
            <v>2</v>
          </cell>
          <cell r="E1755" t="str">
            <v>Gross incremental annual electric savings (kWh/yr)</v>
          </cell>
          <cell r="F1755" t="str">
            <v>Fuel mix weighting</v>
          </cell>
          <cell r="G1755" t="str">
            <v>0.9 - Percentage</v>
          </cell>
          <cell r="H1755" t="str">
            <v>Program participation data</v>
          </cell>
          <cell r="I1755" t="str">
            <v/>
          </cell>
        </row>
        <row r="1756">
          <cell r="C1756" t="str">
            <v>1942 - FE.2_Gross incremental annual electric savings (kWh/yr)</v>
          </cell>
          <cell r="D1756">
            <v>2</v>
          </cell>
          <cell r="E1756" t="str">
            <v>Gross incremental annual electric savings (kWh/yr)</v>
          </cell>
          <cell r="F1756" t="str">
            <v>Equation E (Energy): Gross incremental annual electric savings (kWh/yr)</v>
          </cell>
          <cell r="G1756" t="str">
            <v>http://rtf.nwcouncil.org/measures/res/archive/ResDishwasher_FY10v2_0.xls</v>
          </cell>
          <cell r="H1756" t="str">
            <v/>
          </cell>
          <cell r="I1756" t="str">
            <v/>
          </cell>
        </row>
        <row r="1757">
          <cell r="C1757" t="str">
            <v>2700 - FE.2_Planned Realization Rate</v>
          </cell>
          <cell r="D1757">
            <v>2</v>
          </cell>
          <cell r="E1757" t="str">
            <v>Planned Realization Rate</v>
          </cell>
          <cell r="F1757" t="str">
            <v>Realization Rate Value Source</v>
          </cell>
          <cell r="G1757" t="str">
            <v/>
          </cell>
          <cell r="H1757" t="str">
            <v>Table 1</v>
          </cell>
          <cell r="I1757" t="str">
            <v>DSM_WY_FinAnswerExpress_Report_2011.pdf</v>
          </cell>
        </row>
        <row r="1758">
          <cell r="C1758" t="str">
            <v>2700 - FE.2_Planned Net to Gross Ratio</v>
          </cell>
          <cell r="D1758">
            <v>2</v>
          </cell>
          <cell r="E1758" t="str">
            <v>Planned Net to Gross Ratio</v>
          </cell>
          <cell r="F1758" t="str">
            <v>Net-to-Gross Value Source</v>
          </cell>
          <cell r="G1758" t="str">
            <v/>
          </cell>
          <cell r="H1758" t="str">
            <v>Page 10</v>
          </cell>
          <cell r="I1758" t="str">
            <v>DSM_WY_FinAnswerExpress_Report_2011.pdf</v>
          </cell>
        </row>
        <row r="1759">
          <cell r="C1759" t="str">
            <v>2701 - FE.2_Planned Realization Rate</v>
          </cell>
          <cell r="D1759">
            <v>2</v>
          </cell>
          <cell r="E1759" t="str">
            <v>Planned Realization Rate</v>
          </cell>
          <cell r="F1759" t="str">
            <v>Realization Rate Value Source</v>
          </cell>
          <cell r="G1759" t="str">
            <v/>
          </cell>
          <cell r="H1759" t="str">
            <v>Table 1</v>
          </cell>
          <cell r="I1759" t="str">
            <v>DSM_WY_FinAnswerExpress_Report_2011.pdf</v>
          </cell>
        </row>
        <row r="1760">
          <cell r="C1760" t="str">
            <v>2701 - FE.2_Planned Net to Gross Ratio</v>
          </cell>
          <cell r="D1760">
            <v>2</v>
          </cell>
          <cell r="E1760" t="str">
            <v>Planned Net to Gross Ratio</v>
          </cell>
          <cell r="F1760" t="str">
            <v>Net-to-Gross Value Source</v>
          </cell>
          <cell r="G1760" t="str">
            <v/>
          </cell>
          <cell r="H1760" t="str">
            <v>Page 10</v>
          </cell>
          <cell r="I1760" t="str">
            <v>DSM_WY_FinAnswerExpress_Report_2011.pdf</v>
          </cell>
        </row>
        <row r="1761">
          <cell r="C1761" t="str">
            <v>199.2_Gross Average Monthly Demand Reduction (kW/unit)</v>
          </cell>
          <cell r="D1761">
            <v>2</v>
          </cell>
          <cell r="E1761" t="str">
            <v>Gross Average Monthly Demand Reduction (kW/unit)</v>
          </cell>
          <cell r="F1761" t="str">
            <v>Demand Savings Value Source</v>
          </cell>
          <cell r="G1761" t="str">
            <v/>
          </cell>
          <cell r="H1761" t="str">
            <v/>
          </cell>
          <cell r="I1761" t="str">
            <v>Irrigation Measure Revision - Analysis Updated 13 Feb 2014.xlsx</v>
          </cell>
        </row>
        <row r="1762">
          <cell r="C1762" t="str">
            <v>199.2_Measure life (years)</v>
          </cell>
          <cell r="D1762">
            <v>2</v>
          </cell>
          <cell r="E1762" t="str">
            <v>Measure life (years)</v>
          </cell>
          <cell r="F1762" t="str">
            <v>Measure Life Value Source</v>
          </cell>
          <cell r="G1762" t="str">
            <v/>
          </cell>
          <cell r="H1762" t="str">
            <v/>
          </cell>
          <cell r="I1762" t="str">
            <v>Irrigation Measure Revision - Analysis Updated 13 Feb 2014.xlsx</v>
          </cell>
        </row>
        <row r="1763">
          <cell r="C1763" t="str">
            <v>199.2_Incremental cost ($)</v>
          </cell>
          <cell r="D1763">
            <v>2</v>
          </cell>
          <cell r="E1763" t="str">
            <v>Incremental cost ($)</v>
          </cell>
          <cell r="F1763" t="str">
            <v>Incremental Cost Value Source</v>
          </cell>
          <cell r="G1763" t="str">
            <v/>
          </cell>
          <cell r="H1763" t="str">
            <v/>
          </cell>
          <cell r="I1763" t="str">
            <v>Irrigation Measure Revision - Analysis Updated 13 Feb 2014.xlsx</v>
          </cell>
        </row>
        <row r="1764">
          <cell r="C1764" t="str">
            <v>199.2_Planned Realization Rate</v>
          </cell>
          <cell r="D1764">
            <v>2</v>
          </cell>
          <cell r="E1764" t="str">
            <v>Planned Realization Rate</v>
          </cell>
          <cell r="F1764" t="str">
            <v>Realization Rate Value Source</v>
          </cell>
          <cell r="G1764" t="str">
            <v/>
          </cell>
          <cell r="H1764" t="str">
            <v xml:space="preserve"> Table 1, p. 2.</v>
          </cell>
          <cell r="I1764" t="str">
            <v>CA_FinAnswer_Express_Program_Evaluation_2009-2011.pdf</v>
          </cell>
        </row>
        <row r="1765">
          <cell r="C1765" t="str">
            <v>199.2_Gross incremental annual electric savings (kWh/yr)</v>
          </cell>
          <cell r="D1765">
            <v>2</v>
          </cell>
          <cell r="E1765" t="str">
            <v>Gross incremental annual electric savings (kWh/yr)</v>
          </cell>
          <cell r="F1765" t="str">
            <v>Energy Savings Value Source</v>
          </cell>
          <cell r="G1765" t="str">
            <v/>
          </cell>
          <cell r="H1765" t="str">
            <v/>
          </cell>
          <cell r="I1765" t="str">
            <v>Irrigation Measure Revision - Analysis Updated 13 Feb 2014.xlsx</v>
          </cell>
        </row>
        <row r="1766">
          <cell r="C1766" t="str">
            <v>199.2_Planned Net to Gross Ratio</v>
          </cell>
          <cell r="D1766">
            <v>2</v>
          </cell>
          <cell r="E1766" t="str">
            <v>Planned Net to Gross Ratio</v>
          </cell>
          <cell r="F1766" t="str">
            <v>Net-to-Gross Value Source</v>
          </cell>
          <cell r="G1766" t="str">
            <v/>
          </cell>
          <cell r="H1766" t="str">
            <v>P. 2 .</v>
          </cell>
          <cell r="I1766" t="str">
            <v>CA_FinAnswer_Express_Program_Evaluation_2009-2011.pdf</v>
          </cell>
        </row>
        <row r="1767">
          <cell r="C1767" t="str">
            <v>855.2_Gross Average Monthly Demand Reduction (kW/unit)</v>
          </cell>
          <cell r="D1767">
            <v>2</v>
          </cell>
          <cell r="E1767" t="str">
            <v>Gross Average Monthly Demand Reduction (kW/unit)</v>
          </cell>
          <cell r="F1767" t="str">
            <v>Savings Parameters</v>
          </cell>
          <cell r="G1767" t="str">
            <v/>
          </cell>
          <cell r="H1767" t="str">
            <v/>
          </cell>
          <cell r="I1767" t="str">
            <v>Irrigation Measure Revision - Analysis 11 Oct 2013.xlsx</v>
          </cell>
        </row>
        <row r="1768">
          <cell r="C1768" t="str">
            <v>855.2_Incentive Customer ($)</v>
          </cell>
          <cell r="D1768">
            <v>2</v>
          </cell>
          <cell r="E1768" t="str">
            <v>Incentive Customer ($)</v>
          </cell>
          <cell r="F1768" t="str">
            <v>Incentive Value Source</v>
          </cell>
          <cell r="G1768" t="str">
            <v/>
          </cell>
          <cell r="H1768" t="str">
            <v>Page 20</v>
          </cell>
          <cell r="I1768" t="str">
            <v>Review and Update Industrial Agricultural Incentive Table Measures Washington 3 Nov 2013.pdf</v>
          </cell>
        </row>
        <row r="1769">
          <cell r="C1769" t="str">
            <v>855.2_Gross incremental annual electric savings (kWh/yr)</v>
          </cell>
          <cell r="D1769">
            <v>2</v>
          </cell>
          <cell r="E1769" t="str">
            <v>Gross incremental annual electric savings (kWh/yr)</v>
          </cell>
          <cell r="F1769" t="str">
            <v>Savings Parameters</v>
          </cell>
          <cell r="G1769" t="str">
            <v/>
          </cell>
          <cell r="H1769" t="str">
            <v/>
          </cell>
          <cell r="I1769" t="str">
            <v>Irrigation Measure Revision - Analysis 11 Oct 2013.xlsx</v>
          </cell>
        </row>
        <row r="1770">
          <cell r="C1770" t="str">
            <v>855.2_Incremental cost ($)</v>
          </cell>
          <cell r="D1770">
            <v>2</v>
          </cell>
          <cell r="E1770" t="str">
            <v>Incremental cost ($)</v>
          </cell>
          <cell r="F1770" t="str">
            <v>Cost Value Source</v>
          </cell>
          <cell r="G1770" t="str">
            <v/>
          </cell>
          <cell r="H1770" t="str">
            <v>Page 20</v>
          </cell>
          <cell r="I1770" t="str">
            <v>Review and Update Industrial Agricultural Incentive Table Measures Washington 3 Nov 2013.pdf</v>
          </cell>
        </row>
        <row r="1771">
          <cell r="C1771" t="str">
            <v>855.2_Gross incremental annual electric savings (kWh/yr)</v>
          </cell>
          <cell r="D1771">
            <v>2</v>
          </cell>
          <cell r="E1771" t="str">
            <v>Gross incremental annual electric savings (kWh/yr)</v>
          </cell>
          <cell r="F1771" t="str">
            <v xml:space="preserve">Energy Savings Value Source </v>
          </cell>
          <cell r="G1771" t="str">
            <v/>
          </cell>
          <cell r="H1771" t="str">
            <v>Page 20</v>
          </cell>
          <cell r="I1771" t="str">
            <v>Review and Update Industrial Agricultural Incentive Table Measures Washington 3 Nov 2013.pdf</v>
          </cell>
        </row>
        <row r="1772">
          <cell r="C1772" t="str">
            <v>855.2_Measure life (years)</v>
          </cell>
          <cell r="D1772">
            <v>2</v>
          </cell>
          <cell r="E1772" t="str">
            <v>Measure life (years)</v>
          </cell>
          <cell r="F1772" t="str">
            <v>Measure Life Value Source</v>
          </cell>
          <cell r="G1772" t="str">
            <v/>
          </cell>
          <cell r="H1772" t="str">
            <v>Page 20</v>
          </cell>
          <cell r="I1772" t="str">
            <v>Review and Update Industrial Agricultural Incentive Table Measures Washington 3 Nov 2013.pdf</v>
          </cell>
        </row>
        <row r="1773">
          <cell r="C1773" t="str">
            <v>855.2_Gross Average Monthly Demand Reduction (kW/unit)</v>
          </cell>
          <cell r="D1773">
            <v>2</v>
          </cell>
          <cell r="E1773" t="str">
            <v>Gross Average Monthly Demand Reduction (kW/unit)</v>
          </cell>
          <cell r="F1773" t="str">
            <v>Demand Reduction Value Source</v>
          </cell>
          <cell r="G1773" t="str">
            <v/>
          </cell>
          <cell r="H1773" t="str">
            <v>Page 20</v>
          </cell>
          <cell r="I1773" t="str">
            <v>Review and Update Industrial Agricultural Incentive Table Measures Washington 3 Nov 2013.pdf</v>
          </cell>
        </row>
        <row r="1774">
          <cell r="C1774" t="str">
            <v>437.2_Gross Average Monthly Demand Reduction (kW/unit)</v>
          </cell>
          <cell r="D1774">
            <v>2</v>
          </cell>
          <cell r="E1774" t="str">
            <v>Gross Average Monthly Demand Reduction (kW/unit)</v>
          </cell>
          <cell r="F1774" t="str">
            <v>Savings Parameters</v>
          </cell>
          <cell r="G1774" t="str">
            <v/>
          </cell>
          <cell r="H1774" t="str">
            <v/>
          </cell>
          <cell r="I1774" t="str">
            <v>Irrigation Measure Savings Calcs.xlsx</v>
          </cell>
        </row>
        <row r="1775">
          <cell r="C1775" t="str">
            <v>437.2_Incentive Customer ($)</v>
          </cell>
          <cell r="D1775">
            <v>2</v>
          </cell>
          <cell r="E1775" t="str">
            <v>Incentive Customer ($)</v>
          </cell>
          <cell r="F1775" t="str">
            <v>Incentive Value Source</v>
          </cell>
          <cell r="G1775" t="str">
            <v/>
          </cell>
          <cell r="H1775" t="str">
            <v>FE Deemed Savings - Industrial v10.18.12.xlsx table of deemed values used by program administator</v>
          </cell>
          <cell r="I1775" t="str">
            <v/>
          </cell>
        </row>
        <row r="1776">
          <cell r="C1776" t="str">
            <v>437.2_Gross incremental annual electric savings (kWh/yr)</v>
          </cell>
          <cell r="D1776">
            <v>2</v>
          </cell>
          <cell r="E1776" t="str">
            <v>Gross incremental annual electric savings (kWh/yr)</v>
          </cell>
          <cell r="F1776" t="str">
            <v>See Source Document(s) for savings methodology</v>
          </cell>
          <cell r="G1776" t="str">
            <v/>
          </cell>
          <cell r="H1776" t="str">
            <v/>
          </cell>
          <cell r="I1776" t="str">
            <v>Irrigation Measure Savings Calcs.xlsx</v>
          </cell>
        </row>
        <row r="1777">
          <cell r="C1777" t="str">
            <v>437.2_Gross incremental annual electric savings (kWh/yr)</v>
          </cell>
          <cell r="D1777">
            <v>2</v>
          </cell>
          <cell r="E1777" t="str">
            <v>Gross incremental annual electric savings (kWh/yr)</v>
          </cell>
          <cell r="F1777" t="str">
            <v xml:space="preserve">Energy Savings Value Source </v>
          </cell>
          <cell r="G1777" t="str">
            <v/>
          </cell>
          <cell r="H1777" t="str">
            <v/>
          </cell>
          <cell r="I1777" t="str">
            <v>FinAnswer Express Market Characterization and Program Enhancements - Utah Service Territory 30 Nov 2011.pdf</v>
          </cell>
        </row>
        <row r="1778">
          <cell r="C1778" t="str">
            <v>437.2_Incremental cost ($)</v>
          </cell>
          <cell r="D1778">
            <v>2</v>
          </cell>
          <cell r="E1778" t="str">
            <v>Incremental cost ($)</v>
          </cell>
          <cell r="F1778" t="str">
            <v>Cost Value Source</v>
          </cell>
          <cell r="G1778" t="str">
            <v/>
          </cell>
          <cell r="H1778" t="str">
            <v/>
          </cell>
          <cell r="I1778" t="str">
            <v>FinAnswer Express Market Characterization and Program Enhancements - Utah Service Territory 30 Nov 2011.pdf</v>
          </cell>
        </row>
        <row r="1779">
          <cell r="C1779" t="str">
            <v>437.2_Gross Average Monthly Demand Reduction (kW/unit)</v>
          </cell>
          <cell r="D1779">
            <v>2</v>
          </cell>
          <cell r="E1779" t="str">
            <v>Gross Average Monthly Demand Reduction (kW/unit)</v>
          </cell>
          <cell r="F1779" t="str">
            <v>Demand Reduction Value Source</v>
          </cell>
          <cell r="G1779" t="str">
            <v/>
          </cell>
          <cell r="H1779" t="str">
            <v/>
          </cell>
          <cell r="I1779" t="str">
            <v>FinAnswer Express Market Characterization and Program Enhancements - Utah Service Territory 30 Nov 2011.pdf</v>
          </cell>
        </row>
        <row r="1780">
          <cell r="C1780" t="str">
            <v>437.2_Efficient Case Value</v>
          </cell>
          <cell r="D1780">
            <v>2</v>
          </cell>
          <cell r="E1780" t="str">
            <v>Efficient Case Value</v>
          </cell>
          <cell r="F1780" t="str">
            <v>Efficient Case Value Source</v>
          </cell>
          <cell r="G1780" t="str">
            <v/>
          </cell>
          <cell r="H1780" t="str">
            <v/>
          </cell>
          <cell r="I1780" t="str">
            <v>FinAnswer Express Market Characterization and Program Enhancements - Utah Service Territory 30 Nov 2011.pdf</v>
          </cell>
        </row>
        <row r="1781">
          <cell r="C1781" t="str">
            <v>437.2_Baseline Value</v>
          </cell>
          <cell r="D1781">
            <v>2</v>
          </cell>
          <cell r="E1781" t="str">
            <v>Baseline Value</v>
          </cell>
          <cell r="F1781" t="str">
            <v>Baseline Value Source</v>
          </cell>
          <cell r="G1781" t="str">
            <v/>
          </cell>
          <cell r="H1781" t="str">
            <v/>
          </cell>
          <cell r="I1781" t="str">
            <v>FinAnswer Express Market Characterization and Program Enhancements - Utah Service Territory 30 Nov 2011.pdf</v>
          </cell>
        </row>
        <row r="1782">
          <cell r="C1782" t="str">
            <v>1075.2_Planned Net to Gross Ratio</v>
          </cell>
          <cell r="D1782">
            <v>2</v>
          </cell>
          <cell r="E1782" t="str">
            <v>Planned Net to Gross Ratio</v>
          </cell>
          <cell r="F1782" t="str">
            <v>Net-to-Gross Value Source</v>
          </cell>
          <cell r="G1782" t="str">
            <v/>
          </cell>
          <cell r="H1782" t="str">
            <v>Recommendation on Page 10</v>
          </cell>
          <cell r="I1782" t="str">
            <v>DSM_WY_EnergyFinAnswer_Report_2011.pdf</v>
          </cell>
        </row>
        <row r="1783">
          <cell r="C1783" t="str">
            <v>1075.2_Gross incremental annual electric savings (kWh/yr)</v>
          </cell>
          <cell r="D1783">
            <v>2</v>
          </cell>
          <cell r="E1783" t="str">
            <v>Gross incremental annual electric savings (kWh/yr)</v>
          </cell>
          <cell r="F1783" t="str">
            <v>Energy Savings Value Source</v>
          </cell>
          <cell r="G1783" t="str">
            <v/>
          </cell>
          <cell r="H1783" t="str">
            <v>Page 21</v>
          </cell>
          <cell r="I1783" t="str">
            <v>Wyoming Industrial  Agricultural Measure Review and Update 9 Nov.docx</v>
          </cell>
        </row>
        <row r="1784">
          <cell r="C1784" t="str">
            <v>1075.2_Measure life (years)</v>
          </cell>
          <cell r="D1784">
            <v>2</v>
          </cell>
          <cell r="E1784" t="str">
            <v>Measure life (years)</v>
          </cell>
          <cell r="F1784" t="str">
            <v>Measure Life Value Source</v>
          </cell>
          <cell r="G1784" t="str">
            <v/>
          </cell>
          <cell r="H1784" t="str">
            <v>Page 21</v>
          </cell>
          <cell r="I1784" t="str">
            <v>Wyoming Industrial  Agricultural Measure Review and Update 9 Nov.docx</v>
          </cell>
        </row>
        <row r="1785">
          <cell r="C1785" t="str">
            <v>1075.2_Incremental cost ($)</v>
          </cell>
          <cell r="D1785">
            <v>2</v>
          </cell>
          <cell r="E1785" t="str">
            <v>Incremental cost ($)</v>
          </cell>
          <cell r="F1785" t="str">
            <v>Incremental Cost Value Source</v>
          </cell>
          <cell r="G1785" t="str">
            <v/>
          </cell>
          <cell r="H1785" t="str">
            <v>Page 21</v>
          </cell>
          <cell r="I1785" t="str">
            <v>Wyoming Industrial  Agricultural Measure Review and Update 9 Nov.docx</v>
          </cell>
        </row>
        <row r="1786">
          <cell r="C1786" t="str">
            <v>1075.2_Gross Average Monthly Demand Reduction (kW/unit)</v>
          </cell>
          <cell r="D1786">
            <v>2</v>
          </cell>
          <cell r="E1786" t="str">
            <v>Gross Average Monthly Demand Reduction (kW/unit)</v>
          </cell>
          <cell r="F1786" t="str">
            <v>Demand Savings Value Source</v>
          </cell>
          <cell r="G1786" t="str">
            <v/>
          </cell>
          <cell r="H1786" t="str">
            <v>Page 21</v>
          </cell>
          <cell r="I1786" t="str">
            <v>Wyoming Industrial  Agricultural Measure Review and Update 9 Nov.docx</v>
          </cell>
        </row>
        <row r="1787">
          <cell r="C1787" t="str">
            <v>20150501-008.1_Incremental cost ($)</v>
          </cell>
          <cell r="D1787">
            <v>1</v>
          </cell>
          <cell r="E1787" t="str">
            <v>Incremental cost ($)</v>
          </cell>
          <cell r="F1787" t="str">
            <v>Incremental Cost Value Source</v>
          </cell>
          <cell r="G1787" t="str">
            <v/>
          </cell>
          <cell r="H1787" t="str">
            <v/>
          </cell>
          <cell r="I1787" t="str">
            <v>Irrigation Measure Revision - Analysis Updated 13 Feb 2014.xlsx</v>
          </cell>
        </row>
        <row r="1788">
          <cell r="C1788" t="str">
            <v>20150501-008.1_Planned Realization Rate</v>
          </cell>
          <cell r="D1788">
            <v>1</v>
          </cell>
          <cell r="E1788" t="str">
            <v>Planned Realization Rate</v>
          </cell>
          <cell r="F1788" t="str">
            <v>Realization Rate Value Source</v>
          </cell>
          <cell r="G1788" t="str">
            <v/>
          </cell>
          <cell r="H1788" t="str">
            <v xml:space="preserve"> Table 1, p. 2.</v>
          </cell>
          <cell r="I1788" t="str">
            <v>CA_FinAnswer_Express_Program_Evaluation_2009-2011.pdf</v>
          </cell>
        </row>
        <row r="1789">
          <cell r="C1789" t="str">
            <v>20150501-008.1_Gross Average Monthly Demand Reduction (kW/unit)</v>
          </cell>
          <cell r="D1789">
            <v>1</v>
          </cell>
          <cell r="E1789" t="str">
            <v>Gross Average Monthly Demand Reduction (kW/unit)</v>
          </cell>
          <cell r="F1789" t="str">
            <v>Demand Savings Value Source</v>
          </cell>
          <cell r="G1789" t="str">
            <v/>
          </cell>
          <cell r="H1789" t="str">
            <v/>
          </cell>
          <cell r="I1789" t="str">
            <v>Irrigation Measure Revision - Analysis Updated 13 Feb 2014.xlsx</v>
          </cell>
        </row>
        <row r="1790">
          <cell r="C1790" t="str">
            <v>20150501-008.1_Gross incremental annual electric savings (kWh/yr)</v>
          </cell>
          <cell r="D1790">
            <v>1</v>
          </cell>
          <cell r="E1790" t="str">
            <v>Gross incremental annual electric savings (kWh/yr)</v>
          </cell>
          <cell r="F1790" t="str">
            <v>Energy Savings Value Source</v>
          </cell>
          <cell r="G1790" t="str">
            <v/>
          </cell>
          <cell r="H1790" t="str">
            <v/>
          </cell>
          <cell r="I1790" t="str">
            <v>Irrigation Measure Revision - Analysis Updated 13 Feb 2014.xlsx</v>
          </cell>
        </row>
        <row r="1791">
          <cell r="C1791" t="str">
            <v>20150501-008.1_Planned Net to Gross Ratio</v>
          </cell>
          <cell r="D1791">
            <v>1</v>
          </cell>
          <cell r="E1791" t="str">
            <v>Planned Net to Gross Ratio</v>
          </cell>
          <cell r="F1791" t="str">
            <v>Net-to-Gross Value Source</v>
          </cell>
          <cell r="G1791" t="str">
            <v/>
          </cell>
          <cell r="H1791" t="str">
            <v>P. 2 .</v>
          </cell>
          <cell r="I1791" t="str">
            <v>CA_FinAnswer_Express_Program_Evaluation_2009-2011.pdf</v>
          </cell>
        </row>
        <row r="1792">
          <cell r="C1792" t="str">
            <v>20150501-008.1_Measure life (years)</v>
          </cell>
          <cell r="D1792">
            <v>1</v>
          </cell>
          <cell r="E1792" t="str">
            <v>Measure life (years)</v>
          </cell>
          <cell r="F1792" t="str">
            <v>Measure Life Value Source</v>
          </cell>
          <cell r="G1792" t="str">
            <v/>
          </cell>
          <cell r="H1792" t="str">
            <v/>
          </cell>
          <cell r="I1792" t="str">
            <v>Irrigation Measure Revision - Analysis Updated 13 Feb 2014.xlsx</v>
          </cell>
        </row>
        <row r="1793">
          <cell r="C1793" t="str">
            <v>07092014-008.1_Planned Net to Gross Ratio</v>
          </cell>
          <cell r="D1793">
            <v>1</v>
          </cell>
          <cell r="E1793" t="str">
            <v>Planned Net to Gross Ratio</v>
          </cell>
          <cell r="F1793" t="str">
            <v>Planned Net-to-Gross Ratio Value Source</v>
          </cell>
          <cell r="G1793" t="str">
            <v/>
          </cell>
          <cell r="H1793" t="str">
            <v>BAU - CE inputs sheet</v>
          </cell>
          <cell r="I1793" t="str">
            <v>CE inputs - measure update   small business 031314.xlsx</v>
          </cell>
        </row>
        <row r="1794">
          <cell r="C1794" t="str">
            <v>07092014-008.1_Incremental cost ($)</v>
          </cell>
          <cell r="D1794">
            <v>1</v>
          </cell>
          <cell r="E1794" t="str">
            <v>Incremental cost ($)</v>
          </cell>
          <cell r="F1794" t="str">
            <v>Cost value source</v>
          </cell>
          <cell r="G1794" t="str">
            <v/>
          </cell>
          <cell r="H1794" t="str">
            <v>page 30</v>
          </cell>
          <cell r="I1794" t="str">
            <v>Utah Industrial  Agricultural Measure Review and Update 1 May 2014.docx</v>
          </cell>
        </row>
        <row r="1795">
          <cell r="C1795" t="str">
            <v>07092014-008.1_Gross incremental annual electric savings (kWh/yr)</v>
          </cell>
          <cell r="D1795">
            <v>1</v>
          </cell>
          <cell r="E1795" t="str">
            <v>Gross incremental annual electric savings (kWh/yr)</v>
          </cell>
          <cell r="F1795" t="str">
            <v>Energy savings value source</v>
          </cell>
          <cell r="G1795" t="str">
            <v/>
          </cell>
          <cell r="H1795" t="str">
            <v>page 30</v>
          </cell>
          <cell r="I1795" t="str">
            <v>Utah Industrial  Agricultural Measure Review and Update 1 May 2014.docx</v>
          </cell>
        </row>
        <row r="1796">
          <cell r="C1796" t="str">
            <v>07092014-008.1_Planned Realization Rate</v>
          </cell>
          <cell r="D1796">
            <v>1</v>
          </cell>
          <cell r="E1796" t="str">
            <v>Planned Realization Rate</v>
          </cell>
          <cell r="F1796" t="str">
            <v>Planned Realization Rate Value Source</v>
          </cell>
          <cell r="G1796" t="str">
            <v/>
          </cell>
          <cell r="H1796" t="str">
            <v>BAU - CE inputs sheet</v>
          </cell>
          <cell r="I1796" t="str">
            <v>CE inputs - measure update   small business 031314.xlsx</v>
          </cell>
        </row>
        <row r="1797">
          <cell r="C1797" t="str">
            <v>07092014-008.1_Measure life (years)</v>
          </cell>
          <cell r="D1797">
            <v>1</v>
          </cell>
          <cell r="E1797" t="str">
            <v>Measure life (years)</v>
          </cell>
          <cell r="F1797" t="str">
            <v>Measure Life Value Source</v>
          </cell>
          <cell r="G1797" t="str">
            <v/>
          </cell>
          <cell r="H1797" t="str">
            <v>Page 30</v>
          </cell>
          <cell r="I1797" t="str">
            <v>Utah Industrial  Agricultural Measure Review and Update 1 May 2014.docx</v>
          </cell>
        </row>
        <row r="1798">
          <cell r="C1798" t="str">
            <v>12302013-021.1_Gross incremental annual electric savings (kWh/yr)</v>
          </cell>
          <cell r="D1798">
            <v>1</v>
          </cell>
          <cell r="E1798" t="str">
            <v>Gross incremental annual electric savings (kWh/yr)</v>
          </cell>
          <cell r="F1798" t="str">
            <v xml:space="preserve">Energy Savings Value Source </v>
          </cell>
          <cell r="G1798" t="str">
            <v/>
          </cell>
          <cell r="H1798" t="str">
            <v/>
          </cell>
          <cell r="I1798" t="str">
            <v>Irrigation Measure Revision - Analysis 11 Oct 2013.xlsx</v>
          </cell>
        </row>
        <row r="1799">
          <cell r="C1799" t="str">
            <v>12302013-021.1_Measure life (years)</v>
          </cell>
          <cell r="D1799">
            <v>1</v>
          </cell>
          <cell r="E1799" t="str">
            <v>Measure life (years)</v>
          </cell>
          <cell r="F1799" t="str">
            <v>Measure Life Value Source</v>
          </cell>
          <cell r="G1799" t="str">
            <v/>
          </cell>
          <cell r="H1799" t="str">
            <v>Page 27</v>
          </cell>
          <cell r="I1799" t="str">
            <v>Review and Update Industrial Agricultural Incentive Table Measures Washington 3 Nov 2013.pdf</v>
          </cell>
        </row>
        <row r="1800">
          <cell r="C1800" t="str">
            <v>12302013-021.1_Incentive Customer ($)</v>
          </cell>
          <cell r="D1800">
            <v>1</v>
          </cell>
          <cell r="E1800" t="str">
            <v>Incentive Customer ($)</v>
          </cell>
          <cell r="F1800" t="str">
            <v>Incentive Value Source</v>
          </cell>
          <cell r="G1800" t="str">
            <v/>
          </cell>
          <cell r="H1800" t="str">
            <v/>
          </cell>
          <cell r="I1800" t="str">
            <v>Irrigation Measure Revision - Analysis 11 Oct 2013.xlsx</v>
          </cell>
        </row>
        <row r="1801">
          <cell r="C1801" t="str">
            <v>12302013-021.1_Incremental cost ($)</v>
          </cell>
          <cell r="D1801">
            <v>1</v>
          </cell>
          <cell r="E1801" t="str">
            <v>Incremental cost ($)</v>
          </cell>
          <cell r="F1801" t="str">
            <v>Cost Value Source</v>
          </cell>
          <cell r="G1801" t="str">
            <v/>
          </cell>
          <cell r="H1801" t="str">
            <v/>
          </cell>
          <cell r="I1801" t="str">
            <v>Irrigation Measure Revision - Analysis 11 Oct 2013.xlsx</v>
          </cell>
        </row>
        <row r="1802">
          <cell r="C1802" t="str">
            <v>12302013-021.1_Gross Average Monthly Demand Reduction (kW/unit)</v>
          </cell>
          <cell r="D1802">
            <v>1</v>
          </cell>
          <cell r="E1802" t="str">
            <v>Gross Average Monthly Demand Reduction (kW/unit)</v>
          </cell>
          <cell r="F1802" t="str">
            <v>Demand Reduction Value Source</v>
          </cell>
          <cell r="G1802" t="str">
            <v/>
          </cell>
          <cell r="H1802" t="str">
            <v/>
          </cell>
          <cell r="I1802" t="str">
            <v>Irrigation Measure Revision - Analysis 11 Oct 2013.xlsx</v>
          </cell>
        </row>
        <row r="1803">
          <cell r="C1803" t="str">
            <v>11252014-004.1_Gross Average Monthly Demand Reduction (kW/unit)</v>
          </cell>
          <cell r="D1803">
            <v>1</v>
          </cell>
          <cell r="E1803" t="str">
            <v>Gross Average Monthly Demand Reduction (kW/unit)</v>
          </cell>
          <cell r="F1803" t="str">
            <v>Demand Savings Value Source</v>
          </cell>
          <cell r="G1803" t="str">
            <v/>
          </cell>
          <cell r="H1803" t="str">
            <v>Page 28</v>
          </cell>
          <cell r="I1803" t="str">
            <v>Wyoming Industrial  Agricultural Measure Review and Update 9 Nov.docx</v>
          </cell>
        </row>
        <row r="1804">
          <cell r="C1804" t="str">
            <v>11252014-004.1_Measure life (years)</v>
          </cell>
          <cell r="D1804">
            <v>1</v>
          </cell>
          <cell r="E1804" t="str">
            <v>Measure life (years)</v>
          </cell>
          <cell r="F1804" t="str">
            <v>Measure Life Value Source</v>
          </cell>
          <cell r="G1804" t="str">
            <v/>
          </cell>
          <cell r="H1804" t="str">
            <v>Page 28</v>
          </cell>
          <cell r="I1804" t="str">
            <v>Wyoming Industrial  Agricultural Measure Review and Update 9 Nov.docx</v>
          </cell>
        </row>
        <row r="1805">
          <cell r="C1805" t="str">
            <v>11252014-004.1_Gross incremental annual electric savings (kWh/yr)</v>
          </cell>
          <cell r="D1805">
            <v>1</v>
          </cell>
          <cell r="E1805" t="str">
            <v>Gross incremental annual electric savings (kWh/yr)</v>
          </cell>
          <cell r="F1805" t="str">
            <v>Energy Savings Value Source</v>
          </cell>
          <cell r="G1805" t="str">
            <v/>
          </cell>
          <cell r="H1805" t="str">
            <v>Page 28</v>
          </cell>
          <cell r="I1805" t="str">
            <v>Wyoming Industrial  Agricultural Measure Review and Update 9 Nov.docx</v>
          </cell>
        </row>
        <row r="1806">
          <cell r="C1806" t="str">
            <v>11252014-004.1_Incremental cost ($)</v>
          </cell>
          <cell r="D1806">
            <v>1</v>
          </cell>
          <cell r="E1806" t="str">
            <v>Incremental cost ($)</v>
          </cell>
          <cell r="F1806" t="str">
            <v>Incremental Cost Value Source</v>
          </cell>
          <cell r="G1806" t="str">
            <v/>
          </cell>
          <cell r="H1806" t="str">
            <v>Page 28</v>
          </cell>
          <cell r="I1806" t="str">
            <v>Wyoming Industrial  Agricultural Measure Review and Update 9 Nov.docx</v>
          </cell>
        </row>
        <row r="1807">
          <cell r="C1807" t="str">
            <v>11252014-004.1_Planned Net to Gross Ratio</v>
          </cell>
          <cell r="D1807">
            <v>1</v>
          </cell>
          <cell r="E1807" t="str">
            <v>Planned Net to Gross Ratio</v>
          </cell>
          <cell r="F1807" t="str">
            <v>Net-to-Gross Value Source</v>
          </cell>
          <cell r="G1807" t="str">
            <v/>
          </cell>
          <cell r="H1807" t="str">
            <v>Recommendation on Page 10</v>
          </cell>
          <cell r="I1807" t="str">
            <v>DSM_WY_EnergyFinAnswer_Report_2011.pdf</v>
          </cell>
        </row>
        <row r="1808">
          <cell r="C1808" t="str">
            <v>12162013-131.2_Planned Net to Gross Ratio</v>
          </cell>
          <cell r="D1808">
            <v>2</v>
          </cell>
          <cell r="E1808" t="str">
            <v>Planned Net to Gross Ratio</v>
          </cell>
          <cell r="F1808" t="str">
            <v>Net-to-Gross Value Source</v>
          </cell>
          <cell r="G1808" t="str">
            <v/>
          </cell>
          <cell r="H1808" t="str">
            <v>Page 2</v>
          </cell>
          <cell r="I1808" t="str">
            <v>CA_Energy_FinAnswer_Program_Evaluation_2009-2011.pdf</v>
          </cell>
        </row>
        <row r="1809">
          <cell r="C1809" t="str">
            <v>12162013-261.2_Planned Net to Gross Ratio</v>
          </cell>
          <cell r="D1809">
            <v>2</v>
          </cell>
          <cell r="E1809" t="str">
            <v>Planned Net to Gross Ratio</v>
          </cell>
          <cell r="F1809" t="str">
            <v>Net-to-Gross Ratio Value Source</v>
          </cell>
          <cell r="G1809" t="str">
            <v/>
          </cell>
          <cell r="H1809" t="str">
            <v>Page 2</v>
          </cell>
          <cell r="I1809" t="str">
            <v>ID_Energy_FinAnswer_Program_Evaluation_2009-2011.pdf</v>
          </cell>
        </row>
        <row r="1810">
          <cell r="C1810" t="str">
            <v>12162013-261.2_Planned Realization Rate</v>
          </cell>
          <cell r="D1810">
            <v>2</v>
          </cell>
          <cell r="E1810" t="str">
            <v>Planned Realization Rate</v>
          </cell>
          <cell r="F1810" t="str">
            <v>Realization Rate Value Source</v>
          </cell>
          <cell r="G1810" t="str">
            <v/>
          </cell>
          <cell r="H1810" t="str">
            <v>Table 1</v>
          </cell>
          <cell r="I1810" t="str">
            <v>ID_Energy_FinAnswer_Program_Evaluation_2009-2011.pdf</v>
          </cell>
        </row>
        <row r="1811">
          <cell r="C1811" t="str">
            <v>12162013-261.2_Measure life (years)</v>
          </cell>
          <cell r="D1811">
            <v>2</v>
          </cell>
          <cell r="E1811" t="str">
            <v>Measure life (years)</v>
          </cell>
          <cell r="F1811" t="str">
            <v>Measure Life Value Source</v>
          </cell>
          <cell r="G1811" t="str">
            <v>14.5, rounded to 15</v>
          </cell>
          <cell r="H1811" t="str">
            <v>Table 16</v>
          </cell>
          <cell r="I1811" t="str">
            <v>Idaho Energy FinAnswer Evaluation Report - 2008.pdf</v>
          </cell>
        </row>
        <row r="1812">
          <cell r="C1812" t="str">
            <v>11222013-001.2_Incentive Customer ($)</v>
          </cell>
          <cell r="D1812">
            <v>2</v>
          </cell>
          <cell r="E1812" t="str">
            <v>Incentive Customer ($)</v>
          </cell>
          <cell r="F1812" t="str">
            <v>Incentive Value Source</v>
          </cell>
          <cell r="G1812" t="str">
            <v/>
          </cell>
          <cell r="H1812" t="str">
            <v>Incentive Caluclator Tool</v>
          </cell>
          <cell r="I1812" t="str">
            <v>WB UT Incentive Calc EXTERNAL 1.1E 0722013.xlsx</v>
          </cell>
        </row>
        <row r="1813">
          <cell r="C1813" t="str">
            <v>12162013-001.2_Incentive Customer ($)</v>
          </cell>
          <cell r="D1813">
            <v>2</v>
          </cell>
          <cell r="E1813" t="str">
            <v>Incentive Customer ($)</v>
          </cell>
          <cell r="F1813" t="str">
            <v>Incentive Value Source</v>
          </cell>
          <cell r="G1813" t="str">
            <v/>
          </cell>
          <cell r="H1813" t="str">
            <v>Incentive Caluclator Tool</v>
          </cell>
          <cell r="I1813" t="str">
            <v>WA wattSmart Business Incentive DUMMY.xlsx</v>
          </cell>
        </row>
        <row r="1814">
          <cell r="C1814" t="str">
            <v>12162013-391.2_Measure life (years)</v>
          </cell>
          <cell r="D1814">
            <v>2</v>
          </cell>
          <cell r="E1814" t="str">
            <v>Measure life (years)</v>
          </cell>
          <cell r="F1814" t="str">
            <v>Measure Life Value Source</v>
          </cell>
          <cell r="G1814" t="str">
            <v/>
          </cell>
          <cell r="H1814" t="str">
            <v>Table 26</v>
          </cell>
          <cell r="I1814" t="str">
            <v>2013-Wyoming-Annual-Report-Appendices-FINAL.pdf</v>
          </cell>
        </row>
        <row r="1815">
          <cell r="C1815" t="str">
            <v>12162013-391.2_Planned Realization Rate</v>
          </cell>
          <cell r="D1815">
            <v>2</v>
          </cell>
          <cell r="E1815" t="str">
            <v>Planned Realization Rate</v>
          </cell>
          <cell r="F1815" t="str">
            <v>Realization Rate Value Source</v>
          </cell>
          <cell r="G1815" t="str">
            <v/>
          </cell>
          <cell r="H1815" t="str">
            <v>Table 1</v>
          </cell>
          <cell r="I1815" t="str">
            <v>DSM_WY_EnergyFinAnswer_Report_2011.pdf</v>
          </cell>
        </row>
        <row r="1816">
          <cell r="C1816" t="str">
            <v>12162013-391.2_Planned Net to Gross Ratio</v>
          </cell>
          <cell r="D1816">
            <v>2</v>
          </cell>
          <cell r="E1816" t="str">
            <v>Planned Net to Gross Ratio</v>
          </cell>
          <cell r="F1816" t="str">
            <v>Net-to-Gross Valur Source</v>
          </cell>
          <cell r="G1816" t="str">
            <v/>
          </cell>
          <cell r="H1816" t="str">
            <v>Page 10</v>
          </cell>
          <cell r="I1816" t="str">
            <v>DSM_WY_EnergyFinAnswer_Report_2011.pdf</v>
          </cell>
        </row>
        <row r="1817">
          <cell r="C1817" t="str">
            <v>12162013-132.2_Planned Net to Gross Ratio</v>
          </cell>
          <cell r="D1817">
            <v>2</v>
          </cell>
          <cell r="E1817" t="str">
            <v>Planned Net to Gross Ratio</v>
          </cell>
          <cell r="F1817" t="str">
            <v>Net-to-Gross Value Source</v>
          </cell>
          <cell r="G1817" t="str">
            <v/>
          </cell>
          <cell r="H1817" t="str">
            <v>Page 2</v>
          </cell>
          <cell r="I1817" t="str">
            <v>CA_Energy_FinAnswer_Program_Evaluation_2009-2011.pdf</v>
          </cell>
        </row>
        <row r="1818">
          <cell r="C1818" t="str">
            <v>12162013-262.2_Planned Net to Gross Ratio</v>
          </cell>
          <cell r="D1818">
            <v>2</v>
          </cell>
          <cell r="E1818" t="str">
            <v>Planned Net to Gross Ratio</v>
          </cell>
          <cell r="F1818" t="str">
            <v>Net-to-Gross Ratio Value Source</v>
          </cell>
          <cell r="G1818" t="str">
            <v/>
          </cell>
          <cell r="H1818" t="str">
            <v>Page 2</v>
          </cell>
          <cell r="I1818" t="str">
            <v>ID_Energy_FinAnswer_Program_Evaluation_2009-2011.pdf</v>
          </cell>
        </row>
        <row r="1819">
          <cell r="C1819" t="str">
            <v>12162013-262.2_Planned Realization Rate</v>
          </cell>
          <cell r="D1819">
            <v>2</v>
          </cell>
          <cell r="E1819" t="str">
            <v>Planned Realization Rate</v>
          </cell>
          <cell r="F1819" t="str">
            <v>Realization Rate Value Source</v>
          </cell>
          <cell r="G1819" t="str">
            <v/>
          </cell>
          <cell r="H1819" t="str">
            <v>Table 1</v>
          </cell>
          <cell r="I1819" t="str">
            <v>ID_Energy_FinAnswer_Program_Evaluation_2009-2011.pdf</v>
          </cell>
        </row>
        <row r="1820">
          <cell r="C1820" t="str">
            <v>12162013-262.2_Measure life (years)</v>
          </cell>
          <cell r="D1820">
            <v>2</v>
          </cell>
          <cell r="E1820" t="str">
            <v>Measure life (years)</v>
          </cell>
          <cell r="F1820" t="str">
            <v>Measure Life Value Source</v>
          </cell>
          <cell r="G1820" t="str">
            <v>14.5, rounded to 15</v>
          </cell>
          <cell r="H1820" t="str">
            <v>Table 16</v>
          </cell>
          <cell r="I1820" t="str">
            <v>Idaho Energy FinAnswer Evaluation Report - 2008.pdf</v>
          </cell>
        </row>
        <row r="1821">
          <cell r="C1821" t="str">
            <v>11222013-002.2_Incentive Customer ($)</v>
          </cell>
          <cell r="D1821">
            <v>2</v>
          </cell>
          <cell r="E1821" t="str">
            <v>Incentive Customer ($)</v>
          </cell>
          <cell r="F1821" t="str">
            <v>Incentive Value Source</v>
          </cell>
          <cell r="G1821" t="str">
            <v/>
          </cell>
          <cell r="H1821" t="str">
            <v>Incentive Caluclator Tool</v>
          </cell>
          <cell r="I1821" t="str">
            <v>WB UT Incentive Calc EXTERNAL 1.1E 0722013.xlsx</v>
          </cell>
        </row>
        <row r="1822">
          <cell r="C1822" t="str">
            <v>12162013-002.2_Incentive Customer ($)</v>
          </cell>
          <cell r="D1822">
            <v>2</v>
          </cell>
          <cell r="E1822" t="str">
            <v>Incentive Customer ($)</v>
          </cell>
          <cell r="F1822" t="str">
            <v>Incentive Value Source</v>
          </cell>
          <cell r="G1822" t="str">
            <v/>
          </cell>
          <cell r="H1822" t="str">
            <v>Incentive Caluclator Tool</v>
          </cell>
          <cell r="I1822" t="str">
            <v>WA wattSmart Business Incentive DUMMY.xlsx</v>
          </cell>
        </row>
        <row r="1823">
          <cell r="C1823" t="str">
            <v>12162013-392.2_Measure life (years)</v>
          </cell>
          <cell r="D1823">
            <v>2</v>
          </cell>
          <cell r="E1823" t="str">
            <v>Measure life (years)</v>
          </cell>
          <cell r="F1823" t="str">
            <v>Measure Life Value Source</v>
          </cell>
          <cell r="G1823" t="str">
            <v/>
          </cell>
          <cell r="H1823" t="str">
            <v>Table 26</v>
          </cell>
          <cell r="I1823" t="str">
            <v>2013-Wyoming-Annual-Report-Appendices-FINAL.pdf</v>
          </cell>
        </row>
        <row r="1824">
          <cell r="C1824" t="str">
            <v>12162013-392.2_Planned Realization Rate</v>
          </cell>
          <cell r="D1824">
            <v>2</v>
          </cell>
          <cell r="E1824" t="str">
            <v>Planned Realization Rate</v>
          </cell>
          <cell r="F1824" t="str">
            <v>Realization Rate Value Source</v>
          </cell>
          <cell r="G1824" t="str">
            <v/>
          </cell>
          <cell r="H1824" t="str">
            <v>Table 1</v>
          </cell>
          <cell r="I1824" t="str">
            <v>DSM_WY_EnergyFinAnswer_Report_2011.pdf</v>
          </cell>
        </row>
        <row r="1825">
          <cell r="C1825" t="str">
            <v>12162013-392.2_Planned Net to Gross Ratio</v>
          </cell>
          <cell r="D1825">
            <v>2</v>
          </cell>
          <cell r="E1825" t="str">
            <v>Planned Net to Gross Ratio</v>
          </cell>
          <cell r="F1825" t="str">
            <v>Net-to-Gross Valur Source</v>
          </cell>
          <cell r="G1825" t="str">
            <v/>
          </cell>
          <cell r="H1825" t="str">
            <v>Page 10</v>
          </cell>
          <cell r="I1825" t="str">
            <v>DSM_WY_EnergyFinAnswer_Report_2011.pdf</v>
          </cell>
        </row>
        <row r="1826">
          <cell r="C1826" t="str">
            <v>12162013-163.2_Planned Net to Gross Ratio</v>
          </cell>
          <cell r="D1826">
            <v>2</v>
          </cell>
          <cell r="E1826" t="str">
            <v>Planned Net to Gross Ratio</v>
          </cell>
          <cell r="F1826" t="str">
            <v>Net-to-Gross Value Source</v>
          </cell>
          <cell r="G1826" t="str">
            <v/>
          </cell>
          <cell r="H1826" t="str">
            <v>Page 2</v>
          </cell>
          <cell r="I1826" t="str">
            <v>CA_Energy_FinAnswer_Program_Evaluation_2009-2011.pdf</v>
          </cell>
        </row>
        <row r="1827">
          <cell r="C1827" t="str">
            <v>12162013-293.2_Measure life (years)</v>
          </cell>
          <cell r="D1827">
            <v>2</v>
          </cell>
          <cell r="E1827" t="str">
            <v>Measure life (years)</v>
          </cell>
          <cell r="F1827" t="str">
            <v>Measure Life Value Source</v>
          </cell>
          <cell r="G1827" t="str">
            <v>14.5, rounded to 15</v>
          </cell>
          <cell r="H1827" t="str">
            <v>Table 16</v>
          </cell>
          <cell r="I1827" t="str">
            <v>Idaho Energy FinAnswer Evaluation Report - 2008.pdf</v>
          </cell>
        </row>
        <row r="1828">
          <cell r="C1828" t="str">
            <v>12162013-293.2_Planned Net to Gross Ratio</v>
          </cell>
          <cell r="D1828">
            <v>2</v>
          </cell>
          <cell r="E1828" t="str">
            <v>Planned Net to Gross Ratio</v>
          </cell>
          <cell r="F1828" t="str">
            <v>Net-to-Gross Ratio Value Source</v>
          </cell>
          <cell r="G1828" t="str">
            <v/>
          </cell>
          <cell r="H1828" t="str">
            <v>Page 2</v>
          </cell>
          <cell r="I1828" t="str">
            <v>ID_Energy_FinAnswer_Program_Evaluation_2009-2011.pdf</v>
          </cell>
        </row>
        <row r="1829">
          <cell r="C1829" t="str">
            <v>12162013-293.2_Planned Realization Rate</v>
          </cell>
          <cell r="D1829">
            <v>2</v>
          </cell>
          <cell r="E1829" t="str">
            <v>Planned Realization Rate</v>
          </cell>
          <cell r="F1829" t="str">
            <v>Realization Rate Value Source</v>
          </cell>
          <cell r="G1829" t="str">
            <v/>
          </cell>
          <cell r="H1829" t="str">
            <v>Table 1</v>
          </cell>
          <cell r="I1829" t="str">
            <v>ID_Energy_FinAnswer_Program_Evaluation_2009-2011.pdf</v>
          </cell>
        </row>
        <row r="1830">
          <cell r="C1830" t="str">
            <v>11222013-043.2_Incentive Customer ($)</v>
          </cell>
          <cell r="D1830">
            <v>2</v>
          </cell>
          <cell r="E1830" t="str">
            <v>Incentive Customer ($)</v>
          </cell>
          <cell r="F1830" t="str">
            <v>Incentive Value Source</v>
          </cell>
          <cell r="G1830" t="str">
            <v/>
          </cell>
          <cell r="H1830" t="str">
            <v>Incentive Caluclator Tool</v>
          </cell>
          <cell r="I1830" t="str">
            <v>WB UT Incentive Calc EXTERNAL 1.1E 0722013.xlsx</v>
          </cell>
        </row>
        <row r="1831">
          <cell r="C1831" t="str">
            <v>12162013-033.2_Incentive Customer ($)</v>
          </cell>
          <cell r="D1831">
            <v>2</v>
          </cell>
          <cell r="E1831" t="str">
            <v>Incentive Customer ($)</v>
          </cell>
          <cell r="F1831" t="str">
            <v>Incentive Value Source</v>
          </cell>
          <cell r="G1831" t="str">
            <v/>
          </cell>
          <cell r="H1831" t="str">
            <v>Incentive Caluclator Tool</v>
          </cell>
          <cell r="I1831" t="str">
            <v>WA wattSmart Business Incentive DUMMY.xlsx</v>
          </cell>
        </row>
        <row r="1832">
          <cell r="C1832" t="str">
            <v>12162013-423.2_Planned Net to Gross Ratio</v>
          </cell>
          <cell r="D1832">
            <v>2</v>
          </cell>
          <cell r="E1832" t="str">
            <v>Planned Net to Gross Ratio</v>
          </cell>
          <cell r="F1832" t="str">
            <v>Net-to-Gross Valur Source</v>
          </cell>
          <cell r="G1832" t="str">
            <v/>
          </cell>
          <cell r="H1832" t="str">
            <v>Page 10</v>
          </cell>
          <cell r="I1832" t="str">
            <v>DSM_WY_EnergyFinAnswer_Report_2011.pdf</v>
          </cell>
        </row>
        <row r="1833">
          <cell r="C1833" t="str">
            <v>12162013-423.2_Planned Realization Rate</v>
          </cell>
          <cell r="D1833">
            <v>2</v>
          </cell>
          <cell r="E1833" t="str">
            <v>Planned Realization Rate</v>
          </cell>
          <cell r="F1833" t="str">
            <v>Realization Rate Value Source</v>
          </cell>
          <cell r="G1833" t="str">
            <v/>
          </cell>
          <cell r="H1833" t="str">
            <v>Table 1</v>
          </cell>
          <cell r="I1833" t="str">
            <v>DSM_WY_EnergyFinAnswer_Report_2011.pdf</v>
          </cell>
        </row>
        <row r="1834">
          <cell r="C1834" t="str">
            <v>12162013-423.2_Measure life (years)</v>
          </cell>
          <cell r="D1834">
            <v>2</v>
          </cell>
          <cell r="E1834" t="str">
            <v>Measure life (years)</v>
          </cell>
          <cell r="F1834" t="str">
            <v>Measure Life Value Source</v>
          </cell>
          <cell r="G1834" t="str">
            <v/>
          </cell>
          <cell r="H1834" t="str">
            <v>Table 26</v>
          </cell>
          <cell r="I1834" t="str">
            <v>2013-Wyoming-Annual-Report-Appendices-FINAL.pdf</v>
          </cell>
        </row>
        <row r="1835">
          <cell r="C1835" t="str">
            <v>12162013-164.2_Planned Net to Gross Ratio</v>
          </cell>
          <cell r="D1835">
            <v>2</v>
          </cell>
          <cell r="E1835" t="str">
            <v>Planned Net to Gross Ratio</v>
          </cell>
          <cell r="F1835" t="str">
            <v>Net-to-Gross Value Source</v>
          </cell>
          <cell r="G1835" t="str">
            <v/>
          </cell>
          <cell r="H1835" t="str">
            <v>Page 2</v>
          </cell>
          <cell r="I1835" t="str">
            <v>CA_Energy_FinAnswer_Program_Evaluation_2009-2011.pdf</v>
          </cell>
        </row>
        <row r="1836">
          <cell r="C1836" t="str">
            <v>12162013-294.2_Planned Realization Rate</v>
          </cell>
          <cell r="D1836">
            <v>2</v>
          </cell>
          <cell r="E1836" t="str">
            <v>Planned Realization Rate</v>
          </cell>
          <cell r="F1836" t="str">
            <v>Realization Rate Value Source</v>
          </cell>
          <cell r="G1836" t="str">
            <v/>
          </cell>
          <cell r="H1836" t="str">
            <v>Table 1</v>
          </cell>
          <cell r="I1836" t="str">
            <v>ID_Energy_FinAnswer_Program_Evaluation_2009-2011.pdf</v>
          </cell>
        </row>
        <row r="1837">
          <cell r="C1837" t="str">
            <v>12162013-294.2_Measure life (years)</v>
          </cell>
          <cell r="D1837">
            <v>2</v>
          </cell>
          <cell r="E1837" t="str">
            <v>Measure life (years)</v>
          </cell>
          <cell r="F1837" t="str">
            <v>Measure Life Value Source</v>
          </cell>
          <cell r="G1837" t="str">
            <v>14.5, rounded to 15</v>
          </cell>
          <cell r="H1837" t="str">
            <v>Table 16</v>
          </cell>
          <cell r="I1837" t="str">
            <v>Idaho Energy FinAnswer Evaluation Report - 2008.pdf</v>
          </cell>
        </row>
        <row r="1838">
          <cell r="C1838" t="str">
            <v>12162013-294.2_Planned Net to Gross Ratio</v>
          </cell>
          <cell r="D1838">
            <v>2</v>
          </cell>
          <cell r="E1838" t="str">
            <v>Planned Net to Gross Ratio</v>
          </cell>
          <cell r="F1838" t="str">
            <v>Net-to-Gross Ratio Value Source</v>
          </cell>
          <cell r="G1838" t="str">
            <v/>
          </cell>
          <cell r="H1838" t="str">
            <v>Page 2</v>
          </cell>
          <cell r="I1838" t="str">
            <v>ID_Energy_FinAnswer_Program_Evaluation_2009-2011.pdf</v>
          </cell>
        </row>
        <row r="1839">
          <cell r="C1839" t="str">
            <v>11222013-044.2_Incentive Customer ($)</v>
          </cell>
          <cell r="D1839">
            <v>2</v>
          </cell>
          <cell r="E1839" t="str">
            <v>Incentive Customer ($)</v>
          </cell>
          <cell r="F1839" t="str">
            <v>Incentive Value Source</v>
          </cell>
          <cell r="G1839" t="str">
            <v/>
          </cell>
          <cell r="H1839" t="str">
            <v>Incentive Caluclator Tool</v>
          </cell>
          <cell r="I1839" t="str">
            <v>WB UT Incentive Calc EXTERNAL 1.1E 0722013.xlsx</v>
          </cell>
        </row>
        <row r="1840">
          <cell r="C1840" t="str">
            <v>12162013-034.2_Incentive Customer ($)</v>
          </cell>
          <cell r="D1840">
            <v>2</v>
          </cell>
          <cell r="E1840" t="str">
            <v>Incentive Customer ($)</v>
          </cell>
          <cell r="F1840" t="str">
            <v>Incentive Value Source</v>
          </cell>
          <cell r="G1840" t="str">
            <v/>
          </cell>
          <cell r="H1840" t="str">
            <v>Incentive Caluclator Tool</v>
          </cell>
          <cell r="I1840" t="str">
            <v>WA wattSmart Business Incentive DUMMY.xlsx</v>
          </cell>
        </row>
        <row r="1841">
          <cell r="C1841" t="str">
            <v>12162013-424.2_Planned Net to Gross Ratio</v>
          </cell>
          <cell r="D1841">
            <v>2</v>
          </cell>
          <cell r="E1841" t="str">
            <v>Planned Net to Gross Ratio</v>
          </cell>
          <cell r="F1841" t="str">
            <v>Net-to-Gross Valur Source</v>
          </cell>
          <cell r="G1841" t="str">
            <v/>
          </cell>
          <cell r="H1841" t="str">
            <v>Page 10</v>
          </cell>
          <cell r="I1841" t="str">
            <v>DSM_WY_EnergyFinAnswer_Report_2011.pdf</v>
          </cell>
        </row>
        <row r="1842">
          <cell r="C1842" t="str">
            <v>12162013-424.2_Planned Realization Rate</v>
          </cell>
          <cell r="D1842">
            <v>2</v>
          </cell>
          <cell r="E1842" t="str">
            <v>Planned Realization Rate</v>
          </cell>
          <cell r="F1842" t="str">
            <v>Realization Rate Value Source</v>
          </cell>
          <cell r="G1842" t="str">
            <v/>
          </cell>
          <cell r="H1842" t="str">
            <v>Table 1</v>
          </cell>
          <cell r="I1842" t="str">
            <v>DSM_WY_EnergyFinAnswer_Report_2011.pdf</v>
          </cell>
        </row>
        <row r="1843">
          <cell r="C1843" t="str">
            <v>12162013-424.2_Measure life (years)</v>
          </cell>
          <cell r="D1843">
            <v>2</v>
          </cell>
          <cell r="E1843" t="str">
            <v>Measure life (years)</v>
          </cell>
          <cell r="F1843" t="str">
            <v>Measure Life Value Source</v>
          </cell>
          <cell r="G1843" t="str">
            <v/>
          </cell>
          <cell r="H1843" t="str">
            <v>Table 26</v>
          </cell>
          <cell r="I1843" t="str">
            <v>2013-Wyoming-Annual-Report-Appendices-FINAL.pdf</v>
          </cell>
        </row>
        <row r="1844">
          <cell r="C1844" t="str">
            <v>12162013-227.2_Planned Net to Gross Ratio</v>
          </cell>
          <cell r="D1844">
            <v>2</v>
          </cell>
          <cell r="E1844" t="str">
            <v>Planned Net to Gross Ratio</v>
          </cell>
          <cell r="F1844" t="str">
            <v>Net-to-Gross Value Source</v>
          </cell>
          <cell r="G1844" t="str">
            <v/>
          </cell>
          <cell r="H1844" t="str">
            <v>Page 2</v>
          </cell>
          <cell r="I1844" t="str">
            <v>CA_Energy_FinAnswer_Program_Evaluation_2009-2011.pdf</v>
          </cell>
        </row>
        <row r="1845">
          <cell r="C1845" t="str">
            <v>12162013-357.2_Planned Net to Gross Ratio</v>
          </cell>
          <cell r="D1845">
            <v>2</v>
          </cell>
          <cell r="E1845" t="str">
            <v>Planned Net to Gross Ratio</v>
          </cell>
          <cell r="F1845" t="str">
            <v>Net-to-Gross Ratio Value Source</v>
          </cell>
          <cell r="G1845" t="str">
            <v/>
          </cell>
          <cell r="H1845" t="str">
            <v>Page 2</v>
          </cell>
          <cell r="I1845" t="str">
            <v>ID_Energy_FinAnswer_Program_Evaluation_2009-2011.pdf</v>
          </cell>
        </row>
        <row r="1846">
          <cell r="C1846" t="str">
            <v>12162013-357.2_Measure life (years)</v>
          </cell>
          <cell r="D1846">
            <v>2</v>
          </cell>
          <cell r="E1846" t="str">
            <v>Measure life (years)</v>
          </cell>
          <cell r="F1846" t="str">
            <v>Measure Life Value Source</v>
          </cell>
          <cell r="G1846" t="str">
            <v>14.5, rounded to 15</v>
          </cell>
          <cell r="H1846" t="str">
            <v>Table 16</v>
          </cell>
          <cell r="I1846" t="str">
            <v>Idaho Energy FinAnswer Evaluation Report - 2008.pdf</v>
          </cell>
        </row>
        <row r="1847">
          <cell r="C1847" t="str">
            <v>12162013-357.2_Planned Realization Rate</v>
          </cell>
          <cell r="D1847">
            <v>2</v>
          </cell>
          <cell r="E1847" t="str">
            <v>Planned Realization Rate</v>
          </cell>
          <cell r="F1847" t="str">
            <v>Realization Rate Value Source</v>
          </cell>
          <cell r="G1847" t="str">
            <v/>
          </cell>
          <cell r="H1847" t="str">
            <v>Table 1</v>
          </cell>
          <cell r="I1847" t="str">
            <v>ID_Energy_FinAnswer_Program_Evaluation_2009-2011.pdf</v>
          </cell>
        </row>
        <row r="1848">
          <cell r="C1848" t="str">
            <v>11222013-123.2_Incentive Customer ($)</v>
          </cell>
          <cell r="D1848">
            <v>2</v>
          </cell>
          <cell r="E1848" t="str">
            <v>Incentive Customer ($)</v>
          </cell>
          <cell r="F1848" t="str">
            <v>Incentive Value Source</v>
          </cell>
          <cell r="G1848" t="str">
            <v/>
          </cell>
          <cell r="H1848" t="str">
            <v>Incentive Caluclator Tool</v>
          </cell>
          <cell r="I1848" t="str">
            <v>WB UT Incentive Calc EXTERNAL 1.1E 0722013.xlsx</v>
          </cell>
        </row>
        <row r="1849">
          <cell r="C1849" t="str">
            <v>12162013-097.2_Incentive Customer ($)</v>
          </cell>
          <cell r="D1849">
            <v>2</v>
          </cell>
          <cell r="E1849" t="str">
            <v>Incentive Customer ($)</v>
          </cell>
          <cell r="F1849" t="str">
            <v>Incentive Value Source</v>
          </cell>
          <cell r="G1849" t="str">
            <v/>
          </cell>
          <cell r="H1849" t="str">
            <v>Incentive Caluclator Tool</v>
          </cell>
          <cell r="I1849" t="str">
            <v>WA wattSmart Business Incentive DUMMY.xlsx</v>
          </cell>
        </row>
        <row r="1850">
          <cell r="C1850" t="str">
            <v>12162013-487.2_Planned Realization Rate</v>
          </cell>
          <cell r="D1850">
            <v>2</v>
          </cell>
          <cell r="E1850" t="str">
            <v>Planned Realization Rate</v>
          </cell>
          <cell r="F1850" t="str">
            <v>Realization Rate Value Source</v>
          </cell>
          <cell r="G1850" t="str">
            <v/>
          </cell>
          <cell r="H1850" t="str">
            <v>Table 1</v>
          </cell>
          <cell r="I1850" t="str">
            <v>DSM_WY_EnergyFinAnswer_Report_2011.pdf</v>
          </cell>
        </row>
        <row r="1851">
          <cell r="C1851" t="str">
            <v>12162013-487.2_Measure life (years)</v>
          </cell>
          <cell r="D1851">
            <v>2</v>
          </cell>
          <cell r="E1851" t="str">
            <v>Measure life (years)</v>
          </cell>
          <cell r="F1851" t="str">
            <v>Measure Life Value Source</v>
          </cell>
          <cell r="G1851" t="str">
            <v/>
          </cell>
          <cell r="H1851" t="str">
            <v>Table 26</v>
          </cell>
          <cell r="I1851" t="str">
            <v>2013-Wyoming-Annual-Report-Appendices-FINAL.pdf</v>
          </cell>
        </row>
        <row r="1852">
          <cell r="C1852" t="str">
            <v>12162013-487.2_Planned Net to Gross Ratio</v>
          </cell>
          <cell r="D1852">
            <v>2</v>
          </cell>
          <cell r="E1852" t="str">
            <v>Planned Net to Gross Ratio</v>
          </cell>
          <cell r="F1852" t="str">
            <v>Net-to-Gross Valur Source</v>
          </cell>
          <cell r="G1852" t="str">
            <v/>
          </cell>
          <cell r="H1852" t="str">
            <v>Page 10</v>
          </cell>
          <cell r="I1852" t="str">
            <v>DSM_WY_EnergyFinAnswer_Report_2011.pdf</v>
          </cell>
        </row>
        <row r="1853">
          <cell r="C1853" t="str">
            <v>12162013-228.2_Planned Net to Gross Ratio</v>
          </cell>
          <cell r="D1853">
            <v>2</v>
          </cell>
          <cell r="E1853" t="str">
            <v>Planned Net to Gross Ratio</v>
          </cell>
          <cell r="F1853" t="str">
            <v>Net-to-Gross Value Source</v>
          </cell>
          <cell r="G1853" t="str">
            <v/>
          </cell>
          <cell r="H1853" t="str">
            <v>Page 2</v>
          </cell>
          <cell r="I1853" t="str">
            <v>CA_Energy_FinAnswer_Program_Evaluation_2009-2011.pdf</v>
          </cell>
        </row>
        <row r="1854">
          <cell r="C1854" t="str">
            <v>12162013-358.2_Planned Realization Rate</v>
          </cell>
          <cell r="D1854">
            <v>2</v>
          </cell>
          <cell r="E1854" t="str">
            <v>Planned Realization Rate</v>
          </cell>
          <cell r="F1854" t="str">
            <v>Realization Rate Value Source</v>
          </cell>
          <cell r="G1854" t="str">
            <v/>
          </cell>
          <cell r="H1854" t="str">
            <v>Table 1</v>
          </cell>
          <cell r="I1854" t="str">
            <v>ID_Energy_FinAnswer_Program_Evaluation_2009-2011.pdf</v>
          </cell>
        </row>
        <row r="1855">
          <cell r="C1855" t="str">
            <v>12162013-358.2_Planned Net to Gross Ratio</v>
          </cell>
          <cell r="D1855">
            <v>2</v>
          </cell>
          <cell r="E1855" t="str">
            <v>Planned Net to Gross Ratio</v>
          </cell>
          <cell r="F1855" t="str">
            <v>Net-to-Gross Ratio Value Source</v>
          </cell>
          <cell r="G1855" t="str">
            <v/>
          </cell>
          <cell r="H1855" t="str">
            <v>Page 2</v>
          </cell>
          <cell r="I1855" t="str">
            <v>ID_Energy_FinAnswer_Program_Evaluation_2009-2011.pdf</v>
          </cell>
        </row>
        <row r="1856">
          <cell r="C1856" t="str">
            <v>12162013-358.2_Measure life (years)</v>
          </cell>
          <cell r="D1856">
            <v>2</v>
          </cell>
          <cell r="E1856" t="str">
            <v>Measure life (years)</v>
          </cell>
          <cell r="F1856" t="str">
            <v>Measure Life Value Source</v>
          </cell>
          <cell r="G1856" t="str">
            <v>14.5, rounded to 15</v>
          </cell>
          <cell r="H1856" t="str">
            <v>Table 16</v>
          </cell>
          <cell r="I1856" t="str">
            <v>Idaho Energy FinAnswer Evaluation Report - 2008.pdf</v>
          </cell>
        </row>
        <row r="1857">
          <cell r="C1857" t="str">
            <v>11222013-124.2_Incentive Customer ($)</v>
          </cell>
          <cell r="D1857">
            <v>2</v>
          </cell>
          <cell r="E1857" t="str">
            <v>Incentive Customer ($)</v>
          </cell>
          <cell r="F1857" t="str">
            <v>Incentive Value Source</v>
          </cell>
          <cell r="G1857" t="str">
            <v/>
          </cell>
          <cell r="H1857" t="str">
            <v>Incentive Caluclator Tool</v>
          </cell>
          <cell r="I1857" t="str">
            <v>WB UT Incentive Calc EXTERNAL 1.1E 0722013.xlsx</v>
          </cell>
        </row>
        <row r="1858">
          <cell r="C1858" t="str">
            <v>12162013-098.2_Incentive Customer ($)</v>
          </cell>
          <cell r="D1858">
            <v>2</v>
          </cell>
          <cell r="E1858" t="str">
            <v>Incentive Customer ($)</v>
          </cell>
          <cell r="F1858" t="str">
            <v>Incentive Value Source</v>
          </cell>
          <cell r="G1858" t="str">
            <v/>
          </cell>
          <cell r="H1858" t="str">
            <v>Incentive Caluclator Tool</v>
          </cell>
          <cell r="I1858" t="str">
            <v>WA wattSmart Business Incentive DUMMY.xlsx</v>
          </cell>
        </row>
        <row r="1859">
          <cell r="C1859" t="str">
            <v>12162013-488.2_Planned Net to Gross Ratio</v>
          </cell>
          <cell r="D1859">
            <v>2</v>
          </cell>
          <cell r="E1859" t="str">
            <v>Planned Net to Gross Ratio</v>
          </cell>
          <cell r="F1859" t="str">
            <v>Net-to-Gross Valur Source</v>
          </cell>
          <cell r="G1859" t="str">
            <v/>
          </cell>
          <cell r="H1859" t="str">
            <v>Page 10</v>
          </cell>
          <cell r="I1859" t="str">
            <v>DSM_WY_EnergyFinAnswer_Report_2011.pdf</v>
          </cell>
        </row>
        <row r="1860">
          <cell r="C1860" t="str">
            <v>12162013-488.2_Measure life (years)</v>
          </cell>
          <cell r="D1860">
            <v>2</v>
          </cell>
          <cell r="E1860" t="str">
            <v>Measure life (years)</v>
          </cell>
          <cell r="F1860" t="str">
            <v>Measure Life Value Source</v>
          </cell>
          <cell r="G1860" t="str">
            <v/>
          </cell>
          <cell r="H1860" t="str">
            <v>Table 26</v>
          </cell>
          <cell r="I1860" t="str">
            <v>2013-Wyoming-Annual-Report-Appendices-FINAL.pdf</v>
          </cell>
        </row>
        <row r="1861">
          <cell r="C1861" t="str">
            <v>12162013-488.2_Planned Realization Rate</v>
          </cell>
          <cell r="D1861">
            <v>2</v>
          </cell>
          <cell r="E1861" t="str">
            <v>Planned Realization Rate</v>
          </cell>
          <cell r="F1861" t="str">
            <v>Realization Rate Value Source</v>
          </cell>
          <cell r="G1861" t="str">
            <v/>
          </cell>
          <cell r="H1861" t="str">
            <v>Table 1</v>
          </cell>
          <cell r="I1861" t="str">
            <v>DSM_WY_EnergyFinAnswer_Report_2011.pdf</v>
          </cell>
        </row>
        <row r="1862">
          <cell r="C1862" t="str">
            <v>463.2_Gross incremental annual electric savings (kWh/yr)</v>
          </cell>
          <cell r="D1862">
            <v>2</v>
          </cell>
          <cell r="E1862" t="str">
            <v>Gross incremental annual electric savings (kWh/yr)</v>
          </cell>
          <cell r="F1862" t="str">
            <v xml:space="preserve">Energy Savings Value Source </v>
          </cell>
          <cell r="G1862" t="str">
            <v/>
          </cell>
          <cell r="H1862" t="str">
            <v>Table 6-11</v>
          </cell>
          <cell r="I1862" t="str">
            <v>FinAnswer Express Market Characterization and Program Enhancements - Utah Service Territory 30 Nov 2011.pdf</v>
          </cell>
        </row>
        <row r="1863">
          <cell r="C1863" t="str">
            <v>463.2_Incentive Customer ($)</v>
          </cell>
          <cell r="D1863">
            <v>2</v>
          </cell>
          <cell r="E1863" t="str">
            <v>Incentive Customer ($)</v>
          </cell>
          <cell r="F1863" t="str">
            <v>Incentive Value Source</v>
          </cell>
          <cell r="G1863" t="str">
            <v/>
          </cell>
          <cell r="H1863" t="str">
            <v>Table 6-11</v>
          </cell>
          <cell r="I1863" t="str">
            <v>FinAnswer Express Market Characterization and Program Enhancements - Utah Service Territory 30 Nov 2011.pdf</v>
          </cell>
        </row>
        <row r="1864">
          <cell r="C1864" t="str">
            <v>463.2_Incremental cost ($)</v>
          </cell>
          <cell r="D1864">
            <v>2</v>
          </cell>
          <cell r="E1864" t="str">
            <v>Incremental cost ($)</v>
          </cell>
          <cell r="F1864" t="str">
            <v>Cost Value Source</v>
          </cell>
          <cell r="G1864" t="str">
            <v/>
          </cell>
          <cell r="H1864" t="str">
            <v>Table 6-11</v>
          </cell>
          <cell r="I1864" t="str">
            <v>FinAnswer Express Market Characterization and Program Enhancements - Utah Service Territory 30 Nov 2011.pdf</v>
          </cell>
        </row>
        <row r="1865">
          <cell r="C1865" t="str">
            <v>463.2_Gross Average Monthly Demand Reduction (kW/unit)</v>
          </cell>
          <cell r="D1865">
            <v>2</v>
          </cell>
          <cell r="E1865" t="str">
            <v>Gross Average Monthly Demand Reduction (kW/unit)</v>
          </cell>
          <cell r="F1865" t="str">
            <v>Demand Reduction Value Source</v>
          </cell>
          <cell r="G1865" t="str">
            <v/>
          </cell>
          <cell r="H1865" t="str">
            <v>Table 6-11</v>
          </cell>
          <cell r="I1865" t="str">
            <v>FinAnswer Express Market Characterization and Program Enhancements - Utah Service Territory 30 Nov 2011.pdf</v>
          </cell>
        </row>
        <row r="1866">
          <cell r="C1866" t="str">
            <v>463.2_Measure life (years)</v>
          </cell>
          <cell r="D1866">
            <v>2</v>
          </cell>
          <cell r="E1866" t="str">
            <v>Measure life (years)</v>
          </cell>
          <cell r="F1866" t="str">
            <v>Measure Life Value Source</v>
          </cell>
          <cell r="G1866" t="str">
            <v/>
          </cell>
          <cell r="H1866" t="str">
            <v>Table 2 on page 22 of Appendix 1</v>
          </cell>
          <cell r="I1866" t="str">
            <v>UT_2011_Annual_Report.pdf</v>
          </cell>
        </row>
        <row r="1867">
          <cell r="C1867" t="str">
            <v>463.2_Gross incremental annual electric savings (kWh/yr)</v>
          </cell>
          <cell r="D1867">
            <v>2</v>
          </cell>
          <cell r="E1867" t="str">
            <v>Gross incremental annual electric savings (kWh/yr)</v>
          </cell>
          <cell r="F1867" t="str">
            <v>See Source Document(s) for savings methodology</v>
          </cell>
          <cell r="G1867" t="str">
            <v/>
          </cell>
          <cell r="H1867" t="str">
            <v/>
          </cell>
          <cell r="I1867" t="str">
            <v>Electric Combination Oven.docx</v>
          </cell>
        </row>
        <row r="1868">
          <cell r="C1868" t="str">
            <v>463.2_Gross incremental annual electric savings (kWh/yr)</v>
          </cell>
          <cell r="D1868">
            <v>2</v>
          </cell>
          <cell r="E1868" t="str">
            <v>Gross incremental annual electric savings (kWh/yr)</v>
          </cell>
          <cell r="F1868" t="str">
            <v>See Source Document(s) for savings methodology</v>
          </cell>
          <cell r="G1868" t="str">
            <v/>
          </cell>
          <cell r="H1868" t="str">
            <v/>
          </cell>
          <cell r="I1868" t="str">
            <v>RTF Altered CombOven.xls</v>
          </cell>
        </row>
        <row r="1869">
          <cell r="C1869" t="str">
            <v>12302013-008.1_Gross incremental annual electric savings (kWh/yr)</v>
          </cell>
          <cell r="D1869">
            <v>1</v>
          </cell>
          <cell r="E1869" t="str">
            <v>Gross incremental annual electric savings (kWh/yr)</v>
          </cell>
          <cell r="F1869" t="str">
            <v xml:space="preserve">Energy Savings Value Source </v>
          </cell>
          <cell r="G1869" t="str">
            <v/>
          </cell>
          <cell r="H1869" t="str">
            <v>Table 1-6</v>
          </cell>
          <cell r="I1869" t="str">
            <v/>
          </cell>
        </row>
        <row r="1870">
          <cell r="C1870" t="str">
            <v>12302013-008.1_Gross Average Monthly Demand Reduction (kW/unit)</v>
          </cell>
          <cell r="D1870">
            <v>1</v>
          </cell>
          <cell r="E1870" t="str">
            <v>Gross Average Monthly Demand Reduction (kW/unit)</v>
          </cell>
          <cell r="F1870" t="str">
            <v>Demand Reduction Value Source</v>
          </cell>
          <cell r="G1870" t="str">
            <v/>
          </cell>
          <cell r="H1870" t="str">
            <v>Table 1-6</v>
          </cell>
          <cell r="I1870" t="str">
            <v/>
          </cell>
        </row>
        <row r="1871">
          <cell r="C1871" t="str">
            <v>12302013-008.1_Incremental cost ($)</v>
          </cell>
          <cell r="D1871">
            <v>1</v>
          </cell>
          <cell r="E1871" t="str">
            <v>Incremental cost ($)</v>
          </cell>
          <cell r="F1871" t="str">
            <v>Cost Value Source</v>
          </cell>
          <cell r="G1871" t="str">
            <v/>
          </cell>
          <cell r="H1871" t="str">
            <v>Table 1-6</v>
          </cell>
          <cell r="I1871" t="str">
            <v/>
          </cell>
        </row>
        <row r="1872">
          <cell r="C1872" t="str">
            <v>12302013-008.1_Measure life (years)</v>
          </cell>
          <cell r="D1872">
            <v>1</v>
          </cell>
          <cell r="E1872" t="str">
            <v>Measure life (years)</v>
          </cell>
          <cell r="F1872" t="str">
            <v>Measure Life Value Source</v>
          </cell>
          <cell r="G1872" t="str">
            <v/>
          </cell>
          <cell r="H1872" t="str">
            <v>Table 1-6</v>
          </cell>
          <cell r="I1872" t="str">
            <v/>
          </cell>
        </row>
        <row r="1873">
          <cell r="C1873" t="str">
            <v>12302013-008.1_Incentive Customer ($)</v>
          </cell>
          <cell r="D1873">
            <v>1</v>
          </cell>
          <cell r="E1873" t="str">
            <v>Incentive Customer ($)</v>
          </cell>
          <cell r="F1873" t="str">
            <v>Incentive Value Source</v>
          </cell>
          <cell r="G1873" t="str">
            <v/>
          </cell>
          <cell r="H1873" t="str">
            <v>Table 1-6</v>
          </cell>
          <cell r="I1873" t="str">
            <v/>
          </cell>
        </row>
        <row r="1874">
          <cell r="C1874" t="str">
            <v>678.2_Gross incremental annual electric savings (kWh/yr)</v>
          </cell>
          <cell r="D1874">
            <v>2</v>
          </cell>
          <cell r="E1874" t="str">
            <v>Gross incremental annual electric savings (kWh/yr)</v>
          </cell>
          <cell r="F1874" t="str">
            <v xml:space="preserve">Energy Savings Value Source </v>
          </cell>
          <cell r="G1874" t="str">
            <v/>
          </cell>
          <cell r="H1874" t="str">
            <v>Table 1-6</v>
          </cell>
          <cell r="I1874" t="str">
            <v/>
          </cell>
        </row>
        <row r="1875">
          <cell r="C1875" t="str">
            <v>678.2_Incentive Customer ($)</v>
          </cell>
          <cell r="D1875">
            <v>2</v>
          </cell>
          <cell r="E1875" t="str">
            <v>Incentive Customer ($)</v>
          </cell>
          <cell r="F1875" t="str">
            <v>Incentive Value Source</v>
          </cell>
          <cell r="G1875" t="str">
            <v/>
          </cell>
          <cell r="H1875" t="str">
            <v>Table 1-6</v>
          </cell>
          <cell r="I1875" t="str">
            <v/>
          </cell>
        </row>
        <row r="1876">
          <cell r="C1876" t="str">
            <v>678.2_Measure life (years)</v>
          </cell>
          <cell r="D1876">
            <v>2</v>
          </cell>
          <cell r="E1876" t="str">
            <v>Measure life (years)</v>
          </cell>
          <cell r="F1876" t="str">
            <v>Measure Life Value Source</v>
          </cell>
          <cell r="G1876" t="str">
            <v/>
          </cell>
          <cell r="H1876" t="str">
            <v>Table 1-6</v>
          </cell>
          <cell r="I1876" t="str">
            <v/>
          </cell>
        </row>
        <row r="1877">
          <cell r="C1877" t="str">
            <v>678.2_Incremental cost ($)</v>
          </cell>
          <cell r="D1877">
            <v>2</v>
          </cell>
          <cell r="E1877" t="str">
            <v>Incremental cost ($)</v>
          </cell>
          <cell r="F1877" t="str">
            <v>Cost Value Source</v>
          </cell>
          <cell r="G1877" t="str">
            <v/>
          </cell>
          <cell r="H1877" t="str">
            <v>Table 1-6</v>
          </cell>
          <cell r="I1877" t="str">
            <v/>
          </cell>
        </row>
        <row r="1878">
          <cell r="C1878" t="str">
            <v>678.2_Gross Average Monthly Demand Reduction (kW/unit)</v>
          </cell>
          <cell r="D1878">
            <v>2</v>
          </cell>
          <cell r="E1878" t="str">
            <v>Gross Average Monthly Demand Reduction (kW/unit)</v>
          </cell>
          <cell r="F1878" t="str">
            <v>Demand Reduction Value Source</v>
          </cell>
          <cell r="G1878" t="str">
            <v/>
          </cell>
          <cell r="H1878" t="str">
            <v>Table 1-6</v>
          </cell>
          <cell r="I1878" t="str">
            <v/>
          </cell>
        </row>
        <row r="1879">
          <cell r="C1879" t="str">
            <v>07182014-001.1_Planned Net to Gross Ratio</v>
          </cell>
          <cell r="D1879">
            <v>1</v>
          </cell>
          <cell r="E1879" t="str">
            <v>Planned Net to Gross Ratio</v>
          </cell>
          <cell r="F1879" t="str">
            <v>Net-to-Gross Value Source</v>
          </cell>
          <cell r="G1879" t="str">
            <v/>
          </cell>
          <cell r="H1879" t="str">
            <v>BAU - CE inputs sheet</v>
          </cell>
          <cell r="I1879" t="str">
            <v>CE inputs - measure update   small business 031314.xlsx</v>
          </cell>
        </row>
        <row r="1880">
          <cell r="C1880" t="str">
            <v>07182014-001.1_Gross incremental annual electric savings (kWh/yr)</v>
          </cell>
          <cell r="D1880">
            <v>1</v>
          </cell>
          <cell r="E1880" t="str">
            <v>Gross incremental annual electric savings (kWh/yr)</v>
          </cell>
          <cell r="F1880" t="str">
            <v>Energy Savings Value Source</v>
          </cell>
          <cell r="G1880" t="str">
            <v/>
          </cell>
          <cell r="H1880" t="str">
            <v/>
          </cell>
          <cell r="I1880" t="str">
            <v/>
          </cell>
        </row>
        <row r="1881">
          <cell r="C1881" t="str">
            <v>07182014-001.1_Incremental cost ($)</v>
          </cell>
          <cell r="D1881">
            <v>1</v>
          </cell>
          <cell r="E1881" t="str">
            <v>Incremental cost ($)</v>
          </cell>
          <cell r="F1881" t="str">
            <v>Incremental Cost Value Source</v>
          </cell>
          <cell r="G1881" t="str">
            <v/>
          </cell>
          <cell r="H1881" t="str">
            <v/>
          </cell>
          <cell r="I1881" t="str">
            <v/>
          </cell>
        </row>
        <row r="1882">
          <cell r="C1882" t="str">
            <v>07182014-001.1_Measure life (years)</v>
          </cell>
          <cell r="D1882">
            <v>1</v>
          </cell>
          <cell r="E1882" t="str">
            <v>Measure life (years)</v>
          </cell>
          <cell r="F1882" t="str">
            <v>Measure Life Value Source</v>
          </cell>
          <cell r="G1882" t="str">
            <v/>
          </cell>
          <cell r="H1882" t="str">
            <v/>
          </cell>
          <cell r="I1882" t="str">
            <v>Program Update Report UT 050214.docx</v>
          </cell>
        </row>
        <row r="1883">
          <cell r="C1883" t="str">
            <v>07182014-001.1_Gross Average Monthly Demand Reduction (kW/unit)</v>
          </cell>
          <cell r="D1883">
            <v>1</v>
          </cell>
          <cell r="E1883" t="str">
            <v>Gross Average Monthly Demand Reduction (kW/unit)</v>
          </cell>
          <cell r="F1883" t="str">
            <v>Demand Savings Value Source</v>
          </cell>
          <cell r="G1883" t="str">
            <v/>
          </cell>
          <cell r="H1883" t="str">
            <v/>
          </cell>
          <cell r="I1883" t="str">
            <v/>
          </cell>
        </row>
        <row r="1884">
          <cell r="C1884" t="str">
            <v>07182014-001.1_Incremental cost ($)</v>
          </cell>
          <cell r="D1884">
            <v>1</v>
          </cell>
          <cell r="E1884" t="str">
            <v>Incremental cost ($)</v>
          </cell>
          <cell r="F1884" t="str">
            <v>Incremental Cost Value Source</v>
          </cell>
          <cell r="G1884" t="str">
            <v/>
          </cell>
          <cell r="H1884" t="str">
            <v/>
          </cell>
          <cell r="I1884" t="str">
            <v>Program Update Report UT 050214.docx</v>
          </cell>
        </row>
        <row r="1885">
          <cell r="C1885" t="str">
            <v>07182014-001.1_Gross Average Monthly Demand Reduction (kW/unit)</v>
          </cell>
          <cell r="D1885">
            <v>1</v>
          </cell>
          <cell r="E1885" t="str">
            <v>Gross Average Monthly Demand Reduction (kW/unit)</v>
          </cell>
          <cell r="F1885" t="str">
            <v>Demand Savings Value Source</v>
          </cell>
          <cell r="G1885" t="str">
            <v/>
          </cell>
          <cell r="H1885" t="str">
            <v/>
          </cell>
          <cell r="I1885" t="str">
            <v>Program Update Report UT 050214.docx</v>
          </cell>
        </row>
        <row r="1886">
          <cell r="C1886" t="str">
            <v>07182014-001.1_Gross incremental annual electric savings (kWh/yr)</v>
          </cell>
          <cell r="D1886">
            <v>1</v>
          </cell>
          <cell r="E1886" t="str">
            <v>Gross incremental annual electric savings (kWh/yr)</v>
          </cell>
          <cell r="F1886" t="str">
            <v>Energy Savings Value Source</v>
          </cell>
          <cell r="G1886" t="str">
            <v/>
          </cell>
          <cell r="H1886" t="str">
            <v/>
          </cell>
          <cell r="I1886" t="str">
            <v>Program Update Report UT 050214.docx</v>
          </cell>
        </row>
        <row r="1887">
          <cell r="C1887" t="str">
            <v>07182014-001.1_Planned Realization Rate</v>
          </cell>
          <cell r="D1887">
            <v>1</v>
          </cell>
          <cell r="E1887" t="str">
            <v>Planned Realization Rate</v>
          </cell>
          <cell r="F1887" t="str">
            <v>Realization Rate Value Source</v>
          </cell>
          <cell r="G1887" t="str">
            <v/>
          </cell>
          <cell r="H1887" t="str">
            <v>BAU - CE inputs sheet</v>
          </cell>
          <cell r="I1887" t="str">
            <v>CE inputs - measure update   small business 031314.xlsx</v>
          </cell>
        </row>
        <row r="1888">
          <cell r="C1888" t="str">
            <v>06232015-008.1_Planned Net to Gross Ratio</v>
          </cell>
          <cell r="D1888">
            <v>1</v>
          </cell>
          <cell r="E1888" t="str">
            <v>Planned Net to Gross Ratio</v>
          </cell>
          <cell r="F1888" t="str">
            <v>Net-to-Gross Value Source</v>
          </cell>
          <cell r="G1888" t="str">
            <v/>
          </cell>
          <cell r="H1888" t="str">
            <v>page 2</v>
          </cell>
          <cell r="I1888" t="str">
            <v>CA_FinAnswer_Express_Program_Evaluation_2009-2011.pdf</v>
          </cell>
        </row>
        <row r="1889">
          <cell r="C1889" t="str">
            <v>06232015-008.1_Planned Realization Rate</v>
          </cell>
          <cell r="D1889">
            <v>1</v>
          </cell>
          <cell r="E1889" t="str">
            <v>Planned Realization Rate</v>
          </cell>
          <cell r="F1889" t="str">
            <v>Realization Rate Value Source</v>
          </cell>
          <cell r="G1889" t="str">
            <v/>
          </cell>
          <cell r="H1889" t="str">
            <v>page 2</v>
          </cell>
          <cell r="I1889" t="str">
            <v>CA_FinAnswer_Express_Program_Evaluation_2009-2011.pdf</v>
          </cell>
        </row>
        <row r="1890">
          <cell r="C1890" t="str">
            <v>238.2_Gross incremental annual electric savings (kWh/yr)</v>
          </cell>
          <cell r="D1890">
            <v>2</v>
          </cell>
          <cell r="E1890" t="str">
            <v>Gross incremental annual electric savings (kWh/yr)</v>
          </cell>
          <cell r="F1890" t="str">
            <v xml:space="preserve">Energy Savings Value Source </v>
          </cell>
          <cell r="G1890" t="str">
            <v/>
          </cell>
          <cell r="H1890" t="str">
            <v/>
          </cell>
          <cell r="I1890" t="str">
            <v>NonLighting Measure Worksheets ID 111314.pdf</v>
          </cell>
        </row>
        <row r="1891">
          <cell r="C1891" t="str">
            <v>238.2_Planned Realization Rate</v>
          </cell>
          <cell r="D1891">
            <v>2</v>
          </cell>
          <cell r="E1891" t="str">
            <v>Planned Realization Rate</v>
          </cell>
          <cell r="F1891" t="str">
            <v>Realization Rate Value Source</v>
          </cell>
          <cell r="G1891" t="str">
            <v/>
          </cell>
          <cell r="H1891" t="str">
            <v>Table 1</v>
          </cell>
          <cell r="I1891" t="str">
            <v>ID_FinAnswer_Express_Program_Evaluation_2009-2011.pdf</v>
          </cell>
        </row>
        <row r="1892">
          <cell r="C1892" t="str">
            <v>238.2_Planned Net to Gross Ratio</v>
          </cell>
          <cell r="D1892">
            <v>2</v>
          </cell>
          <cell r="E1892" t="str">
            <v>Planned Net to Gross Ratio</v>
          </cell>
          <cell r="F1892" t="str">
            <v>Net-to-Gross Value Source</v>
          </cell>
          <cell r="G1892" t="str">
            <v/>
          </cell>
          <cell r="H1892" t="str">
            <v>Page 2</v>
          </cell>
          <cell r="I1892" t="str">
            <v>ID_FinAnswer_Express_Program_Evaluation_2009-2011.pdf</v>
          </cell>
        </row>
        <row r="1893">
          <cell r="C1893" t="str">
            <v>238.2_Incremental cost ($)</v>
          </cell>
          <cell r="D1893">
            <v>2</v>
          </cell>
          <cell r="E1893" t="str">
            <v>Incremental cost ($)</v>
          </cell>
          <cell r="F1893" t="str">
            <v>Cost Value Source</v>
          </cell>
          <cell r="G1893" t="str">
            <v/>
          </cell>
          <cell r="H1893" t="str">
            <v/>
          </cell>
          <cell r="I1893" t="str">
            <v>NonLighting Measure Worksheets ID 111314.pdf</v>
          </cell>
        </row>
        <row r="1894">
          <cell r="C1894" t="str">
            <v>238.2_Measure life (years)</v>
          </cell>
          <cell r="D1894">
            <v>2</v>
          </cell>
          <cell r="E1894" t="str">
            <v>Measure life (years)</v>
          </cell>
          <cell r="F1894" t="str">
            <v>Measure Life Value Source</v>
          </cell>
          <cell r="G1894" t="str">
            <v/>
          </cell>
          <cell r="H1894" t="str">
            <v/>
          </cell>
          <cell r="I1894" t="str">
            <v>NonLighting Measure Worksheets ID 111314.pdf</v>
          </cell>
        </row>
        <row r="1895">
          <cell r="C1895" t="str">
            <v>238.2_Gross Average Monthly Demand Reduction (kW/unit)</v>
          </cell>
          <cell r="D1895">
            <v>2</v>
          </cell>
          <cell r="E1895" t="str">
            <v>Gross Average Monthly Demand Reduction (kW/unit)</v>
          </cell>
          <cell r="F1895" t="str">
            <v>Demand Reduction Value Source</v>
          </cell>
          <cell r="G1895" t="str">
            <v/>
          </cell>
          <cell r="H1895" t="str">
            <v/>
          </cell>
          <cell r="I1895" t="str">
            <v>NonLighting Measure Worksheets ID 111314.pdf</v>
          </cell>
        </row>
        <row r="1896">
          <cell r="C1896" t="str">
            <v>463.3_Measure life (years)</v>
          </cell>
          <cell r="D1896">
            <v>3</v>
          </cell>
          <cell r="E1896" t="str">
            <v>Measure life (years)</v>
          </cell>
          <cell r="F1896" t="str">
            <v>Measure Life Value Source</v>
          </cell>
          <cell r="G1896" t="str">
            <v/>
          </cell>
          <cell r="H1896" t="str">
            <v/>
          </cell>
          <cell r="I1896" t="str">
            <v>Program Update Report UT 050214.docx</v>
          </cell>
        </row>
        <row r="1897">
          <cell r="C1897" t="str">
            <v>463.3_Gross incremental annual electric savings (kWh/yr)</v>
          </cell>
          <cell r="D1897">
            <v>3</v>
          </cell>
          <cell r="E1897" t="str">
            <v>Gross incremental annual electric savings (kWh/yr)</v>
          </cell>
          <cell r="F1897" t="str">
            <v>Energy Savings Value Source</v>
          </cell>
          <cell r="G1897" t="str">
            <v/>
          </cell>
          <cell r="H1897" t="str">
            <v/>
          </cell>
          <cell r="I1897" t="str">
            <v/>
          </cell>
        </row>
        <row r="1898">
          <cell r="C1898" t="str">
            <v>463.3_Planned Realization Rate</v>
          </cell>
          <cell r="D1898">
            <v>3</v>
          </cell>
          <cell r="E1898" t="str">
            <v>Planned Realization Rate</v>
          </cell>
          <cell r="F1898" t="str">
            <v>Realization Rate Value Source</v>
          </cell>
          <cell r="G1898" t="str">
            <v/>
          </cell>
          <cell r="H1898" t="str">
            <v>BAU - CE inputs sheet</v>
          </cell>
          <cell r="I1898" t="str">
            <v>CE inputs - measure update   small business 031314.xlsx</v>
          </cell>
        </row>
        <row r="1899">
          <cell r="C1899" t="str">
            <v>463.3_Gross incremental annual electric savings (kWh/yr)</v>
          </cell>
          <cell r="D1899">
            <v>3</v>
          </cell>
          <cell r="E1899" t="str">
            <v>Gross incremental annual electric savings (kWh/yr)</v>
          </cell>
          <cell r="F1899" t="str">
            <v>Energy Savings Value Source</v>
          </cell>
          <cell r="G1899" t="str">
            <v/>
          </cell>
          <cell r="H1899" t="str">
            <v/>
          </cell>
          <cell r="I1899" t="str">
            <v>Program Update Report UT 050214.docx</v>
          </cell>
        </row>
        <row r="1900">
          <cell r="C1900" t="str">
            <v>463.3_Planned Net to Gross Ratio</v>
          </cell>
          <cell r="D1900">
            <v>3</v>
          </cell>
          <cell r="E1900" t="str">
            <v>Planned Net to Gross Ratio</v>
          </cell>
          <cell r="F1900" t="str">
            <v>Net-to-Gross Value Source</v>
          </cell>
          <cell r="G1900" t="str">
            <v/>
          </cell>
          <cell r="H1900" t="str">
            <v>BAU - CE inputs sheet</v>
          </cell>
          <cell r="I1900" t="str">
            <v>CE inputs - measure update   small business 031314.xlsx</v>
          </cell>
        </row>
        <row r="1901">
          <cell r="C1901" t="str">
            <v>463.3_Incremental cost ($)</v>
          </cell>
          <cell r="D1901">
            <v>3</v>
          </cell>
          <cell r="E1901" t="str">
            <v>Incremental cost ($)</v>
          </cell>
          <cell r="F1901" t="str">
            <v>Incremental Cost Value Source</v>
          </cell>
          <cell r="G1901" t="str">
            <v/>
          </cell>
          <cell r="H1901" t="str">
            <v/>
          </cell>
          <cell r="I1901" t="str">
            <v/>
          </cell>
        </row>
        <row r="1902">
          <cell r="C1902" t="str">
            <v>463.3_Gross Average Monthly Demand Reduction (kW/unit)</v>
          </cell>
          <cell r="D1902">
            <v>3</v>
          </cell>
          <cell r="E1902" t="str">
            <v>Gross Average Monthly Demand Reduction (kW/unit)</v>
          </cell>
          <cell r="F1902" t="str">
            <v>Demand Savings Value Source</v>
          </cell>
          <cell r="G1902" t="str">
            <v/>
          </cell>
          <cell r="H1902" t="str">
            <v/>
          </cell>
          <cell r="I1902" t="str">
            <v>Program Update Report UT 050214.docx</v>
          </cell>
        </row>
        <row r="1903">
          <cell r="C1903" t="str">
            <v>463.3_Incremental cost ($)</v>
          </cell>
          <cell r="D1903">
            <v>3</v>
          </cell>
          <cell r="E1903" t="str">
            <v>Incremental cost ($)</v>
          </cell>
          <cell r="F1903" t="str">
            <v>Incremental Cost Value Source</v>
          </cell>
          <cell r="G1903" t="str">
            <v/>
          </cell>
          <cell r="H1903" t="str">
            <v/>
          </cell>
          <cell r="I1903" t="str">
            <v>Program Update Report UT 050214.docx</v>
          </cell>
        </row>
        <row r="1904">
          <cell r="C1904" t="str">
            <v>463.3_Gross Average Monthly Demand Reduction (kW/unit)</v>
          </cell>
          <cell r="D1904">
            <v>3</v>
          </cell>
          <cell r="E1904" t="str">
            <v>Gross Average Monthly Demand Reduction (kW/unit)</v>
          </cell>
          <cell r="F1904" t="str">
            <v>Demand Savings Value Source</v>
          </cell>
          <cell r="G1904" t="str">
            <v/>
          </cell>
          <cell r="H1904" t="str">
            <v/>
          </cell>
          <cell r="I1904" t="str">
            <v/>
          </cell>
        </row>
        <row r="1905">
          <cell r="C1905" t="str">
            <v>24.2_Planned Realization Rate</v>
          </cell>
          <cell r="D1905">
            <v>2</v>
          </cell>
          <cell r="E1905" t="str">
            <v>Planned Realization Rate</v>
          </cell>
          <cell r="F1905" t="str">
            <v>Realization Rate Value Source</v>
          </cell>
          <cell r="G1905" t="str">
            <v/>
          </cell>
          <cell r="H1905" t="str">
            <v>page 2</v>
          </cell>
          <cell r="I1905" t="str">
            <v>CA_FinAnswer_Express_Program_Evaluation_2009-2011.pdf</v>
          </cell>
        </row>
        <row r="1906">
          <cell r="C1906" t="str">
            <v>24.2_Planned Net to Gross Ratio</v>
          </cell>
          <cell r="D1906">
            <v>2</v>
          </cell>
          <cell r="E1906" t="str">
            <v>Planned Net to Gross Ratio</v>
          </cell>
          <cell r="F1906" t="str">
            <v>Net-to-Gross Value Source</v>
          </cell>
          <cell r="G1906" t="str">
            <v/>
          </cell>
          <cell r="H1906" t="str">
            <v>page 2</v>
          </cell>
          <cell r="I1906" t="str">
            <v>CA_FinAnswer_Express_Program_Evaluation_2009-2011.pdf</v>
          </cell>
        </row>
        <row r="1907">
          <cell r="C1907" t="str">
            <v>11032014-035.1_Gross Average Monthly Demand Reduction (kW/unit)</v>
          </cell>
          <cell r="D1907">
            <v>1</v>
          </cell>
          <cell r="E1907" t="str">
            <v>Gross Average Monthly Demand Reduction (kW/unit)</v>
          </cell>
          <cell r="F1907" t="str">
            <v>Demand Reduction Value Source</v>
          </cell>
          <cell r="G1907" t="str">
            <v/>
          </cell>
          <cell r="H1907" t="str">
            <v/>
          </cell>
          <cell r="I1907" t="str">
            <v>NonLighting Measure Worksheets ID 111314.pdf</v>
          </cell>
        </row>
        <row r="1908">
          <cell r="C1908" t="str">
            <v>11032014-035.1_Planned Net to Gross Ratio</v>
          </cell>
          <cell r="D1908">
            <v>1</v>
          </cell>
          <cell r="E1908" t="str">
            <v>Planned Net to Gross Ratio</v>
          </cell>
          <cell r="F1908" t="str">
            <v>Net-to-Gross Value Source</v>
          </cell>
          <cell r="G1908" t="str">
            <v/>
          </cell>
          <cell r="H1908" t="str">
            <v>Page 2</v>
          </cell>
          <cell r="I1908" t="str">
            <v>ID_FinAnswer_Express_Program_Evaluation_2009-2011.pdf</v>
          </cell>
        </row>
        <row r="1909">
          <cell r="C1909" t="str">
            <v>11032014-035.1_Gross incremental annual electric savings (kWh/yr)</v>
          </cell>
          <cell r="D1909">
            <v>1</v>
          </cell>
          <cell r="E1909" t="str">
            <v>Gross incremental annual electric savings (kWh/yr)</v>
          </cell>
          <cell r="F1909" t="str">
            <v xml:space="preserve">Energy Savings Value Source </v>
          </cell>
          <cell r="G1909" t="str">
            <v/>
          </cell>
          <cell r="H1909" t="str">
            <v/>
          </cell>
          <cell r="I1909" t="str">
            <v>NonLighting Measure Worksheets ID 111314.pdf</v>
          </cell>
        </row>
        <row r="1910">
          <cell r="C1910" t="str">
            <v>11032014-035.1_Incremental cost ($)</v>
          </cell>
          <cell r="D1910">
            <v>1</v>
          </cell>
          <cell r="E1910" t="str">
            <v>Incremental cost ($)</v>
          </cell>
          <cell r="F1910" t="str">
            <v>Cost Value Source</v>
          </cell>
          <cell r="G1910" t="str">
            <v/>
          </cell>
          <cell r="H1910" t="str">
            <v/>
          </cell>
          <cell r="I1910" t="str">
            <v>NonLighting Measure Worksheets ID 111314.pdf</v>
          </cell>
        </row>
        <row r="1911">
          <cell r="C1911" t="str">
            <v>11032014-035.1_Planned Realization Rate</v>
          </cell>
          <cell r="D1911">
            <v>1</v>
          </cell>
          <cell r="E1911" t="str">
            <v>Planned Realization Rate</v>
          </cell>
          <cell r="F1911" t="str">
            <v>Realization Rate Value Source</v>
          </cell>
          <cell r="G1911" t="str">
            <v/>
          </cell>
          <cell r="H1911" t="str">
            <v>Table 1</v>
          </cell>
          <cell r="I1911" t="str">
            <v>ID_FinAnswer_Express_Program_Evaluation_2009-2011.pdf</v>
          </cell>
        </row>
        <row r="1912">
          <cell r="C1912" t="str">
            <v>11032014-035.1_Measure life (years)</v>
          </cell>
          <cell r="D1912">
            <v>1</v>
          </cell>
          <cell r="E1912" t="str">
            <v>Measure life (years)</v>
          </cell>
          <cell r="F1912" t="str">
            <v>Measure Life Value Source</v>
          </cell>
          <cell r="G1912" t="str">
            <v/>
          </cell>
          <cell r="H1912" t="str">
            <v/>
          </cell>
          <cell r="I1912" t="str">
            <v>NonLighting Measure Worksheets ID 111314.pdf</v>
          </cell>
        </row>
        <row r="1913">
          <cell r="C1913" t="str">
            <v>12012014-001.1_Planned Net to Gross Ratio</v>
          </cell>
          <cell r="D1913">
            <v>1</v>
          </cell>
          <cell r="E1913" t="str">
            <v>Planned Net to Gross Ratio</v>
          </cell>
          <cell r="F1913" t="str">
            <v>Net-to-Gross Value Source</v>
          </cell>
          <cell r="G1913" t="str">
            <v/>
          </cell>
          <cell r="H1913" t="str">
            <v>Page 10</v>
          </cell>
          <cell r="I1913" t="str">
            <v>DSM_WY_FinAnswerExpress_Report_2011.pdf</v>
          </cell>
        </row>
        <row r="1914">
          <cell r="C1914" t="str">
            <v>12012014-001.1_Gross Average Monthly Demand Reduction (kW/unit)</v>
          </cell>
          <cell r="D1914">
            <v>1</v>
          </cell>
          <cell r="E1914" t="str">
            <v>Gross Average Monthly Demand Reduction (kW/unit)</v>
          </cell>
          <cell r="F1914" t="str">
            <v>Demand Savings Value Source</v>
          </cell>
          <cell r="G1914" t="str">
            <v/>
          </cell>
          <cell r="H1914" t="str">
            <v/>
          </cell>
          <cell r="I1914" t="str">
            <v>NonLighting Measure Worksheets WY 120814.pdf</v>
          </cell>
        </row>
        <row r="1915">
          <cell r="C1915" t="str">
            <v>12012014-001.1_Measure life (years)</v>
          </cell>
          <cell r="D1915">
            <v>1</v>
          </cell>
          <cell r="E1915" t="str">
            <v>Measure life (years)</v>
          </cell>
          <cell r="F1915" t="str">
            <v>Measure Life Value Source</v>
          </cell>
          <cell r="G1915" t="str">
            <v/>
          </cell>
          <cell r="H1915" t="str">
            <v/>
          </cell>
          <cell r="I1915" t="str">
            <v>NonLighting Measure Worksheets WY 120814.pdf</v>
          </cell>
        </row>
        <row r="1916">
          <cell r="C1916" t="str">
            <v>12012014-001.1_Incremental cost ($)</v>
          </cell>
          <cell r="D1916">
            <v>1</v>
          </cell>
          <cell r="E1916" t="str">
            <v>Incremental cost ($)</v>
          </cell>
          <cell r="F1916" t="str">
            <v>Incremental Cost Value Source</v>
          </cell>
          <cell r="G1916" t="str">
            <v/>
          </cell>
          <cell r="H1916" t="str">
            <v/>
          </cell>
          <cell r="I1916" t="str">
            <v>NonLighting Measure Worksheets WY 120814.pdf</v>
          </cell>
        </row>
        <row r="1917">
          <cell r="C1917" t="str">
            <v>12012014-001.1_Planned Realization Rate</v>
          </cell>
          <cell r="D1917">
            <v>1</v>
          </cell>
          <cell r="E1917" t="str">
            <v>Planned Realization Rate</v>
          </cell>
          <cell r="F1917" t="str">
            <v>Realization Rate Value Source</v>
          </cell>
          <cell r="G1917" t="str">
            <v/>
          </cell>
          <cell r="H1917" t="str">
            <v>Table 1</v>
          </cell>
          <cell r="I1917" t="str">
            <v>DSM_WY_FinAnswerExpress_Report_2011.pdf</v>
          </cell>
        </row>
        <row r="1918">
          <cell r="C1918" t="str">
            <v>12012014-001.1_Gross incremental annual electric savings (kWh/yr)</v>
          </cell>
          <cell r="D1918">
            <v>1</v>
          </cell>
          <cell r="E1918" t="str">
            <v>Gross incremental annual electric savings (kWh/yr)</v>
          </cell>
          <cell r="F1918" t="str">
            <v>Energy Savings Value Source</v>
          </cell>
          <cell r="G1918" t="str">
            <v/>
          </cell>
          <cell r="H1918" t="str">
            <v/>
          </cell>
          <cell r="I1918" t="str">
            <v>NonLighting Measure Worksheets WY 120814.pdf</v>
          </cell>
        </row>
        <row r="1919">
          <cell r="C1919" t="str">
            <v>889.2_Planned Realization Rate</v>
          </cell>
          <cell r="D1919">
            <v>2</v>
          </cell>
          <cell r="E1919" t="str">
            <v>Planned Realization Rate</v>
          </cell>
          <cell r="F1919" t="str">
            <v>Realization Rate Value Source</v>
          </cell>
          <cell r="G1919" t="str">
            <v/>
          </cell>
          <cell r="H1919" t="str">
            <v>Table 1</v>
          </cell>
          <cell r="I1919" t="str">
            <v>DSM_WY_FinAnswerExpress_Report_2011.pdf</v>
          </cell>
        </row>
        <row r="1920">
          <cell r="C1920" t="str">
            <v>889.2_Measure life (years)</v>
          </cell>
          <cell r="D1920">
            <v>2</v>
          </cell>
          <cell r="E1920" t="str">
            <v>Measure life (years)</v>
          </cell>
          <cell r="F1920" t="str">
            <v>Measure Life Value Source</v>
          </cell>
          <cell r="G1920" t="str">
            <v/>
          </cell>
          <cell r="H1920" t="str">
            <v/>
          </cell>
          <cell r="I1920" t="str">
            <v>NonLighting Measure Worksheets WY 120814.pdf</v>
          </cell>
        </row>
        <row r="1921">
          <cell r="C1921" t="str">
            <v>889.2_Gross Average Monthly Demand Reduction (kW/unit)</v>
          </cell>
          <cell r="D1921">
            <v>2</v>
          </cell>
          <cell r="E1921" t="str">
            <v>Gross Average Monthly Demand Reduction (kW/unit)</v>
          </cell>
          <cell r="F1921" t="str">
            <v>Demand Savings Value Source</v>
          </cell>
          <cell r="G1921" t="str">
            <v/>
          </cell>
          <cell r="H1921" t="str">
            <v/>
          </cell>
          <cell r="I1921" t="str">
            <v>NonLighting Measure Worksheets WY 120814.pdf</v>
          </cell>
        </row>
        <row r="1922">
          <cell r="C1922" t="str">
            <v>889.2_Incremental cost ($)</v>
          </cell>
          <cell r="D1922">
            <v>2</v>
          </cell>
          <cell r="E1922" t="str">
            <v>Incremental cost ($)</v>
          </cell>
          <cell r="F1922" t="str">
            <v>Incremental Cost Value Source</v>
          </cell>
          <cell r="G1922" t="str">
            <v/>
          </cell>
          <cell r="H1922" t="str">
            <v/>
          </cell>
          <cell r="I1922" t="str">
            <v>NonLighting Measure Worksheets WY 120814.pdf</v>
          </cell>
        </row>
        <row r="1923">
          <cell r="C1923" t="str">
            <v>889.2_Gross incremental annual electric savings (kWh/yr)</v>
          </cell>
          <cell r="D1923">
            <v>2</v>
          </cell>
          <cell r="E1923" t="str">
            <v>Gross incremental annual electric savings (kWh/yr)</v>
          </cell>
          <cell r="F1923" t="str">
            <v>Energy Savings Value Source</v>
          </cell>
          <cell r="G1923" t="str">
            <v/>
          </cell>
          <cell r="H1923" t="str">
            <v/>
          </cell>
          <cell r="I1923" t="str">
            <v>NonLighting Measure Worksheets WY 120814.pdf</v>
          </cell>
        </row>
        <row r="1924">
          <cell r="C1924" t="str">
            <v>889.2_Planned Net to Gross Ratio</v>
          </cell>
          <cell r="D1924">
            <v>2</v>
          </cell>
          <cell r="E1924" t="str">
            <v>Planned Net to Gross Ratio</v>
          </cell>
          <cell r="F1924" t="str">
            <v>Net-to-Gross Value Source</v>
          </cell>
          <cell r="G1924" t="str">
            <v/>
          </cell>
          <cell r="H1924" t="str">
            <v>Page 10</v>
          </cell>
          <cell r="I1924" t="str">
            <v>DSM_WY_FinAnswerExpress_Report_2011.pdf</v>
          </cell>
        </row>
        <row r="1925">
          <cell r="C1925" t="str">
            <v>25.2_Planned Net to Gross Ratio</v>
          </cell>
          <cell r="D1925">
            <v>2</v>
          </cell>
          <cell r="E1925" t="str">
            <v>Planned Net to Gross Ratio</v>
          </cell>
          <cell r="F1925" t="str">
            <v>Net-to-Gross Value Source</v>
          </cell>
          <cell r="G1925" t="str">
            <v/>
          </cell>
          <cell r="H1925" t="str">
            <v>page 2</v>
          </cell>
          <cell r="I1925" t="str">
            <v>CA_FinAnswer_Express_Program_Evaluation_2009-2011.pdf</v>
          </cell>
        </row>
        <row r="1926">
          <cell r="C1926" t="str">
            <v>25.2_Planned Realization Rate</v>
          </cell>
          <cell r="D1926">
            <v>2</v>
          </cell>
          <cell r="E1926" t="str">
            <v>Planned Realization Rate</v>
          </cell>
          <cell r="F1926" t="str">
            <v>Realization Rate Value Source</v>
          </cell>
          <cell r="G1926" t="str">
            <v/>
          </cell>
          <cell r="H1926" t="str">
            <v>page 2</v>
          </cell>
          <cell r="I1926" t="str">
            <v>CA_FinAnswer_Express_Program_Evaluation_2009-2011.pdf</v>
          </cell>
        </row>
        <row r="1927">
          <cell r="C1927" t="str">
            <v>26.2_Planned Realization Rate</v>
          </cell>
          <cell r="D1927">
            <v>2</v>
          </cell>
          <cell r="E1927" t="str">
            <v>Planned Realization Rate</v>
          </cell>
          <cell r="F1927" t="str">
            <v>Realization Rate Value Source</v>
          </cell>
          <cell r="G1927" t="str">
            <v/>
          </cell>
          <cell r="H1927" t="str">
            <v>page 2</v>
          </cell>
          <cell r="I1927" t="str">
            <v>CA_FinAnswer_Express_Program_Evaluation_2009-2011.pdf</v>
          </cell>
        </row>
        <row r="1928">
          <cell r="C1928" t="str">
            <v>26.2_Planned Net to Gross Ratio</v>
          </cell>
          <cell r="D1928">
            <v>2</v>
          </cell>
          <cell r="E1928" t="str">
            <v>Planned Net to Gross Ratio</v>
          </cell>
          <cell r="F1928" t="str">
            <v>Net-to-Gross Value Source</v>
          </cell>
          <cell r="G1928" t="str">
            <v/>
          </cell>
          <cell r="H1928" t="str">
            <v>page 2</v>
          </cell>
          <cell r="I1928" t="str">
            <v>CA_FinAnswer_Express_Program_Evaluation_2009-2011.pdf</v>
          </cell>
        </row>
        <row r="1929">
          <cell r="C1929" t="str">
            <v>239.2_Planned Net to Gross Ratio</v>
          </cell>
          <cell r="D1929">
            <v>2</v>
          </cell>
          <cell r="E1929" t="str">
            <v>Planned Net to Gross Ratio</v>
          </cell>
          <cell r="F1929" t="str">
            <v>Net-to-Gross Value Source</v>
          </cell>
          <cell r="G1929" t="str">
            <v/>
          </cell>
          <cell r="H1929" t="str">
            <v>Page 2</v>
          </cell>
          <cell r="I1929" t="str">
            <v>ID_FinAnswer_Express_Program_Evaluation_2009-2011.pdf</v>
          </cell>
        </row>
        <row r="1930">
          <cell r="C1930" t="str">
            <v>239.2_Gross Average Monthly Demand Reduction (kW/unit)</v>
          </cell>
          <cell r="D1930">
            <v>2</v>
          </cell>
          <cell r="E1930" t="str">
            <v>Gross Average Monthly Demand Reduction (kW/unit)</v>
          </cell>
          <cell r="F1930" t="str">
            <v>Demand Reduction Value Source</v>
          </cell>
          <cell r="G1930" t="str">
            <v/>
          </cell>
          <cell r="H1930" t="str">
            <v/>
          </cell>
          <cell r="I1930" t="str">
            <v>NonLighting Measure Worksheets ID 111314.pdf</v>
          </cell>
        </row>
        <row r="1931">
          <cell r="C1931" t="str">
            <v>239.2_Planned Realization Rate</v>
          </cell>
          <cell r="D1931">
            <v>2</v>
          </cell>
          <cell r="E1931" t="str">
            <v>Planned Realization Rate</v>
          </cell>
          <cell r="F1931" t="str">
            <v>Realization Rate Value Source</v>
          </cell>
          <cell r="G1931" t="str">
            <v/>
          </cell>
          <cell r="H1931" t="str">
            <v>Table 1</v>
          </cell>
          <cell r="I1931" t="str">
            <v>ID_FinAnswer_Express_Program_Evaluation_2009-2011.pdf</v>
          </cell>
        </row>
        <row r="1932">
          <cell r="C1932" t="str">
            <v>239.2_Measure life (years)</v>
          </cell>
          <cell r="D1932">
            <v>2</v>
          </cell>
          <cell r="E1932" t="str">
            <v>Measure life (years)</v>
          </cell>
          <cell r="F1932" t="str">
            <v>Measure Life Value Source</v>
          </cell>
          <cell r="G1932" t="str">
            <v/>
          </cell>
          <cell r="H1932" t="str">
            <v/>
          </cell>
          <cell r="I1932" t="str">
            <v>NonLighting Measure Worksheets ID 111314.pdf</v>
          </cell>
        </row>
        <row r="1933">
          <cell r="C1933" t="str">
            <v>239.2_Gross incremental annual electric savings (kWh/yr)</v>
          </cell>
          <cell r="D1933">
            <v>2</v>
          </cell>
          <cell r="E1933" t="str">
            <v>Gross incremental annual electric savings (kWh/yr)</v>
          </cell>
          <cell r="F1933" t="str">
            <v xml:space="preserve">Energy Savings Value Source </v>
          </cell>
          <cell r="G1933" t="str">
            <v/>
          </cell>
          <cell r="H1933" t="str">
            <v/>
          </cell>
          <cell r="I1933" t="str">
            <v>NonLighting Measure Worksheets ID 111314.pdf</v>
          </cell>
        </row>
        <row r="1934">
          <cell r="C1934" t="str">
            <v>239.2_Incremental cost ($)</v>
          </cell>
          <cell r="D1934">
            <v>2</v>
          </cell>
          <cell r="E1934" t="str">
            <v>Incremental cost ($)</v>
          </cell>
          <cell r="F1934" t="str">
            <v>Cost Value Source</v>
          </cell>
          <cell r="G1934" t="str">
            <v/>
          </cell>
          <cell r="H1934" t="str">
            <v/>
          </cell>
          <cell r="I1934" t="str">
            <v>NonLighting Measure Worksheets ID 111314.pdf</v>
          </cell>
        </row>
        <row r="1935">
          <cell r="C1935" t="str">
            <v>464.3_Planned Net to Gross Ratio</v>
          </cell>
          <cell r="D1935">
            <v>3</v>
          </cell>
          <cell r="E1935" t="str">
            <v>Planned Net to Gross Ratio</v>
          </cell>
          <cell r="F1935" t="str">
            <v>Net-to-Gross Value Source</v>
          </cell>
          <cell r="G1935" t="str">
            <v/>
          </cell>
          <cell r="H1935" t="str">
            <v>BAU - CE inputs sheet</v>
          </cell>
          <cell r="I1935" t="str">
            <v>CE inputs - measure update   small business 031314.xlsx</v>
          </cell>
        </row>
        <row r="1936">
          <cell r="C1936" t="str">
            <v>464.3_Measure life (years)</v>
          </cell>
          <cell r="D1936">
            <v>3</v>
          </cell>
          <cell r="E1936" t="str">
            <v>Measure life (years)</v>
          </cell>
          <cell r="F1936" t="str">
            <v>Measure Life Value Source</v>
          </cell>
          <cell r="G1936" t="str">
            <v/>
          </cell>
          <cell r="H1936" t="str">
            <v/>
          </cell>
          <cell r="I1936" t="str">
            <v>Program Update Report UT 050214.docx</v>
          </cell>
        </row>
        <row r="1937">
          <cell r="C1937" t="str">
            <v>464.3_Gross Average Monthly Demand Reduction (kW/unit)</v>
          </cell>
          <cell r="D1937">
            <v>3</v>
          </cell>
          <cell r="E1937" t="str">
            <v>Gross Average Monthly Demand Reduction (kW/unit)</v>
          </cell>
          <cell r="F1937" t="str">
            <v>Demand Savings Value Source</v>
          </cell>
          <cell r="G1937" t="str">
            <v/>
          </cell>
          <cell r="H1937" t="str">
            <v/>
          </cell>
          <cell r="I1937" t="str">
            <v/>
          </cell>
        </row>
        <row r="1938">
          <cell r="C1938" t="str">
            <v>464.3_Planned Realization Rate</v>
          </cell>
          <cell r="D1938">
            <v>3</v>
          </cell>
          <cell r="E1938" t="str">
            <v>Planned Realization Rate</v>
          </cell>
          <cell r="F1938" t="str">
            <v>Realization Rate Value Source</v>
          </cell>
          <cell r="G1938" t="str">
            <v/>
          </cell>
          <cell r="H1938" t="str">
            <v>BAU - CE inputs sheet</v>
          </cell>
          <cell r="I1938" t="str">
            <v>CE inputs - measure update   small business 031314.xlsx</v>
          </cell>
        </row>
        <row r="1939">
          <cell r="C1939" t="str">
            <v>464.3_Gross Average Monthly Demand Reduction (kW/unit)</v>
          </cell>
          <cell r="D1939">
            <v>3</v>
          </cell>
          <cell r="E1939" t="str">
            <v>Gross Average Monthly Demand Reduction (kW/unit)</v>
          </cell>
          <cell r="F1939" t="str">
            <v>Demand Savings Value Source</v>
          </cell>
          <cell r="G1939" t="str">
            <v/>
          </cell>
          <cell r="H1939" t="str">
            <v/>
          </cell>
          <cell r="I1939" t="str">
            <v>Program Update Report UT 050214.docx</v>
          </cell>
        </row>
        <row r="1940">
          <cell r="C1940" t="str">
            <v>464.3_Gross incremental annual electric savings (kWh/yr)</v>
          </cell>
          <cell r="D1940">
            <v>3</v>
          </cell>
          <cell r="E1940" t="str">
            <v>Gross incremental annual electric savings (kWh/yr)</v>
          </cell>
          <cell r="F1940" t="str">
            <v>Energy Savings Value Source</v>
          </cell>
          <cell r="G1940" t="str">
            <v/>
          </cell>
          <cell r="H1940" t="str">
            <v/>
          </cell>
          <cell r="I1940" t="str">
            <v/>
          </cell>
        </row>
        <row r="1941">
          <cell r="C1941" t="str">
            <v>464.3_Incremental cost ($)</v>
          </cell>
          <cell r="D1941">
            <v>3</v>
          </cell>
          <cell r="E1941" t="str">
            <v>Incremental cost ($)</v>
          </cell>
          <cell r="F1941" t="str">
            <v>Incremental Cost Value Source</v>
          </cell>
          <cell r="G1941" t="str">
            <v/>
          </cell>
          <cell r="H1941" t="str">
            <v/>
          </cell>
          <cell r="I1941" t="str">
            <v>Program Update Report UT 050214.docx</v>
          </cell>
        </row>
        <row r="1942">
          <cell r="C1942" t="str">
            <v>464.3_Incremental cost ($)</v>
          </cell>
          <cell r="D1942">
            <v>3</v>
          </cell>
          <cell r="E1942" t="str">
            <v>Incremental cost ($)</v>
          </cell>
          <cell r="F1942" t="str">
            <v>Incremental Cost Value Source</v>
          </cell>
          <cell r="G1942" t="str">
            <v/>
          </cell>
          <cell r="H1942" t="str">
            <v/>
          </cell>
          <cell r="I1942" t="str">
            <v/>
          </cell>
        </row>
        <row r="1943">
          <cell r="C1943" t="str">
            <v>464.3_Gross incremental annual electric savings (kWh/yr)</v>
          </cell>
          <cell r="D1943">
            <v>3</v>
          </cell>
          <cell r="E1943" t="str">
            <v>Gross incremental annual electric savings (kWh/yr)</v>
          </cell>
          <cell r="F1943" t="str">
            <v>Energy Savings Value Source</v>
          </cell>
          <cell r="G1943" t="str">
            <v/>
          </cell>
          <cell r="H1943" t="str">
            <v/>
          </cell>
          <cell r="I1943" t="str">
            <v>Program Update Report UT 050214.docx</v>
          </cell>
        </row>
        <row r="1944">
          <cell r="C1944" t="str">
            <v>464.2_Measure life (years)</v>
          </cell>
          <cell r="D1944">
            <v>2</v>
          </cell>
          <cell r="E1944" t="str">
            <v>Measure life (years)</v>
          </cell>
          <cell r="F1944" t="str">
            <v>Measure Life Value Source</v>
          </cell>
          <cell r="G1944" t="str">
            <v/>
          </cell>
          <cell r="H1944" t="str">
            <v>Table 2 on page 22 of Appendix 1</v>
          </cell>
          <cell r="I1944" t="str">
            <v>UT_2011_Annual_Report.pdf</v>
          </cell>
        </row>
        <row r="1945">
          <cell r="C1945" t="str">
            <v>464.2_Incremental cost ($)</v>
          </cell>
          <cell r="D1945">
            <v>2</v>
          </cell>
          <cell r="E1945" t="str">
            <v>Incremental cost ($)</v>
          </cell>
          <cell r="F1945" t="str">
            <v>Cost Value Source</v>
          </cell>
          <cell r="G1945" t="str">
            <v/>
          </cell>
          <cell r="H1945" t="str">
            <v>Table 6-11</v>
          </cell>
          <cell r="I1945" t="str">
            <v>FinAnswer Express Market Characterization and Program Enhancements - Utah Service Territory 30 Nov 2011.pdf</v>
          </cell>
        </row>
        <row r="1946">
          <cell r="C1946" t="str">
            <v>464.2_Incentive Customer ($)</v>
          </cell>
          <cell r="D1946">
            <v>2</v>
          </cell>
          <cell r="E1946" t="str">
            <v>Incentive Customer ($)</v>
          </cell>
          <cell r="F1946" t="str">
            <v>Incentive Value Source</v>
          </cell>
          <cell r="G1946" t="str">
            <v/>
          </cell>
          <cell r="H1946" t="str">
            <v>Table 6-11</v>
          </cell>
          <cell r="I1946" t="str">
            <v>FinAnswer Express Market Characterization and Program Enhancements - Utah Service Territory 30 Nov 2011.pdf</v>
          </cell>
        </row>
        <row r="1947">
          <cell r="C1947" t="str">
            <v>464.2_Gross incremental annual electric savings (kWh/yr)</v>
          </cell>
          <cell r="D1947">
            <v>2</v>
          </cell>
          <cell r="E1947" t="str">
            <v>Gross incremental annual electric savings (kWh/yr)</v>
          </cell>
          <cell r="F1947" t="str">
            <v>See Source Document(s) for savings methodology</v>
          </cell>
          <cell r="G1947" t="str">
            <v/>
          </cell>
          <cell r="H1947" t="str">
            <v/>
          </cell>
          <cell r="I1947" t="str">
            <v>Electric Commercial Fryers.docx</v>
          </cell>
        </row>
        <row r="1948">
          <cell r="C1948" t="str">
            <v>464.2_Gross Average Monthly Demand Reduction (kW/unit)</v>
          </cell>
          <cell r="D1948">
            <v>2</v>
          </cell>
          <cell r="E1948" t="str">
            <v>Gross Average Monthly Demand Reduction (kW/unit)</v>
          </cell>
          <cell r="F1948" t="str">
            <v>Demand Reduction Value Source</v>
          </cell>
          <cell r="G1948" t="str">
            <v/>
          </cell>
          <cell r="H1948" t="str">
            <v>Table 6-11</v>
          </cell>
          <cell r="I1948" t="str">
            <v>FinAnswer Express Market Characterization and Program Enhancements - Utah Service Territory 30 Nov 2011.pdf</v>
          </cell>
        </row>
        <row r="1949">
          <cell r="C1949" t="str">
            <v>464.2_Gross incremental annual electric savings (kWh/yr)</v>
          </cell>
          <cell r="D1949">
            <v>2</v>
          </cell>
          <cell r="E1949" t="str">
            <v>Gross incremental annual electric savings (kWh/yr)</v>
          </cell>
          <cell r="F1949" t="str">
            <v xml:space="preserve">Energy Savings Value Source </v>
          </cell>
          <cell r="G1949" t="str">
            <v/>
          </cell>
          <cell r="H1949" t="str">
            <v>Table 6-11</v>
          </cell>
          <cell r="I1949" t="str">
            <v>FinAnswer Express Market Characterization and Program Enhancements - Utah Service Territory 30 Nov 2011.pdf</v>
          </cell>
        </row>
        <row r="1950">
          <cell r="C1950" t="str">
            <v>464.2_Gross incremental annual electric savings (kWh/yr)</v>
          </cell>
          <cell r="D1950">
            <v>2</v>
          </cell>
          <cell r="E1950" t="str">
            <v>Gross incremental annual electric savings (kWh/yr)</v>
          </cell>
          <cell r="F1950" t="str">
            <v>See Source Document(s) for savings methodology</v>
          </cell>
          <cell r="G1950" t="str">
            <v/>
          </cell>
          <cell r="H1950" t="str">
            <v/>
          </cell>
          <cell r="I1950" t="str">
            <v>EStar Fryer Calc T1 w RTF Hrs.pdf</v>
          </cell>
        </row>
        <row r="1951">
          <cell r="C1951" t="str">
            <v>679.2_Incentive Customer ($)</v>
          </cell>
          <cell r="D1951">
            <v>2</v>
          </cell>
          <cell r="E1951" t="str">
            <v>Incentive Customer ($)</v>
          </cell>
          <cell r="F1951" t="str">
            <v>Incentive Value Source</v>
          </cell>
          <cell r="G1951" t="str">
            <v/>
          </cell>
          <cell r="H1951" t="str">
            <v>Table 1-6A</v>
          </cell>
          <cell r="I1951" t="str">
            <v/>
          </cell>
        </row>
        <row r="1952">
          <cell r="C1952" t="str">
            <v>679.2_Gross Average Monthly Demand Reduction (kW/unit)</v>
          </cell>
          <cell r="D1952">
            <v>2</v>
          </cell>
          <cell r="E1952" t="str">
            <v>Gross Average Monthly Demand Reduction (kW/unit)</v>
          </cell>
          <cell r="F1952" t="str">
            <v>Demand Reduction Value Source</v>
          </cell>
          <cell r="G1952" t="str">
            <v/>
          </cell>
          <cell r="H1952" t="str">
            <v>Table 1-6A</v>
          </cell>
          <cell r="I1952" t="str">
            <v/>
          </cell>
        </row>
        <row r="1953">
          <cell r="C1953" t="str">
            <v>679.2_Measure life (years)</v>
          </cell>
          <cell r="D1953">
            <v>2</v>
          </cell>
          <cell r="E1953" t="str">
            <v>Measure life (years)</v>
          </cell>
          <cell r="F1953" t="str">
            <v>Measure Life Value Source</v>
          </cell>
          <cell r="G1953" t="str">
            <v/>
          </cell>
          <cell r="H1953" t="str">
            <v>Table 1-6A</v>
          </cell>
          <cell r="I1953" t="str">
            <v/>
          </cell>
        </row>
        <row r="1954">
          <cell r="C1954" t="str">
            <v>679.2_Incremental cost ($)</v>
          </cell>
          <cell r="D1954">
            <v>2</v>
          </cell>
          <cell r="E1954" t="str">
            <v>Incremental cost ($)</v>
          </cell>
          <cell r="F1954" t="str">
            <v>Cost Value Source</v>
          </cell>
          <cell r="G1954" t="str">
            <v/>
          </cell>
          <cell r="H1954" t="str">
            <v>Table 1-6A</v>
          </cell>
          <cell r="I1954" t="str">
            <v/>
          </cell>
        </row>
        <row r="1955">
          <cell r="C1955" t="str">
            <v>679.2_Gross incremental annual electric savings (kWh/yr)</v>
          </cell>
          <cell r="D1955">
            <v>2</v>
          </cell>
          <cell r="E1955" t="str">
            <v>Gross incremental annual electric savings (kWh/yr)</v>
          </cell>
          <cell r="F1955" t="str">
            <v xml:space="preserve">Energy Savings Value Source </v>
          </cell>
          <cell r="G1955" t="str">
            <v/>
          </cell>
          <cell r="H1955" t="str">
            <v>Table 1-6A</v>
          </cell>
          <cell r="I1955" t="str">
            <v/>
          </cell>
        </row>
        <row r="1956">
          <cell r="C1956" t="str">
            <v>890.2_Measure life (years)</v>
          </cell>
          <cell r="D1956">
            <v>2</v>
          </cell>
          <cell r="E1956" t="str">
            <v>Measure life (years)</v>
          </cell>
          <cell r="F1956" t="str">
            <v>Measure Life Value Source</v>
          </cell>
          <cell r="G1956" t="str">
            <v/>
          </cell>
          <cell r="H1956" t="str">
            <v/>
          </cell>
          <cell r="I1956" t="str">
            <v>NonLighting Measure Worksheets WY 120814.pdf</v>
          </cell>
        </row>
        <row r="1957">
          <cell r="C1957" t="str">
            <v>890.2_Planned Net to Gross Ratio</v>
          </cell>
          <cell r="D1957">
            <v>2</v>
          </cell>
          <cell r="E1957" t="str">
            <v>Planned Net to Gross Ratio</v>
          </cell>
          <cell r="F1957" t="str">
            <v>Net-to-Gross Value Source</v>
          </cell>
          <cell r="G1957" t="str">
            <v/>
          </cell>
          <cell r="H1957" t="str">
            <v>Page 10</v>
          </cell>
          <cell r="I1957" t="str">
            <v>DSM_WY_FinAnswerExpress_Report_2011.pdf</v>
          </cell>
        </row>
        <row r="1958">
          <cell r="C1958" t="str">
            <v>890.2_Gross Average Monthly Demand Reduction (kW/unit)</v>
          </cell>
          <cell r="D1958">
            <v>2</v>
          </cell>
          <cell r="E1958" t="str">
            <v>Gross Average Monthly Demand Reduction (kW/unit)</v>
          </cell>
          <cell r="F1958" t="str">
            <v>Demand Savings Value Source</v>
          </cell>
          <cell r="G1958" t="str">
            <v/>
          </cell>
          <cell r="H1958" t="str">
            <v/>
          </cell>
          <cell r="I1958" t="str">
            <v>NonLighting Measure Worksheets WY 120814.pdf</v>
          </cell>
        </row>
        <row r="1959">
          <cell r="C1959" t="str">
            <v>890.2_Gross incremental annual electric savings (kWh/yr)</v>
          </cell>
          <cell r="D1959">
            <v>2</v>
          </cell>
          <cell r="E1959" t="str">
            <v>Gross incremental annual electric savings (kWh/yr)</v>
          </cell>
          <cell r="F1959" t="str">
            <v>Energy Savings Value Source</v>
          </cell>
          <cell r="G1959" t="str">
            <v/>
          </cell>
          <cell r="H1959" t="str">
            <v/>
          </cell>
          <cell r="I1959" t="str">
            <v>NonLighting Measure Worksheets WY 120814.pdf</v>
          </cell>
        </row>
        <row r="1960">
          <cell r="C1960" t="str">
            <v>890.2_Planned Realization Rate</v>
          </cell>
          <cell r="D1960">
            <v>2</v>
          </cell>
          <cell r="E1960" t="str">
            <v>Planned Realization Rate</v>
          </cell>
          <cell r="F1960" t="str">
            <v>Realization Rate Value Source</v>
          </cell>
          <cell r="G1960" t="str">
            <v/>
          </cell>
          <cell r="H1960" t="str">
            <v>Table 1</v>
          </cell>
          <cell r="I1960" t="str">
            <v>DSM_WY_FinAnswerExpress_Report_2011.pdf</v>
          </cell>
        </row>
        <row r="1961">
          <cell r="C1961" t="str">
            <v>890.2_Incremental cost ($)</v>
          </cell>
          <cell r="D1961">
            <v>2</v>
          </cell>
          <cell r="E1961" t="str">
            <v>Incremental cost ($)</v>
          </cell>
          <cell r="F1961" t="str">
            <v>Incremental Cost Value Source</v>
          </cell>
          <cell r="G1961" t="str">
            <v/>
          </cell>
          <cell r="H1961" t="str">
            <v/>
          </cell>
          <cell r="I1961" t="str">
            <v>NonLighting Measure Worksheets WY 120814.pdf</v>
          </cell>
        </row>
        <row r="1962">
          <cell r="C1962" t="str">
            <v>240.2_Planned Net to Gross Ratio</v>
          </cell>
          <cell r="D1962">
            <v>2</v>
          </cell>
          <cell r="E1962" t="str">
            <v>Planned Net to Gross Ratio</v>
          </cell>
          <cell r="F1962" t="str">
            <v>Net-to-Gross Value Source</v>
          </cell>
          <cell r="G1962" t="str">
            <v/>
          </cell>
          <cell r="H1962" t="str">
            <v>Page 2</v>
          </cell>
          <cell r="I1962" t="str">
            <v>ID_FinAnswer_Express_Program_Evaluation_2009-2011.pdf</v>
          </cell>
        </row>
        <row r="1963">
          <cell r="C1963" t="str">
            <v>240.2_Planned Realization Rate</v>
          </cell>
          <cell r="D1963">
            <v>2</v>
          </cell>
          <cell r="E1963" t="str">
            <v>Planned Realization Rate</v>
          </cell>
          <cell r="F1963" t="str">
            <v>Realization Rate Value Source</v>
          </cell>
          <cell r="G1963" t="str">
            <v/>
          </cell>
          <cell r="H1963" t="str">
            <v>Table 1</v>
          </cell>
          <cell r="I1963" t="str">
            <v>ID_FinAnswer_Express_Program_Evaluation_2009-2011.pdf</v>
          </cell>
        </row>
        <row r="1964">
          <cell r="C1964" t="str">
            <v>240.2_Gross Average Monthly Demand Reduction (kW/unit)</v>
          </cell>
          <cell r="D1964">
            <v>2</v>
          </cell>
          <cell r="E1964" t="str">
            <v>Gross Average Monthly Demand Reduction (kW/unit)</v>
          </cell>
          <cell r="F1964" t="str">
            <v>Demand Reduction Value Source</v>
          </cell>
          <cell r="G1964" t="str">
            <v/>
          </cell>
          <cell r="H1964" t="str">
            <v/>
          </cell>
          <cell r="I1964" t="str">
            <v>NonLighting Measure Worksheets ID 111314.pdf</v>
          </cell>
        </row>
        <row r="1965">
          <cell r="C1965" t="str">
            <v>240.2_Measure life (years)</v>
          </cell>
          <cell r="D1965">
            <v>2</v>
          </cell>
          <cell r="E1965" t="str">
            <v>Measure life (years)</v>
          </cell>
          <cell r="F1965" t="str">
            <v>Measure Life Value Source</v>
          </cell>
          <cell r="G1965" t="str">
            <v/>
          </cell>
          <cell r="H1965" t="str">
            <v/>
          </cell>
          <cell r="I1965" t="str">
            <v>NonLighting Measure Worksheets ID 111314.pdf</v>
          </cell>
        </row>
        <row r="1966">
          <cell r="C1966" t="str">
            <v>240.2_Gross incremental annual electric savings (kWh/yr)</v>
          </cell>
          <cell r="D1966">
            <v>2</v>
          </cell>
          <cell r="E1966" t="str">
            <v>Gross incremental annual electric savings (kWh/yr)</v>
          </cell>
          <cell r="F1966" t="str">
            <v xml:space="preserve">Energy Savings Value Source </v>
          </cell>
          <cell r="G1966" t="str">
            <v/>
          </cell>
          <cell r="H1966" t="str">
            <v/>
          </cell>
          <cell r="I1966" t="str">
            <v>NonLighting Measure Worksheets ID 111314.pdf</v>
          </cell>
        </row>
        <row r="1967">
          <cell r="C1967" t="str">
            <v>240.2_Incremental cost ($)</v>
          </cell>
          <cell r="D1967">
            <v>2</v>
          </cell>
          <cell r="E1967" t="str">
            <v>Incremental cost ($)</v>
          </cell>
          <cell r="F1967" t="str">
            <v>Cost Value Source</v>
          </cell>
          <cell r="G1967" t="str">
            <v/>
          </cell>
          <cell r="H1967" t="str">
            <v/>
          </cell>
          <cell r="I1967" t="str">
            <v>NonLighting Measure Worksheets ID 111314.pdf</v>
          </cell>
        </row>
        <row r="1968">
          <cell r="C1968" t="str">
            <v>466.2_Measure life (years)</v>
          </cell>
          <cell r="D1968">
            <v>2</v>
          </cell>
          <cell r="E1968" t="str">
            <v>Measure life (years)</v>
          </cell>
          <cell r="F1968" t="str">
            <v>Measure Life Value Source</v>
          </cell>
          <cell r="G1968" t="str">
            <v/>
          </cell>
          <cell r="H1968" t="str">
            <v>Table 2 on page 22 of Appendix 1</v>
          </cell>
          <cell r="I1968" t="str">
            <v>UT_2011_Annual_Report.pdf</v>
          </cell>
        </row>
        <row r="1969">
          <cell r="C1969" t="str">
            <v>466.2_Gross Average Monthly Demand Reduction (kW/unit)</v>
          </cell>
          <cell r="D1969">
            <v>2</v>
          </cell>
          <cell r="E1969" t="str">
            <v>Gross Average Monthly Demand Reduction (kW/unit)</v>
          </cell>
          <cell r="F1969" t="str">
            <v>Demand Reduction Value Source</v>
          </cell>
          <cell r="G1969" t="str">
            <v/>
          </cell>
          <cell r="H1969" t="str">
            <v>Table 6-11</v>
          </cell>
          <cell r="I1969" t="str">
            <v>FinAnswer Express Market Characterization and Program Enhancements - Utah Service Territory 30 Nov 2011.pdf</v>
          </cell>
        </row>
        <row r="1970">
          <cell r="C1970" t="str">
            <v>466.2_Incentive Customer ($)</v>
          </cell>
          <cell r="D1970">
            <v>2</v>
          </cell>
          <cell r="E1970" t="str">
            <v>Incentive Customer ($)</v>
          </cell>
          <cell r="F1970" t="str">
            <v>Incentive Value Source</v>
          </cell>
          <cell r="G1970" t="str">
            <v/>
          </cell>
          <cell r="H1970" t="str">
            <v>Table 6-11</v>
          </cell>
          <cell r="I1970" t="str">
            <v>FinAnswer Express Market Characterization and Program Enhancements - Utah Service Territory 30 Nov 2011.pdf</v>
          </cell>
        </row>
        <row r="1971">
          <cell r="C1971" t="str">
            <v>466.2_Gross incremental annual electric savings (kWh/yr)</v>
          </cell>
          <cell r="D1971">
            <v>2</v>
          </cell>
          <cell r="E1971" t="str">
            <v>Gross incremental annual electric savings (kWh/yr)</v>
          </cell>
          <cell r="F1971" t="str">
            <v xml:space="preserve">Energy Savings Value Source </v>
          </cell>
          <cell r="G1971" t="str">
            <v/>
          </cell>
          <cell r="H1971" t="str">
            <v>Table 6-11</v>
          </cell>
          <cell r="I1971" t="str">
            <v>FinAnswer Express Market Characterization and Program Enhancements - Utah Service Territory 30 Nov 2011.pdf</v>
          </cell>
        </row>
        <row r="1972">
          <cell r="C1972" t="str">
            <v>466.2_Gross incremental annual electric savings (kWh/yr)</v>
          </cell>
          <cell r="D1972">
            <v>2</v>
          </cell>
          <cell r="E1972" t="str">
            <v>Gross incremental annual electric savings (kWh/yr)</v>
          </cell>
          <cell r="F1972" t="str">
            <v>See Source Document(s) for savings methodology</v>
          </cell>
          <cell r="G1972" t="str">
            <v/>
          </cell>
          <cell r="H1972" t="str">
            <v/>
          </cell>
          <cell r="I1972" t="str">
            <v>EStar Fryer Calc T2 w RTF Hrs &amp; Eff.pdf</v>
          </cell>
        </row>
        <row r="1973">
          <cell r="C1973" t="str">
            <v>466.2_Gross incremental annual electric savings (kWh/yr)</v>
          </cell>
          <cell r="D1973">
            <v>2</v>
          </cell>
          <cell r="E1973" t="str">
            <v>Gross incremental annual electric savings (kWh/yr)</v>
          </cell>
          <cell r="F1973" t="str">
            <v>See Source Document(s) for savings methodology</v>
          </cell>
          <cell r="G1973" t="str">
            <v/>
          </cell>
          <cell r="H1973" t="str">
            <v/>
          </cell>
          <cell r="I1973" t="str">
            <v>Electric Commercial Fryers.docx</v>
          </cell>
        </row>
        <row r="1974">
          <cell r="C1974" t="str">
            <v>466.2_Incremental cost ($)</v>
          </cell>
          <cell r="D1974">
            <v>2</v>
          </cell>
          <cell r="E1974" t="str">
            <v>Incremental cost ($)</v>
          </cell>
          <cell r="F1974" t="str">
            <v>Cost Value Source</v>
          </cell>
          <cell r="G1974" t="str">
            <v/>
          </cell>
          <cell r="H1974" t="str">
            <v>Table 6-11</v>
          </cell>
          <cell r="I1974" t="str">
            <v>FinAnswer Express Market Characterization and Program Enhancements - Utah Service Territory 30 Nov 2011.pdf</v>
          </cell>
        </row>
        <row r="1975">
          <cell r="C1975" t="str">
            <v>466.3_Gross Average Monthly Demand Reduction (kW/unit)</v>
          </cell>
          <cell r="D1975">
            <v>3</v>
          </cell>
          <cell r="E1975" t="str">
            <v>Gross Average Monthly Demand Reduction (kW/unit)</v>
          </cell>
          <cell r="F1975" t="str">
            <v>Demand Savings Value Source</v>
          </cell>
          <cell r="G1975" t="str">
            <v/>
          </cell>
          <cell r="H1975" t="str">
            <v/>
          </cell>
          <cell r="I1975" t="str">
            <v>Program Update Report UT 050214.docx</v>
          </cell>
        </row>
        <row r="1976">
          <cell r="C1976" t="str">
            <v>466.3_Measure life (years)</v>
          </cell>
          <cell r="D1976">
            <v>3</v>
          </cell>
          <cell r="E1976" t="str">
            <v>Measure life (years)</v>
          </cell>
          <cell r="F1976" t="str">
            <v>Measure Life Value Source</v>
          </cell>
          <cell r="G1976" t="str">
            <v/>
          </cell>
          <cell r="H1976" t="str">
            <v/>
          </cell>
          <cell r="I1976" t="str">
            <v>Program Update Report UT 050214.docx</v>
          </cell>
        </row>
        <row r="1977">
          <cell r="C1977" t="str">
            <v>466.3_Gross Average Monthly Demand Reduction (kW/unit)</v>
          </cell>
          <cell r="D1977">
            <v>3</v>
          </cell>
          <cell r="E1977" t="str">
            <v>Gross Average Monthly Demand Reduction (kW/unit)</v>
          </cell>
          <cell r="F1977" t="str">
            <v>Demand Savings Value Source</v>
          </cell>
          <cell r="G1977" t="str">
            <v/>
          </cell>
          <cell r="H1977" t="str">
            <v/>
          </cell>
          <cell r="I1977" t="str">
            <v/>
          </cell>
        </row>
        <row r="1978">
          <cell r="C1978" t="str">
            <v>466.3_Gross incremental annual electric savings (kWh/yr)</v>
          </cell>
          <cell r="D1978">
            <v>3</v>
          </cell>
          <cell r="E1978" t="str">
            <v>Gross incremental annual electric savings (kWh/yr)</v>
          </cell>
          <cell r="F1978" t="str">
            <v>Energy Savings Value Source</v>
          </cell>
          <cell r="G1978" t="str">
            <v/>
          </cell>
          <cell r="H1978" t="str">
            <v/>
          </cell>
          <cell r="I1978" t="str">
            <v/>
          </cell>
        </row>
        <row r="1979">
          <cell r="C1979" t="str">
            <v>466.3_Planned Realization Rate</v>
          </cell>
          <cell r="D1979">
            <v>3</v>
          </cell>
          <cell r="E1979" t="str">
            <v>Planned Realization Rate</v>
          </cell>
          <cell r="F1979" t="str">
            <v>Realization Rate Value Source</v>
          </cell>
          <cell r="G1979" t="str">
            <v/>
          </cell>
          <cell r="H1979" t="str">
            <v>BAU - CE inputs sheet</v>
          </cell>
          <cell r="I1979" t="str">
            <v>CE inputs - measure update   small business 031314.xlsx</v>
          </cell>
        </row>
        <row r="1980">
          <cell r="C1980" t="str">
            <v>466.3_Planned Net to Gross Ratio</v>
          </cell>
          <cell r="D1980">
            <v>3</v>
          </cell>
          <cell r="E1980" t="str">
            <v>Planned Net to Gross Ratio</v>
          </cell>
          <cell r="F1980" t="str">
            <v>Net-to-Gross Value Source</v>
          </cell>
          <cell r="G1980" t="str">
            <v/>
          </cell>
          <cell r="H1980" t="str">
            <v>BAU - CE inputs sheet</v>
          </cell>
          <cell r="I1980" t="str">
            <v>CE inputs - measure update   small business 031314.xlsx</v>
          </cell>
        </row>
        <row r="1981">
          <cell r="C1981" t="str">
            <v>466.3_Incremental cost ($)</v>
          </cell>
          <cell r="D1981">
            <v>3</v>
          </cell>
          <cell r="E1981" t="str">
            <v>Incremental cost ($)</v>
          </cell>
          <cell r="F1981" t="str">
            <v>Incremental Cost Value Source</v>
          </cell>
          <cell r="G1981" t="str">
            <v/>
          </cell>
          <cell r="H1981" t="str">
            <v/>
          </cell>
          <cell r="I1981" t="str">
            <v>Program Update Report UT 050214.docx</v>
          </cell>
        </row>
        <row r="1982">
          <cell r="C1982" t="str">
            <v>466.3_Gross incremental annual electric savings (kWh/yr)</v>
          </cell>
          <cell r="D1982">
            <v>3</v>
          </cell>
          <cell r="E1982" t="str">
            <v>Gross incremental annual electric savings (kWh/yr)</v>
          </cell>
          <cell r="F1982" t="str">
            <v>Energy Savings Value Source</v>
          </cell>
          <cell r="G1982" t="str">
            <v/>
          </cell>
          <cell r="H1982" t="str">
            <v/>
          </cell>
          <cell r="I1982" t="str">
            <v>Program Update Report UT 050214.docx</v>
          </cell>
        </row>
        <row r="1983">
          <cell r="C1983" t="str">
            <v>466.3_Incremental cost ($)</v>
          </cell>
          <cell r="D1983">
            <v>3</v>
          </cell>
          <cell r="E1983" t="str">
            <v>Incremental cost ($)</v>
          </cell>
          <cell r="F1983" t="str">
            <v>Incremental Cost Value Source</v>
          </cell>
          <cell r="G1983" t="str">
            <v/>
          </cell>
          <cell r="H1983" t="str">
            <v/>
          </cell>
          <cell r="I1983" t="str">
            <v/>
          </cell>
        </row>
        <row r="1984">
          <cell r="C1984" t="str">
            <v>680.2_Measure life (years)</v>
          </cell>
          <cell r="D1984">
            <v>2</v>
          </cell>
          <cell r="E1984" t="str">
            <v>Measure life (years)</v>
          </cell>
          <cell r="F1984" t="str">
            <v>Measure Life Value Source</v>
          </cell>
          <cell r="G1984" t="str">
            <v/>
          </cell>
          <cell r="H1984" t="str">
            <v>Table 1-6A</v>
          </cell>
          <cell r="I1984" t="str">
            <v/>
          </cell>
        </row>
        <row r="1985">
          <cell r="C1985" t="str">
            <v>680.2_Incremental cost ($)</v>
          </cell>
          <cell r="D1985">
            <v>2</v>
          </cell>
          <cell r="E1985" t="str">
            <v>Incremental cost ($)</v>
          </cell>
          <cell r="F1985" t="str">
            <v>Cost Value Source</v>
          </cell>
          <cell r="G1985" t="str">
            <v/>
          </cell>
          <cell r="H1985" t="str">
            <v>Table 1-6A</v>
          </cell>
          <cell r="I1985" t="str">
            <v/>
          </cell>
        </row>
        <row r="1986">
          <cell r="C1986" t="str">
            <v>680.2_Gross Average Monthly Demand Reduction (kW/unit)</v>
          </cell>
          <cell r="D1986">
            <v>2</v>
          </cell>
          <cell r="E1986" t="str">
            <v>Gross Average Monthly Demand Reduction (kW/unit)</v>
          </cell>
          <cell r="F1986" t="str">
            <v>Demand Reduction Value Source</v>
          </cell>
          <cell r="G1986" t="str">
            <v/>
          </cell>
          <cell r="H1986" t="str">
            <v>Table 1-6A</v>
          </cell>
          <cell r="I1986" t="str">
            <v/>
          </cell>
        </row>
        <row r="1987">
          <cell r="C1987" t="str">
            <v>680.2_Incentive Customer ($)</v>
          </cell>
          <cell r="D1987">
            <v>2</v>
          </cell>
          <cell r="E1987" t="str">
            <v>Incentive Customer ($)</v>
          </cell>
          <cell r="F1987" t="str">
            <v>Incentive Value Source</v>
          </cell>
          <cell r="G1987" t="str">
            <v/>
          </cell>
          <cell r="H1987" t="str">
            <v>Table 1-6A</v>
          </cell>
          <cell r="I1987" t="str">
            <v/>
          </cell>
        </row>
        <row r="1988">
          <cell r="C1988" t="str">
            <v>680.2_Gross incremental annual electric savings (kWh/yr)</v>
          </cell>
          <cell r="D1988">
            <v>2</v>
          </cell>
          <cell r="E1988" t="str">
            <v>Gross incremental annual electric savings (kWh/yr)</v>
          </cell>
          <cell r="F1988" t="str">
            <v xml:space="preserve">Energy Savings Value Source </v>
          </cell>
          <cell r="G1988" t="str">
            <v/>
          </cell>
          <cell r="H1988" t="str">
            <v>Table 1-6A</v>
          </cell>
          <cell r="I1988" t="str">
            <v/>
          </cell>
        </row>
        <row r="1989">
          <cell r="C1989" t="str">
            <v>891.2_Measure life (years)</v>
          </cell>
          <cell r="D1989">
            <v>2</v>
          </cell>
          <cell r="E1989" t="str">
            <v>Measure life (years)</v>
          </cell>
          <cell r="F1989" t="str">
            <v>Measure Life Value Source</v>
          </cell>
          <cell r="G1989" t="str">
            <v/>
          </cell>
          <cell r="H1989" t="str">
            <v/>
          </cell>
          <cell r="I1989" t="str">
            <v>NonLighting Measure Worksheets WY 120814.pdf</v>
          </cell>
        </row>
        <row r="1990">
          <cell r="C1990" t="str">
            <v>891.2_Gross Average Monthly Demand Reduction (kW/unit)</v>
          </cell>
          <cell r="D1990">
            <v>2</v>
          </cell>
          <cell r="E1990" t="str">
            <v>Gross Average Monthly Demand Reduction (kW/unit)</v>
          </cell>
          <cell r="F1990" t="str">
            <v>Demand Savings Value Source</v>
          </cell>
          <cell r="G1990" t="str">
            <v/>
          </cell>
          <cell r="H1990" t="str">
            <v/>
          </cell>
          <cell r="I1990" t="str">
            <v>NonLighting Measure Worksheets WY 120814.pdf</v>
          </cell>
        </row>
        <row r="1991">
          <cell r="C1991" t="str">
            <v>891.2_Incremental cost ($)</v>
          </cell>
          <cell r="D1991">
            <v>2</v>
          </cell>
          <cell r="E1991" t="str">
            <v>Incremental cost ($)</v>
          </cell>
          <cell r="F1991" t="str">
            <v>Incremental Cost Value Source</v>
          </cell>
          <cell r="G1991" t="str">
            <v/>
          </cell>
          <cell r="H1991" t="str">
            <v/>
          </cell>
          <cell r="I1991" t="str">
            <v>NonLighting Measure Worksheets WY 120814.pdf</v>
          </cell>
        </row>
        <row r="1992">
          <cell r="C1992" t="str">
            <v>891.2_Planned Realization Rate</v>
          </cell>
          <cell r="D1992">
            <v>2</v>
          </cell>
          <cell r="E1992" t="str">
            <v>Planned Realization Rate</v>
          </cell>
          <cell r="F1992" t="str">
            <v>Realization Rate Value Source</v>
          </cell>
          <cell r="G1992" t="str">
            <v/>
          </cell>
          <cell r="H1992" t="str">
            <v>Table 1</v>
          </cell>
          <cell r="I1992" t="str">
            <v>DSM_WY_FinAnswerExpress_Report_2011.pdf</v>
          </cell>
        </row>
        <row r="1993">
          <cell r="C1993" t="str">
            <v>891.2_Planned Net to Gross Ratio</v>
          </cell>
          <cell r="D1993">
            <v>2</v>
          </cell>
          <cell r="E1993" t="str">
            <v>Planned Net to Gross Ratio</v>
          </cell>
          <cell r="F1993" t="str">
            <v>Net-to-Gross Value Source</v>
          </cell>
          <cell r="G1993" t="str">
            <v/>
          </cell>
          <cell r="H1993" t="str">
            <v>Page 10</v>
          </cell>
          <cell r="I1993" t="str">
            <v>DSM_WY_FinAnswerExpress_Report_2011.pdf</v>
          </cell>
        </row>
        <row r="1994">
          <cell r="C1994" t="str">
            <v>891.2_Gross incremental annual electric savings (kWh/yr)</v>
          </cell>
          <cell r="D1994">
            <v>2</v>
          </cell>
          <cell r="E1994" t="str">
            <v>Gross incremental annual electric savings (kWh/yr)</v>
          </cell>
          <cell r="F1994" t="str">
            <v>Energy Savings Value Source</v>
          </cell>
          <cell r="G1994" t="str">
            <v/>
          </cell>
          <cell r="H1994" t="str">
            <v/>
          </cell>
          <cell r="I1994" t="str">
            <v>NonLighting Measure Worksheets WY 120814.pdf</v>
          </cell>
        </row>
        <row r="1995">
          <cell r="C1995" t="str">
            <v>06232015-009.1_Planned Net to Gross Ratio</v>
          </cell>
          <cell r="D1995">
            <v>1</v>
          </cell>
          <cell r="E1995" t="str">
            <v>Planned Net to Gross Ratio</v>
          </cell>
          <cell r="F1995" t="str">
            <v>Net-to-Gross Value Source</v>
          </cell>
          <cell r="G1995" t="str">
            <v/>
          </cell>
          <cell r="H1995" t="str">
            <v>page 2</v>
          </cell>
          <cell r="I1995" t="str">
            <v>CA_FinAnswer_Express_Program_Evaluation_2009-2011.pdf</v>
          </cell>
        </row>
        <row r="1996">
          <cell r="C1996" t="str">
            <v>06232015-009.1_Planned Realization Rate</v>
          </cell>
          <cell r="D1996">
            <v>1</v>
          </cell>
          <cell r="E1996" t="str">
            <v>Planned Realization Rate</v>
          </cell>
          <cell r="F1996" t="str">
            <v>Realization Rate Value Source</v>
          </cell>
          <cell r="G1996" t="str">
            <v/>
          </cell>
          <cell r="H1996" t="str">
            <v>page 2</v>
          </cell>
          <cell r="I1996" t="str">
            <v>CA_FinAnswer_Express_Program_Evaluation_2009-2011.pdf</v>
          </cell>
        </row>
        <row r="1997">
          <cell r="C1997" t="str">
            <v>460.3_Planned Net to Gross Ratio</v>
          </cell>
          <cell r="D1997">
            <v>3</v>
          </cell>
          <cell r="E1997" t="str">
            <v>Planned Net to Gross Ratio</v>
          </cell>
          <cell r="F1997" t="str">
            <v>Net-to-Gross Value Source</v>
          </cell>
          <cell r="G1997" t="str">
            <v/>
          </cell>
          <cell r="H1997" t="str">
            <v>BAU - CE inputs sheet</v>
          </cell>
          <cell r="I1997" t="str">
            <v>CE inputs - measure update   small business 031314.xlsx</v>
          </cell>
        </row>
        <row r="1998">
          <cell r="C1998" t="str">
            <v>460.3_Incremental cost ($)</v>
          </cell>
          <cell r="D1998">
            <v>3</v>
          </cell>
          <cell r="E1998" t="str">
            <v>Incremental cost ($)</v>
          </cell>
          <cell r="F1998" t="str">
            <v>Incremental Cost Value Source</v>
          </cell>
          <cell r="G1998" t="str">
            <v/>
          </cell>
          <cell r="H1998" t="str">
            <v/>
          </cell>
          <cell r="I1998" t="str">
            <v>Program Update Report UT 050214.docx</v>
          </cell>
        </row>
        <row r="1999">
          <cell r="C1999" t="str">
            <v>460.3_Measure life (years)</v>
          </cell>
          <cell r="D1999">
            <v>3</v>
          </cell>
          <cell r="E1999" t="str">
            <v>Measure life (years)</v>
          </cell>
          <cell r="F1999" t="str">
            <v>Measure Life Value Source</v>
          </cell>
          <cell r="G1999" t="str">
            <v/>
          </cell>
          <cell r="H1999" t="str">
            <v/>
          </cell>
          <cell r="I1999" t="str">
            <v>Program Update Report UT 050214.docx</v>
          </cell>
        </row>
        <row r="2000">
          <cell r="C2000" t="str">
            <v>460.3_Gross Average Monthly Demand Reduction (kW/unit)</v>
          </cell>
          <cell r="D2000">
            <v>3</v>
          </cell>
          <cell r="E2000" t="str">
            <v>Gross Average Monthly Demand Reduction (kW/unit)</v>
          </cell>
          <cell r="F2000" t="str">
            <v>Demand Savings Value Source</v>
          </cell>
          <cell r="G2000" t="str">
            <v/>
          </cell>
          <cell r="H2000" t="str">
            <v/>
          </cell>
          <cell r="I2000" t="str">
            <v>Program Update Report UT 050214.docx</v>
          </cell>
        </row>
        <row r="2001">
          <cell r="C2001" t="str">
            <v>460.3_Gross incremental annual electric savings (kWh/yr)</v>
          </cell>
          <cell r="D2001">
            <v>3</v>
          </cell>
          <cell r="E2001" t="str">
            <v>Gross incremental annual electric savings (kWh/yr)</v>
          </cell>
          <cell r="F2001" t="str">
            <v>Energy Savings Value Source</v>
          </cell>
          <cell r="G2001" t="str">
            <v/>
          </cell>
          <cell r="H2001" t="str">
            <v/>
          </cell>
          <cell r="I2001" t="str">
            <v/>
          </cell>
        </row>
        <row r="2002">
          <cell r="C2002" t="str">
            <v>460.3_Gross Average Monthly Demand Reduction (kW/unit)</v>
          </cell>
          <cell r="D2002">
            <v>3</v>
          </cell>
          <cell r="E2002" t="str">
            <v>Gross Average Monthly Demand Reduction (kW/unit)</v>
          </cell>
          <cell r="F2002" t="str">
            <v>Demand Savings Value Source</v>
          </cell>
          <cell r="G2002" t="str">
            <v/>
          </cell>
          <cell r="H2002" t="str">
            <v/>
          </cell>
          <cell r="I2002" t="str">
            <v/>
          </cell>
        </row>
        <row r="2003">
          <cell r="C2003" t="str">
            <v>460.3_Planned Realization Rate</v>
          </cell>
          <cell r="D2003">
            <v>3</v>
          </cell>
          <cell r="E2003" t="str">
            <v>Planned Realization Rate</v>
          </cell>
          <cell r="F2003" t="str">
            <v>Realization Rate Value Source</v>
          </cell>
          <cell r="G2003" t="str">
            <v/>
          </cell>
          <cell r="H2003" t="str">
            <v>BAU - CE inputs sheet</v>
          </cell>
          <cell r="I2003" t="str">
            <v>CE inputs - measure update   small business 031314.xlsx</v>
          </cell>
        </row>
        <row r="2004">
          <cell r="C2004" t="str">
            <v>460.3_Gross incremental annual electric savings (kWh/yr)</v>
          </cell>
          <cell r="D2004">
            <v>3</v>
          </cell>
          <cell r="E2004" t="str">
            <v>Gross incremental annual electric savings (kWh/yr)</v>
          </cell>
          <cell r="F2004" t="str">
            <v>Energy Savings Value Source</v>
          </cell>
          <cell r="G2004" t="str">
            <v/>
          </cell>
          <cell r="H2004" t="str">
            <v/>
          </cell>
          <cell r="I2004" t="str">
            <v>Program Update Report UT 050214.docx</v>
          </cell>
        </row>
        <row r="2005">
          <cell r="C2005" t="str">
            <v>460.3_Incremental cost ($)</v>
          </cell>
          <cell r="D2005">
            <v>3</v>
          </cell>
          <cell r="E2005" t="str">
            <v>Incremental cost ($)</v>
          </cell>
          <cell r="F2005" t="str">
            <v>Incremental Cost Value Source</v>
          </cell>
          <cell r="G2005" t="str">
            <v/>
          </cell>
          <cell r="H2005" t="str">
            <v/>
          </cell>
          <cell r="I2005" t="str">
            <v/>
          </cell>
        </row>
        <row r="2006">
          <cell r="C2006" t="str">
            <v>20.2_Planned Realization Rate</v>
          </cell>
          <cell r="D2006">
            <v>2</v>
          </cell>
          <cell r="E2006" t="str">
            <v>Planned Realization Rate</v>
          </cell>
          <cell r="F2006" t="str">
            <v>Realization Rate Value Source</v>
          </cell>
          <cell r="G2006" t="str">
            <v/>
          </cell>
          <cell r="H2006" t="str">
            <v>page 2</v>
          </cell>
          <cell r="I2006" t="str">
            <v>CA_FinAnswer_Express_Program_Evaluation_2009-2011.pdf</v>
          </cell>
        </row>
        <row r="2007">
          <cell r="C2007" t="str">
            <v>20.2_Planned Net to Gross Ratio</v>
          </cell>
          <cell r="D2007">
            <v>2</v>
          </cell>
          <cell r="E2007" t="str">
            <v>Planned Net to Gross Ratio</v>
          </cell>
          <cell r="F2007" t="str">
            <v>Net-to-Gross Value Source</v>
          </cell>
          <cell r="G2007" t="str">
            <v/>
          </cell>
          <cell r="H2007" t="str">
            <v>page 2</v>
          </cell>
          <cell r="I2007" t="str">
            <v>CA_FinAnswer_Express_Program_Evaluation_2009-2011.pdf</v>
          </cell>
        </row>
        <row r="2008">
          <cell r="C2008" t="str">
            <v>07182014-002.1_Incremental cost ($)</v>
          </cell>
          <cell r="D2008">
            <v>1</v>
          </cell>
          <cell r="E2008" t="str">
            <v>Incremental cost ($)</v>
          </cell>
          <cell r="F2008" t="str">
            <v>Incremental Cost Value Source</v>
          </cell>
          <cell r="G2008" t="str">
            <v/>
          </cell>
          <cell r="H2008" t="str">
            <v/>
          </cell>
          <cell r="I2008" t="str">
            <v>Program Update Report UT 050214.docx</v>
          </cell>
        </row>
        <row r="2009">
          <cell r="C2009" t="str">
            <v>07182014-002.1_Planned Realization Rate</v>
          </cell>
          <cell r="D2009">
            <v>1</v>
          </cell>
          <cell r="E2009" t="str">
            <v>Planned Realization Rate</v>
          </cell>
          <cell r="F2009" t="str">
            <v>Realization Rate Value Source</v>
          </cell>
          <cell r="G2009" t="str">
            <v/>
          </cell>
          <cell r="H2009" t="str">
            <v>BAU - CE inputs sheet</v>
          </cell>
          <cell r="I2009" t="str">
            <v>CE inputs - measure update   small business 031314.xlsx</v>
          </cell>
        </row>
        <row r="2010">
          <cell r="C2010" t="str">
            <v>07182014-002.1_Measure life (years)</v>
          </cell>
          <cell r="D2010">
            <v>1</v>
          </cell>
          <cell r="E2010" t="str">
            <v>Measure life (years)</v>
          </cell>
          <cell r="F2010" t="str">
            <v>Measure Life Value Source</v>
          </cell>
          <cell r="G2010" t="str">
            <v/>
          </cell>
          <cell r="H2010" t="str">
            <v/>
          </cell>
          <cell r="I2010" t="str">
            <v>Program Update Report UT 050214.docx</v>
          </cell>
        </row>
        <row r="2011">
          <cell r="C2011" t="str">
            <v>07182014-002.1_Incremental cost ($)</v>
          </cell>
          <cell r="D2011">
            <v>1</v>
          </cell>
          <cell r="E2011" t="str">
            <v>Incremental cost ($)</v>
          </cell>
          <cell r="F2011" t="str">
            <v>Incremental Cost Value Source</v>
          </cell>
          <cell r="G2011" t="str">
            <v/>
          </cell>
          <cell r="H2011" t="str">
            <v/>
          </cell>
          <cell r="I2011" t="str">
            <v/>
          </cell>
        </row>
        <row r="2012">
          <cell r="C2012" t="str">
            <v>07182014-002.1_Planned Net to Gross Ratio</v>
          </cell>
          <cell r="D2012">
            <v>1</v>
          </cell>
          <cell r="E2012" t="str">
            <v>Planned Net to Gross Ratio</v>
          </cell>
          <cell r="F2012" t="str">
            <v>Net-to-Gross Value Source</v>
          </cell>
          <cell r="G2012" t="str">
            <v/>
          </cell>
          <cell r="H2012" t="str">
            <v>BAU - CE inputs sheet</v>
          </cell>
          <cell r="I2012" t="str">
            <v>CE inputs - measure update   small business 031314.xlsx</v>
          </cell>
        </row>
        <row r="2013">
          <cell r="C2013" t="str">
            <v>07182014-002.1_Gross incremental annual electric savings (kWh/yr)</v>
          </cell>
          <cell r="D2013">
            <v>1</v>
          </cell>
          <cell r="E2013" t="str">
            <v>Gross incremental annual electric savings (kWh/yr)</v>
          </cell>
          <cell r="F2013" t="str">
            <v>Energy Savings Value Source</v>
          </cell>
          <cell r="G2013" t="str">
            <v/>
          </cell>
          <cell r="H2013" t="str">
            <v/>
          </cell>
          <cell r="I2013" t="str">
            <v/>
          </cell>
        </row>
        <row r="2014">
          <cell r="C2014" t="str">
            <v>07182014-002.1_Gross Average Monthly Demand Reduction (kW/unit)</v>
          </cell>
          <cell r="D2014">
            <v>1</v>
          </cell>
          <cell r="E2014" t="str">
            <v>Gross Average Monthly Demand Reduction (kW/unit)</v>
          </cell>
          <cell r="F2014" t="str">
            <v>Demand Savings Value Source</v>
          </cell>
          <cell r="G2014" t="str">
            <v/>
          </cell>
          <cell r="H2014" t="str">
            <v/>
          </cell>
          <cell r="I2014" t="str">
            <v>Program Update Report UT 050214.docx</v>
          </cell>
        </row>
        <row r="2015">
          <cell r="C2015" t="str">
            <v>07182014-002.1_Gross incremental annual electric savings (kWh/yr)</v>
          </cell>
          <cell r="D2015">
            <v>1</v>
          </cell>
          <cell r="E2015" t="str">
            <v>Gross incremental annual electric savings (kWh/yr)</v>
          </cell>
          <cell r="F2015" t="str">
            <v>Energy Savings Value Source</v>
          </cell>
          <cell r="G2015" t="str">
            <v/>
          </cell>
          <cell r="H2015" t="str">
            <v/>
          </cell>
          <cell r="I2015" t="str">
            <v>Program Update Report UT 050214.docx</v>
          </cell>
        </row>
        <row r="2016">
          <cell r="C2016" t="str">
            <v>07182014-002.1_Gross Average Monthly Demand Reduction (kW/unit)</v>
          </cell>
          <cell r="D2016">
            <v>1</v>
          </cell>
          <cell r="E2016" t="str">
            <v>Gross Average Monthly Demand Reduction (kW/unit)</v>
          </cell>
          <cell r="F2016" t="str">
            <v>Demand Savings Value Source</v>
          </cell>
          <cell r="G2016" t="str">
            <v/>
          </cell>
          <cell r="H2016" t="str">
            <v/>
          </cell>
          <cell r="I2016" t="str">
            <v/>
          </cell>
        </row>
        <row r="2017">
          <cell r="C2017" t="str">
            <v>460.2_Gross incremental annual electric savings (kWh/yr)</v>
          </cell>
          <cell r="D2017">
            <v>2</v>
          </cell>
          <cell r="E2017" t="str">
            <v>Gross incremental annual electric savings (kWh/yr)</v>
          </cell>
          <cell r="F2017" t="str">
            <v xml:space="preserve">Energy Savings Value Source </v>
          </cell>
          <cell r="G2017" t="str">
            <v/>
          </cell>
          <cell r="H2017" t="str">
            <v>Table 6-11</v>
          </cell>
          <cell r="I2017" t="str">
            <v>FinAnswer Express Market Characterization and Program Enhancements - Utah Service Territory 30 Nov 2011.pdf</v>
          </cell>
        </row>
        <row r="2018">
          <cell r="C2018" t="str">
            <v>460.2_Gross incremental annual electric savings (kWh/yr)</v>
          </cell>
          <cell r="D2018">
            <v>2</v>
          </cell>
          <cell r="E2018" t="str">
            <v>Gross incremental annual electric savings (kWh/yr)</v>
          </cell>
          <cell r="F2018" t="str">
            <v>See Source Document(s) for savings methodology</v>
          </cell>
          <cell r="G2018" t="str">
            <v/>
          </cell>
          <cell r="H2018" t="str">
            <v/>
          </cell>
          <cell r="I2018" t="str">
            <v>Electric Convection Oven.docx</v>
          </cell>
        </row>
        <row r="2019">
          <cell r="C2019" t="str">
            <v>460.2_Incentive Customer ($)</v>
          </cell>
          <cell r="D2019">
            <v>2</v>
          </cell>
          <cell r="E2019" t="str">
            <v>Incentive Customer ($)</v>
          </cell>
          <cell r="F2019" t="str">
            <v>Incentive Value Source</v>
          </cell>
          <cell r="G2019" t="str">
            <v/>
          </cell>
          <cell r="H2019" t="str">
            <v>Table 6-11</v>
          </cell>
          <cell r="I2019" t="str">
            <v>FinAnswer Express Market Characterization and Program Enhancements - Utah Service Territory 30 Nov 2011.pdf</v>
          </cell>
        </row>
        <row r="2020">
          <cell r="C2020" t="str">
            <v>460.2_Incremental cost ($)</v>
          </cell>
          <cell r="D2020">
            <v>2</v>
          </cell>
          <cell r="E2020" t="str">
            <v>Incremental cost ($)</v>
          </cell>
          <cell r="F2020" t="str">
            <v>Cost Value Source</v>
          </cell>
          <cell r="G2020" t="str">
            <v/>
          </cell>
          <cell r="H2020" t="str">
            <v>Table 6-11</v>
          </cell>
          <cell r="I2020" t="str">
            <v>FinAnswer Express Market Characterization and Program Enhancements - Utah Service Territory 30 Nov 2011.pdf</v>
          </cell>
        </row>
        <row r="2021">
          <cell r="C2021" t="str">
            <v>460.2_Gross incremental annual electric savings (kWh/yr)</v>
          </cell>
          <cell r="D2021">
            <v>2</v>
          </cell>
          <cell r="E2021" t="str">
            <v>Gross incremental annual electric savings (kWh/yr)</v>
          </cell>
          <cell r="F2021" t="str">
            <v>See Source Document(s) for savings methodology</v>
          </cell>
          <cell r="G2021" t="str">
            <v/>
          </cell>
          <cell r="H2021" t="str">
            <v/>
          </cell>
          <cell r="I2021" t="str">
            <v>Altered RTF Spreadsheet.pdf</v>
          </cell>
        </row>
        <row r="2022">
          <cell r="C2022" t="str">
            <v>460.2_Measure life (years)</v>
          </cell>
          <cell r="D2022">
            <v>2</v>
          </cell>
          <cell r="E2022" t="str">
            <v>Measure life (years)</v>
          </cell>
          <cell r="F2022" t="str">
            <v>Measure Life Value Source</v>
          </cell>
          <cell r="G2022" t="str">
            <v/>
          </cell>
          <cell r="H2022" t="str">
            <v>Table 2 on page 22 of Appendix 1</v>
          </cell>
          <cell r="I2022" t="str">
            <v>UT_2011_Annual_Report.pdf</v>
          </cell>
        </row>
        <row r="2023">
          <cell r="C2023" t="str">
            <v>460.2_Gross Average Monthly Demand Reduction (kW/unit)</v>
          </cell>
          <cell r="D2023">
            <v>2</v>
          </cell>
          <cell r="E2023" t="str">
            <v>Gross Average Monthly Demand Reduction (kW/unit)</v>
          </cell>
          <cell r="F2023" t="str">
            <v>Demand Reduction Value Source</v>
          </cell>
          <cell r="G2023" t="str">
            <v/>
          </cell>
          <cell r="H2023" t="str">
            <v>Table 6-11</v>
          </cell>
          <cell r="I2023" t="str">
            <v>FinAnswer Express Market Characterization and Program Enhancements - Utah Service Territory 30 Nov 2011.pdf</v>
          </cell>
        </row>
        <row r="2024">
          <cell r="C2024" t="str">
            <v>12302013-009.1_Measure life (years)</v>
          </cell>
          <cell r="D2024">
            <v>1</v>
          </cell>
          <cell r="E2024" t="str">
            <v>Measure life (years)</v>
          </cell>
          <cell r="F2024" t="str">
            <v>Measure Life Value Source</v>
          </cell>
          <cell r="G2024" t="str">
            <v/>
          </cell>
          <cell r="H2024" t="str">
            <v>Table 1-6</v>
          </cell>
          <cell r="I2024" t="str">
            <v/>
          </cell>
        </row>
        <row r="2025">
          <cell r="C2025" t="str">
            <v>12302013-009.1_Incremental cost ($)</v>
          </cell>
          <cell r="D2025">
            <v>1</v>
          </cell>
          <cell r="E2025" t="str">
            <v>Incremental cost ($)</v>
          </cell>
          <cell r="F2025" t="str">
            <v>Cost Value Source</v>
          </cell>
          <cell r="G2025" t="str">
            <v/>
          </cell>
          <cell r="H2025" t="str">
            <v>Table 1-6</v>
          </cell>
          <cell r="I2025" t="str">
            <v/>
          </cell>
        </row>
        <row r="2026">
          <cell r="C2026" t="str">
            <v>12302013-009.1_Gross Average Monthly Demand Reduction (kW/unit)</v>
          </cell>
          <cell r="D2026">
            <v>1</v>
          </cell>
          <cell r="E2026" t="str">
            <v>Gross Average Monthly Demand Reduction (kW/unit)</v>
          </cell>
          <cell r="F2026" t="str">
            <v>Demand Reduction Value Source</v>
          </cell>
          <cell r="G2026" t="str">
            <v/>
          </cell>
          <cell r="H2026" t="str">
            <v>Table 1-6</v>
          </cell>
          <cell r="I2026" t="str">
            <v/>
          </cell>
        </row>
        <row r="2027">
          <cell r="C2027" t="str">
            <v>12302013-009.1_Incentive Customer ($)</v>
          </cell>
          <cell r="D2027">
            <v>1</v>
          </cell>
          <cell r="E2027" t="str">
            <v>Incentive Customer ($)</v>
          </cell>
          <cell r="F2027" t="str">
            <v>Incentive Value Source</v>
          </cell>
          <cell r="G2027" t="str">
            <v/>
          </cell>
          <cell r="H2027" t="str">
            <v>Table 1-6</v>
          </cell>
          <cell r="I2027" t="str">
            <v/>
          </cell>
        </row>
        <row r="2028">
          <cell r="C2028" t="str">
            <v>12302013-009.1_Gross incremental annual electric savings (kWh/yr)</v>
          </cell>
          <cell r="D2028">
            <v>1</v>
          </cell>
          <cell r="E2028" t="str">
            <v>Gross incremental annual electric savings (kWh/yr)</v>
          </cell>
          <cell r="F2028" t="str">
            <v xml:space="preserve">Energy Savings Value Source </v>
          </cell>
          <cell r="G2028" t="str">
            <v/>
          </cell>
          <cell r="H2028" t="str">
            <v>Table 1-6</v>
          </cell>
          <cell r="I2028" t="str">
            <v/>
          </cell>
        </row>
        <row r="2029">
          <cell r="C2029" t="str">
            <v>675.2_Incentive Customer ($)</v>
          </cell>
          <cell r="D2029">
            <v>2</v>
          </cell>
          <cell r="E2029" t="str">
            <v>Incentive Customer ($)</v>
          </cell>
          <cell r="F2029" t="str">
            <v>Incentive Value Source</v>
          </cell>
          <cell r="G2029" t="str">
            <v/>
          </cell>
          <cell r="H2029" t="str">
            <v>Table 1-6</v>
          </cell>
          <cell r="I2029" t="str">
            <v/>
          </cell>
        </row>
        <row r="2030">
          <cell r="C2030" t="str">
            <v>675.2_Measure life (years)</v>
          </cell>
          <cell r="D2030">
            <v>2</v>
          </cell>
          <cell r="E2030" t="str">
            <v>Measure life (years)</v>
          </cell>
          <cell r="F2030" t="str">
            <v>Measure Life Value Source</v>
          </cell>
          <cell r="G2030" t="str">
            <v/>
          </cell>
          <cell r="H2030" t="str">
            <v>Table 1-6</v>
          </cell>
          <cell r="I2030" t="str">
            <v/>
          </cell>
        </row>
        <row r="2031">
          <cell r="C2031" t="str">
            <v>675.2_Gross Average Monthly Demand Reduction (kW/unit)</v>
          </cell>
          <cell r="D2031">
            <v>2</v>
          </cell>
          <cell r="E2031" t="str">
            <v>Gross Average Monthly Demand Reduction (kW/unit)</v>
          </cell>
          <cell r="F2031" t="str">
            <v>Demand Reduction Value Source</v>
          </cell>
          <cell r="G2031" t="str">
            <v/>
          </cell>
          <cell r="H2031" t="str">
            <v>Table 1-6</v>
          </cell>
          <cell r="I2031" t="str">
            <v/>
          </cell>
        </row>
        <row r="2032">
          <cell r="C2032" t="str">
            <v>675.2_Incremental cost ($)</v>
          </cell>
          <cell r="D2032">
            <v>2</v>
          </cell>
          <cell r="E2032" t="str">
            <v>Incremental cost ($)</v>
          </cell>
          <cell r="F2032" t="str">
            <v>Cost Value Source</v>
          </cell>
          <cell r="G2032" t="str">
            <v/>
          </cell>
          <cell r="H2032" t="str">
            <v>Table 1-6</v>
          </cell>
          <cell r="I2032" t="str">
            <v/>
          </cell>
        </row>
        <row r="2033">
          <cell r="C2033" t="str">
            <v>675.2_Gross incremental annual electric savings (kWh/yr)</v>
          </cell>
          <cell r="D2033">
            <v>2</v>
          </cell>
          <cell r="E2033" t="str">
            <v>Gross incremental annual electric savings (kWh/yr)</v>
          </cell>
          <cell r="F2033" t="str">
            <v xml:space="preserve">Energy Savings Value Source </v>
          </cell>
          <cell r="G2033" t="str">
            <v/>
          </cell>
          <cell r="H2033" t="str">
            <v>Table 1-6</v>
          </cell>
          <cell r="I2033" t="str">
            <v/>
          </cell>
        </row>
        <row r="2034">
          <cell r="C2034" t="str">
            <v>235.2_Planned Net to Gross Ratio</v>
          </cell>
          <cell r="D2034">
            <v>2</v>
          </cell>
          <cell r="E2034" t="str">
            <v>Planned Net to Gross Ratio</v>
          </cell>
          <cell r="F2034" t="str">
            <v>Net-to-Gross Value Source</v>
          </cell>
          <cell r="G2034" t="str">
            <v/>
          </cell>
          <cell r="H2034" t="str">
            <v>Page 2</v>
          </cell>
          <cell r="I2034" t="str">
            <v>ID_FinAnswer_Express_Program_Evaluation_2009-2011.pdf</v>
          </cell>
        </row>
        <row r="2035">
          <cell r="C2035" t="str">
            <v>235.2_Gross incremental annual electric savings (kWh/yr)</v>
          </cell>
          <cell r="D2035">
            <v>2</v>
          </cell>
          <cell r="E2035" t="str">
            <v>Gross incremental annual electric savings (kWh/yr)</v>
          </cell>
          <cell r="F2035" t="str">
            <v xml:space="preserve">Energy Savings Value Source </v>
          </cell>
          <cell r="G2035" t="str">
            <v/>
          </cell>
          <cell r="H2035" t="str">
            <v/>
          </cell>
          <cell r="I2035" t="str">
            <v>NonLighting Measure Worksheets ID 111314.pdf</v>
          </cell>
        </row>
        <row r="2036">
          <cell r="C2036" t="str">
            <v>235.2_Planned Realization Rate</v>
          </cell>
          <cell r="D2036">
            <v>2</v>
          </cell>
          <cell r="E2036" t="str">
            <v>Planned Realization Rate</v>
          </cell>
          <cell r="F2036" t="str">
            <v>Realization Rate Value Source</v>
          </cell>
          <cell r="G2036" t="str">
            <v/>
          </cell>
          <cell r="H2036" t="str">
            <v>Table 1</v>
          </cell>
          <cell r="I2036" t="str">
            <v>ID_FinAnswer_Express_Program_Evaluation_2009-2011.pdf</v>
          </cell>
        </row>
        <row r="2037">
          <cell r="C2037" t="str">
            <v>235.2_Incremental cost ($)</v>
          </cell>
          <cell r="D2037">
            <v>2</v>
          </cell>
          <cell r="E2037" t="str">
            <v>Incremental cost ($)</v>
          </cell>
          <cell r="F2037" t="str">
            <v>Cost Value Source</v>
          </cell>
          <cell r="G2037" t="str">
            <v/>
          </cell>
          <cell r="H2037" t="str">
            <v/>
          </cell>
          <cell r="I2037" t="str">
            <v>NonLighting Measure Worksheets ID 111314.pdf</v>
          </cell>
        </row>
        <row r="2038">
          <cell r="C2038" t="str">
            <v>235.2_Gross Average Monthly Demand Reduction (kW/unit)</v>
          </cell>
          <cell r="D2038">
            <v>2</v>
          </cell>
          <cell r="E2038" t="str">
            <v>Gross Average Monthly Demand Reduction (kW/unit)</v>
          </cell>
          <cell r="F2038" t="str">
            <v>Demand Reduction Value Source</v>
          </cell>
          <cell r="G2038" t="str">
            <v/>
          </cell>
          <cell r="H2038" t="str">
            <v/>
          </cell>
          <cell r="I2038" t="str">
            <v>NonLighting Measure Worksheets ID 111314.pdf</v>
          </cell>
        </row>
        <row r="2039">
          <cell r="C2039" t="str">
            <v>235.2_Measure life (years)</v>
          </cell>
          <cell r="D2039">
            <v>2</v>
          </cell>
          <cell r="E2039" t="str">
            <v>Measure life (years)</v>
          </cell>
          <cell r="F2039" t="str">
            <v>Measure Life Value Source</v>
          </cell>
          <cell r="G2039" t="str">
            <v/>
          </cell>
          <cell r="H2039" t="str">
            <v/>
          </cell>
          <cell r="I2039" t="str">
            <v>NonLighting Measure Worksheets ID 111314.pdf</v>
          </cell>
        </row>
        <row r="2040">
          <cell r="C2040" t="str">
            <v>886.2_Gross incremental annual electric savings (kWh/yr)</v>
          </cell>
          <cell r="D2040">
            <v>2</v>
          </cell>
          <cell r="E2040" t="str">
            <v>Gross incremental annual electric savings (kWh/yr)</v>
          </cell>
          <cell r="F2040" t="str">
            <v>Energy Savings Value Source</v>
          </cell>
          <cell r="G2040" t="str">
            <v/>
          </cell>
          <cell r="H2040" t="str">
            <v/>
          </cell>
          <cell r="I2040" t="str">
            <v>NonLighting Measure Worksheets WY 120814.pdf</v>
          </cell>
        </row>
        <row r="2041">
          <cell r="C2041" t="str">
            <v>886.2_Planned Net to Gross Ratio</v>
          </cell>
          <cell r="D2041">
            <v>2</v>
          </cell>
          <cell r="E2041" t="str">
            <v>Planned Net to Gross Ratio</v>
          </cell>
          <cell r="F2041" t="str">
            <v>Net-to-Gross Value Source</v>
          </cell>
          <cell r="G2041" t="str">
            <v/>
          </cell>
          <cell r="H2041" t="str">
            <v>Page 10</v>
          </cell>
          <cell r="I2041" t="str">
            <v>DSM_WY_FinAnswerExpress_Report_2011.pdf</v>
          </cell>
        </row>
        <row r="2042">
          <cell r="C2042" t="str">
            <v>886.2_Measure life (years)</v>
          </cell>
          <cell r="D2042">
            <v>2</v>
          </cell>
          <cell r="E2042" t="str">
            <v>Measure life (years)</v>
          </cell>
          <cell r="F2042" t="str">
            <v>Measure Life Value Source</v>
          </cell>
          <cell r="G2042" t="str">
            <v/>
          </cell>
          <cell r="H2042" t="str">
            <v/>
          </cell>
          <cell r="I2042" t="str">
            <v>NonLighting Measure Worksheets WY 120814.pdf</v>
          </cell>
        </row>
        <row r="2043">
          <cell r="C2043" t="str">
            <v>886.2_Incremental cost ($)</v>
          </cell>
          <cell r="D2043">
            <v>2</v>
          </cell>
          <cell r="E2043" t="str">
            <v>Incremental cost ($)</v>
          </cell>
          <cell r="F2043" t="str">
            <v>Incremental Cost Value Source</v>
          </cell>
          <cell r="G2043" t="str">
            <v/>
          </cell>
          <cell r="H2043" t="str">
            <v/>
          </cell>
          <cell r="I2043" t="str">
            <v>NonLighting Measure Worksheets WY 120814.pdf</v>
          </cell>
        </row>
        <row r="2044">
          <cell r="C2044" t="str">
            <v>886.2_Gross Average Monthly Demand Reduction (kW/unit)</v>
          </cell>
          <cell r="D2044">
            <v>2</v>
          </cell>
          <cell r="E2044" t="str">
            <v>Gross Average Monthly Demand Reduction (kW/unit)</v>
          </cell>
          <cell r="F2044" t="str">
            <v>Demand Savings Value Source</v>
          </cell>
          <cell r="G2044" t="str">
            <v/>
          </cell>
          <cell r="H2044" t="str">
            <v/>
          </cell>
          <cell r="I2044" t="str">
            <v>NonLighting Measure Worksheets WY 120814.pdf</v>
          </cell>
        </row>
        <row r="2045">
          <cell r="C2045" t="str">
            <v>886.2_Planned Realization Rate</v>
          </cell>
          <cell r="D2045">
            <v>2</v>
          </cell>
          <cell r="E2045" t="str">
            <v>Planned Realization Rate</v>
          </cell>
          <cell r="F2045" t="str">
            <v>Realization Rate Value Source</v>
          </cell>
          <cell r="G2045" t="str">
            <v/>
          </cell>
          <cell r="H2045" t="str">
            <v>Table 1</v>
          </cell>
          <cell r="I2045" t="str">
            <v>DSM_WY_FinAnswerExpress_Report_2011.pdf</v>
          </cell>
        </row>
        <row r="2046">
          <cell r="C2046" t="str">
            <v>11032014-036.1_Gross incremental annual electric savings (kWh/yr)</v>
          </cell>
          <cell r="D2046">
            <v>1</v>
          </cell>
          <cell r="E2046" t="str">
            <v>Gross incremental annual electric savings (kWh/yr)</v>
          </cell>
          <cell r="F2046" t="str">
            <v xml:space="preserve">Energy Savings Value Source </v>
          </cell>
          <cell r="G2046" t="str">
            <v/>
          </cell>
          <cell r="H2046" t="str">
            <v/>
          </cell>
          <cell r="I2046" t="str">
            <v>NonLighting Measure Worksheets ID 111314.pdf</v>
          </cell>
        </row>
        <row r="2047">
          <cell r="C2047" t="str">
            <v>11032014-036.1_Measure life (years)</v>
          </cell>
          <cell r="D2047">
            <v>1</v>
          </cell>
          <cell r="E2047" t="str">
            <v>Measure life (years)</v>
          </cell>
          <cell r="F2047" t="str">
            <v>Measure Life Value Source</v>
          </cell>
          <cell r="G2047" t="str">
            <v/>
          </cell>
          <cell r="H2047" t="str">
            <v/>
          </cell>
          <cell r="I2047" t="str">
            <v>NonLighting Measure Worksheets ID 111314.pdf</v>
          </cell>
        </row>
        <row r="2048">
          <cell r="C2048" t="str">
            <v>11032014-036.1_Incremental cost ($)</v>
          </cell>
          <cell r="D2048">
            <v>1</v>
          </cell>
          <cell r="E2048" t="str">
            <v>Incremental cost ($)</v>
          </cell>
          <cell r="F2048" t="str">
            <v>Cost Value Source</v>
          </cell>
          <cell r="G2048" t="str">
            <v/>
          </cell>
          <cell r="H2048" t="str">
            <v/>
          </cell>
          <cell r="I2048" t="str">
            <v>NonLighting Measure Worksheets ID 111314.pdf</v>
          </cell>
        </row>
        <row r="2049">
          <cell r="C2049" t="str">
            <v>11032014-036.1_Gross Average Monthly Demand Reduction (kW/unit)</v>
          </cell>
          <cell r="D2049">
            <v>1</v>
          </cell>
          <cell r="E2049" t="str">
            <v>Gross Average Monthly Demand Reduction (kW/unit)</v>
          </cell>
          <cell r="F2049" t="str">
            <v>Demand Reduction Value Source</v>
          </cell>
          <cell r="G2049" t="str">
            <v/>
          </cell>
          <cell r="H2049" t="str">
            <v/>
          </cell>
          <cell r="I2049" t="str">
            <v>NonLighting Measure Worksheets ID 111314.pdf</v>
          </cell>
        </row>
        <row r="2050">
          <cell r="C2050" t="str">
            <v>11032014-036.1_Planned Net to Gross Ratio</v>
          </cell>
          <cell r="D2050">
            <v>1</v>
          </cell>
          <cell r="E2050" t="str">
            <v>Planned Net to Gross Ratio</v>
          </cell>
          <cell r="F2050" t="str">
            <v>Net-to-Gross Value Source</v>
          </cell>
          <cell r="G2050" t="str">
            <v/>
          </cell>
          <cell r="H2050" t="str">
            <v>Page 2</v>
          </cell>
          <cell r="I2050" t="str">
            <v>ID_FinAnswer_Express_Program_Evaluation_2009-2011.pdf</v>
          </cell>
        </row>
        <row r="2051">
          <cell r="C2051" t="str">
            <v>11032014-036.1_Planned Realization Rate</v>
          </cell>
          <cell r="D2051">
            <v>1</v>
          </cell>
          <cell r="E2051" t="str">
            <v>Planned Realization Rate</v>
          </cell>
          <cell r="F2051" t="str">
            <v>Realization Rate Value Source</v>
          </cell>
          <cell r="G2051" t="str">
            <v/>
          </cell>
          <cell r="H2051" t="str">
            <v>Table 1</v>
          </cell>
          <cell r="I2051" t="str">
            <v>ID_FinAnswer_Express_Program_Evaluation_2009-2011.pdf</v>
          </cell>
        </row>
        <row r="2052">
          <cell r="C2052" t="str">
            <v>12012014-002.1_Incremental cost ($)</v>
          </cell>
          <cell r="D2052">
            <v>1</v>
          </cell>
          <cell r="E2052" t="str">
            <v>Incremental cost ($)</v>
          </cell>
          <cell r="F2052" t="str">
            <v>Incremental Cost Value Source</v>
          </cell>
          <cell r="G2052" t="str">
            <v/>
          </cell>
          <cell r="H2052" t="str">
            <v/>
          </cell>
          <cell r="I2052" t="str">
            <v>NonLighting Measure Worksheets WY 120814.pdf</v>
          </cell>
        </row>
        <row r="2053">
          <cell r="C2053" t="str">
            <v>12012014-002.1_Measure life (years)</v>
          </cell>
          <cell r="D2053">
            <v>1</v>
          </cell>
          <cell r="E2053" t="str">
            <v>Measure life (years)</v>
          </cell>
          <cell r="F2053" t="str">
            <v>Measure Life Value Source</v>
          </cell>
          <cell r="G2053" t="str">
            <v/>
          </cell>
          <cell r="H2053" t="str">
            <v/>
          </cell>
          <cell r="I2053" t="str">
            <v>NonLighting Measure Worksheets WY 120814.pdf</v>
          </cell>
        </row>
        <row r="2054">
          <cell r="C2054" t="str">
            <v>12012014-002.1_Planned Net to Gross Ratio</v>
          </cell>
          <cell r="D2054">
            <v>1</v>
          </cell>
          <cell r="E2054" t="str">
            <v>Planned Net to Gross Ratio</v>
          </cell>
          <cell r="F2054" t="str">
            <v>Net-to-Gross Value Source</v>
          </cell>
          <cell r="G2054" t="str">
            <v/>
          </cell>
          <cell r="H2054" t="str">
            <v>Page 10</v>
          </cell>
          <cell r="I2054" t="str">
            <v>DSM_WY_FinAnswerExpress_Report_2011.pdf</v>
          </cell>
        </row>
        <row r="2055">
          <cell r="C2055" t="str">
            <v>12012014-002.1_Gross Average Monthly Demand Reduction (kW/unit)</v>
          </cell>
          <cell r="D2055">
            <v>1</v>
          </cell>
          <cell r="E2055" t="str">
            <v>Gross Average Monthly Demand Reduction (kW/unit)</v>
          </cell>
          <cell r="F2055" t="str">
            <v>Demand Savings Value Source</v>
          </cell>
          <cell r="G2055" t="str">
            <v/>
          </cell>
          <cell r="H2055" t="str">
            <v/>
          </cell>
          <cell r="I2055" t="str">
            <v>NonLighting Measure Worksheets WY 120814.pdf</v>
          </cell>
        </row>
        <row r="2056">
          <cell r="C2056" t="str">
            <v>12012014-002.1_Planned Realization Rate</v>
          </cell>
          <cell r="D2056">
            <v>1</v>
          </cell>
          <cell r="E2056" t="str">
            <v>Planned Realization Rate</v>
          </cell>
          <cell r="F2056" t="str">
            <v>Realization Rate Value Source</v>
          </cell>
          <cell r="G2056" t="str">
            <v/>
          </cell>
          <cell r="H2056" t="str">
            <v>Table 1</v>
          </cell>
          <cell r="I2056" t="str">
            <v>DSM_WY_FinAnswerExpress_Report_2011.pdf</v>
          </cell>
        </row>
        <row r="2057">
          <cell r="C2057" t="str">
            <v>12012014-002.1_Gross incremental annual electric savings (kWh/yr)</v>
          </cell>
          <cell r="D2057">
            <v>1</v>
          </cell>
          <cell r="E2057" t="str">
            <v>Gross incremental annual electric savings (kWh/yr)</v>
          </cell>
          <cell r="F2057" t="str">
            <v>Energy Savings Value Source</v>
          </cell>
          <cell r="G2057" t="str">
            <v/>
          </cell>
          <cell r="H2057" t="str">
            <v/>
          </cell>
          <cell r="I2057" t="str">
            <v>NonLighting Measure Worksheets WY 120814.pdf</v>
          </cell>
        </row>
        <row r="2058">
          <cell r="C2058" t="str">
            <v>23.2_Planned Realization Rate</v>
          </cell>
          <cell r="D2058">
            <v>2</v>
          </cell>
          <cell r="E2058" t="str">
            <v>Planned Realization Rate</v>
          </cell>
          <cell r="F2058" t="str">
            <v>Realization Rate Value Source</v>
          </cell>
          <cell r="G2058" t="str">
            <v/>
          </cell>
          <cell r="H2058" t="str">
            <v>page 2</v>
          </cell>
          <cell r="I2058" t="str">
            <v>CA_FinAnswer_Express_Program_Evaluation_2009-2011.pdf</v>
          </cell>
        </row>
        <row r="2059">
          <cell r="C2059" t="str">
            <v>23.2_Planned Net to Gross Ratio</v>
          </cell>
          <cell r="D2059">
            <v>2</v>
          </cell>
          <cell r="E2059" t="str">
            <v>Planned Net to Gross Ratio</v>
          </cell>
          <cell r="F2059" t="str">
            <v>Net-to-Gross Value Source</v>
          </cell>
          <cell r="G2059" t="str">
            <v/>
          </cell>
          <cell r="H2059" t="str">
            <v>page 2</v>
          </cell>
          <cell r="I2059" t="str">
            <v>CA_FinAnswer_Express_Program_Evaluation_2009-2011.pdf</v>
          </cell>
        </row>
        <row r="2060">
          <cell r="C2060" t="str">
            <v>462.3_Gross Average Monthly Demand Reduction (kW/unit)</v>
          </cell>
          <cell r="D2060">
            <v>3</v>
          </cell>
          <cell r="E2060" t="str">
            <v>Gross Average Monthly Demand Reduction (kW/unit)</v>
          </cell>
          <cell r="F2060" t="str">
            <v>Demand Savings Value Source</v>
          </cell>
          <cell r="G2060" t="str">
            <v/>
          </cell>
          <cell r="H2060" t="str">
            <v/>
          </cell>
          <cell r="I2060" t="str">
            <v>Program Update Report UT 050214.docx</v>
          </cell>
        </row>
        <row r="2061">
          <cell r="C2061" t="str">
            <v>462.3_Planned Realization Rate</v>
          </cell>
          <cell r="D2061">
            <v>3</v>
          </cell>
          <cell r="E2061" t="str">
            <v>Planned Realization Rate</v>
          </cell>
          <cell r="F2061" t="str">
            <v>Realization Rate Value Source</v>
          </cell>
          <cell r="G2061" t="str">
            <v/>
          </cell>
          <cell r="H2061" t="str">
            <v>BAU - CE inputs sheet</v>
          </cell>
          <cell r="I2061" t="str">
            <v>CE inputs - measure update   small business 031314.xlsx</v>
          </cell>
        </row>
        <row r="2062">
          <cell r="C2062" t="str">
            <v>462.3_Gross incremental annual electric savings (kWh/yr)</v>
          </cell>
          <cell r="D2062">
            <v>3</v>
          </cell>
          <cell r="E2062" t="str">
            <v>Gross incremental annual electric savings (kWh/yr)</v>
          </cell>
          <cell r="F2062" t="str">
            <v>Energy Savings Value Source</v>
          </cell>
          <cell r="G2062" t="str">
            <v/>
          </cell>
          <cell r="H2062" t="str">
            <v/>
          </cell>
          <cell r="I2062" t="str">
            <v/>
          </cell>
        </row>
        <row r="2063">
          <cell r="C2063" t="str">
            <v>462.3_Gross incremental annual electric savings (kWh/yr)</v>
          </cell>
          <cell r="D2063">
            <v>3</v>
          </cell>
          <cell r="E2063" t="str">
            <v>Gross incremental annual electric savings (kWh/yr)</v>
          </cell>
          <cell r="F2063" t="str">
            <v>Energy Savings Value Source</v>
          </cell>
          <cell r="G2063" t="str">
            <v/>
          </cell>
          <cell r="H2063" t="str">
            <v/>
          </cell>
          <cell r="I2063" t="str">
            <v>Program Update Report UT 050214.docx</v>
          </cell>
        </row>
        <row r="2064">
          <cell r="C2064" t="str">
            <v>462.3_Gross Average Monthly Demand Reduction (kW/unit)</v>
          </cell>
          <cell r="D2064">
            <v>3</v>
          </cell>
          <cell r="E2064" t="str">
            <v>Gross Average Monthly Demand Reduction (kW/unit)</v>
          </cell>
          <cell r="F2064" t="str">
            <v>Demand Savings Value Source</v>
          </cell>
          <cell r="G2064" t="str">
            <v/>
          </cell>
          <cell r="H2064" t="str">
            <v/>
          </cell>
          <cell r="I2064" t="str">
            <v/>
          </cell>
        </row>
        <row r="2065">
          <cell r="C2065" t="str">
            <v>462.3_Planned Net to Gross Ratio</v>
          </cell>
          <cell r="D2065">
            <v>3</v>
          </cell>
          <cell r="E2065" t="str">
            <v>Planned Net to Gross Ratio</v>
          </cell>
          <cell r="F2065" t="str">
            <v>Net-to-Gross Value Source</v>
          </cell>
          <cell r="G2065" t="str">
            <v/>
          </cell>
          <cell r="H2065" t="str">
            <v>BAU - CE inputs sheet</v>
          </cell>
          <cell r="I2065" t="str">
            <v>CE inputs - measure update   small business 031314.xlsx</v>
          </cell>
        </row>
        <row r="2066">
          <cell r="C2066" t="str">
            <v>462.3_Measure life (years)</v>
          </cell>
          <cell r="D2066">
            <v>3</v>
          </cell>
          <cell r="E2066" t="str">
            <v>Measure life (years)</v>
          </cell>
          <cell r="F2066" t="str">
            <v>Measure Life Value Source</v>
          </cell>
          <cell r="G2066" t="str">
            <v/>
          </cell>
          <cell r="H2066" t="str">
            <v/>
          </cell>
          <cell r="I2066" t="str">
            <v>Program Update Report UT 050214.docx</v>
          </cell>
        </row>
        <row r="2067">
          <cell r="C2067" t="str">
            <v>462.3_Incremental cost ($)</v>
          </cell>
          <cell r="D2067">
            <v>3</v>
          </cell>
          <cell r="E2067" t="str">
            <v>Incremental cost ($)</v>
          </cell>
          <cell r="F2067" t="str">
            <v>Incremental Cost Value Source</v>
          </cell>
          <cell r="G2067" t="str">
            <v/>
          </cell>
          <cell r="H2067" t="str">
            <v/>
          </cell>
          <cell r="I2067" t="str">
            <v>Program Update Report UT 050214.docx</v>
          </cell>
        </row>
        <row r="2068">
          <cell r="C2068" t="str">
            <v>462.3_Incremental cost ($)</v>
          </cell>
          <cell r="D2068">
            <v>3</v>
          </cell>
          <cell r="E2068" t="str">
            <v>Incremental cost ($)</v>
          </cell>
          <cell r="F2068" t="str">
            <v>Incremental Cost Value Source</v>
          </cell>
          <cell r="G2068" t="str">
            <v/>
          </cell>
          <cell r="H2068" t="str">
            <v/>
          </cell>
          <cell r="I2068" t="str">
            <v/>
          </cell>
        </row>
        <row r="2069">
          <cell r="C2069" t="str">
            <v>888.2_Gross incremental annual electric savings (kWh/yr)</v>
          </cell>
          <cell r="D2069">
            <v>2</v>
          </cell>
          <cell r="E2069" t="str">
            <v>Gross incremental annual electric savings (kWh/yr)</v>
          </cell>
          <cell r="F2069" t="str">
            <v>Energy Savings Value Source</v>
          </cell>
          <cell r="G2069" t="str">
            <v/>
          </cell>
          <cell r="H2069" t="str">
            <v/>
          </cell>
          <cell r="I2069" t="str">
            <v>NonLighting Measure Worksheets WY 120814.pdf</v>
          </cell>
        </row>
        <row r="2070">
          <cell r="C2070" t="str">
            <v>888.2_Gross Average Monthly Demand Reduction (kW/unit)</v>
          </cell>
          <cell r="D2070">
            <v>2</v>
          </cell>
          <cell r="E2070" t="str">
            <v>Gross Average Monthly Demand Reduction (kW/unit)</v>
          </cell>
          <cell r="F2070" t="str">
            <v>Demand Savings Value Source</v>
          </cell>
          <cell r="G2070" t="str">
            <v/>
          </cell>
          <cell r="H2070" t="str">
            <v/>
          </cell>
          <cell r="I2070" t="str">
            <v>NonLighting Measure Worksheets WY 120814.pdf</v>
          </cell>
        </row>
        <row r="2071">
          <cell r="C2071" t="str">
            <v>888.2_Incremental cost ($)</v>
          </cell>
          <cell r="D2071">
            <v>2</v>
          </cell>
          <cell r="E2071" t="str">
            <v>Incremental cost ($)</v>
          </cell>
          <cell r="F2071" t="str">
            <v>Incremental Cost Value Source</v>
          </cell>
          <cell r="G2071" t="str">
            <v/>
          </cell>
          <cell r="H2071" t="str">
            <v/>
          </cell>
          <cell r="I2071" t="str">
            <v>NonLighting Measure Worksheets WY 120814.pdf</v>
          </cell>
        </row>
        <row r="2072">
          <cell r="C2072" t="str">
            <v>888.2_Measure life (years)</v>
          </cell>
          <cell r="D2072">
            <v>2</v>
          </cell>
          <cell r="E2072" t="str">
            <v>Measure life (years)</v>
          </cell>
          <cell r="F2072" t="str">
            <v>Measure Life Value Source</v>
          </cell>
          <cell r="G2072" t="str">
            <v/>
          </cell>
          <cell r="H2072" t="str">
            <v/>
          </cell>
          <cell r="I2072" t="str">
            <v>NonLighting Measure Worksheets WY 120814.pdf</v>
          </cell>
        </row>
        <row r="2073">
          <cell r="C2073" t="str">
            <v>888.2_Planned Net to Gross Ratio</v>
          </cell>
          <cell r="D2073">
            <v>2</v>
          </cell>
          <cell r="E2073" t="str">
            <v>Planned Net to Gross Ratio</v>
          </cell>
          <cell r="F2073" t="str">
            <v>Net-to-Gross Value Source</v>
          </cell>
          <cell r="G2073" t="str">
            <v/>
          </cell>
          <cell r="H2073" t="str">
            <v>Page 10</v>
          </cell>
          <cell r="I2073" t="str">
            <v>DSM_WY_FinAnswerExpress_Report_2011.pdf</v>
          </cell>
        </row>
        <row r="2074">
          <cell r="C2074" t="str">
            <v>888.2_Planned Realization Rate</v>
          </cell>
          <cell r="D2074">
            <v>2</v>
          </cell>
          <cell r="E2074" t="str">
            <v>Planned Realization Rate</v>
          </cell>
          <cell r="F2074" t="str">
            <v>Realization Rate Value Source</v>
          </cell>
          <cell r="G2074" t="str">
            <v/>
          </cell>
          <cell r="H2074" t="str">
            <v>Table 1</v>
          </cell>
          <cell r="I2074" t="str">
            <v>DSM_WY_FinAnswerExpress_Report_2011.pdf</v>
          </cell>
        </row>
        <row r="2075">
          <cell r="C2075" t="str">
            <v>461.2_Measure life (years)</v>
          </cell>
          <cell r="D2075">
            <v>2</v>
          </cell>
          <cell r="E2075" t="str">
            <v>Measure life (years)</v>
          </cell>
          <cell r="F2075" t="str">
            <v>Measure Life Value Source</v>
          </cell>
          <cell r="G2075" t="str">
            <v/>
          </cell>
          <cell r="H2075" t="str">
            <v>Table 2 on page 22 of Appendix 1</v>
          </cell>
          <cell r="I2075" t="str">
            <v>UT_2011_Annual_Report.pdf</v>
          </cell>
        </row>
        <row r="2076">
          <cell r="C2076" t="str">
            <v>461.2_Incremental cost ($)</v>
          </cell>
          <cell r="D2076">
            <v>2</v>
          </cell>
          <cell r="E2076" t="str">
            <v>Incremental cost ($)</v>
          </cell>
          <cell r="F2076" t="str">
            <v>Cost Value Source</v>
          </cell>
          <cell r="G2076" t="str">
            <v/>
          </cell>
          <cell r="H2076" t="str">
            <v>Table 6-11</v>
          </cell>
          <cell r="I2076" t="str">
            <v>FinAnswer Express Market Characterization and Program Enhancements - Utah Service Territory 30 Nov 2011.pdf</v>
          </cell>
        </row>
        <row r="2077">
          <cell r="C2077" t="str">
            <v>461.2_Gross incremental annual electric savings (kWh/yr)</v>
          </cell>
          <cell r="D2077">
            <v>2</v>
          </cell>
          <cell r="E2077" t="str">
            <v>Gross incremental annual electric savings (kWh/yr)</v>
          </cell>
          <cell r="F2077" t="str">
            <v>See Source Document(s) for savings methodology</v>
          </cell>
          <cell r="G2077" t="str">
            <v/>
          </cell>
          <cell r="H2077" t="str">
            <v/>
          </cell>
          <cell r="I2077" t="str">
            <v>Energy Star Calc_Commercial_Griddle.xls</v>
          </cell>
        </row>
        <row r="2078">
          <cell r="C2078" t="str">
            <v>461.2_Gross incremental annual electric savings (kWh/yr)</v>
          </cell>
          <cell r="D2078">
            <v>2</v>
          </cell>
          <cell r="E2078" t="str">
            <v>Gross incremental annual electric savings (kWh/yr)</v>
          </cell>
          <cell r="F2078" t="str">
            <v xml:space="preserve">Energy Savings Value Source </v>
          </cell>
          <cell r="G2078" t="str">
            <v/>
          </cell>
          <cell r="H2078" t="str">
            <v>Table 6-11</v>
          </cell>
          <cell r="I2078" t="str">
            <v>FinAnswer Express Market Characterization and Program Enhancements - Utah Service Territory 30 Nov 2011.pdf</v>
          </cell>
        </row>
        <row r="2079">
          <cell r="C2079" t="str">
            <v>461.2_Gross Average Monthly Demand Reduction (kW/unit)</v>
          </cell>
          <cell r="D2079">
            <v>2</v>
          </cell>
          <cell r="E2079" t="str">
            <v>Gross Average Monthly Demand Reduction (kW/unit)</v>
          </cell>
          <cell r="F2079" t="str">
            <v>Demand Reduction Value Source</v>
          </cell>
          <cell r="G2079" t="str">
            <v/>
          </cell>
          <cell r="H2079" t="str">
            <v>Table 6-11</v>
          </cell>
          <cell r="I2079" t="str">
            <v>FinAnswer Express Market Characterization and Program Enhancements - Utah Service Territory 30 Nov 2011.pdf</v>
          </cell>
        </row>
        <row r="2080">
          <cell r="C2080" t="str">
            <v>461.2_Gross incremental annual electric savings (kWh/yr)</v>
          </cell>
          <cell r="D2080">
            <v>2</v>
          </cell>
          <cell r="E2080" t="str">
            <v>Gross incremental annual electric savings (kWh/yr)</v>
          </cell>
          <cell r="F2080" t="str">
            <v>See Source Document(s) for savings methodology</v>
          </cell>
          <cell r="G2080" t="str">
            <v/>
          </cell>
          <cell r="H2080" t="str">
            <v/>
          </cell>
          <cell r="I2080" t="str">
            <v>Electric Griddle.docx</v>
          </cell>
        </row>
        <row r="2081">
          <cell r="C2081" t="str">
            <v>461.2_Incentive Customer ($)</v>
          </cell>
          <cell r="D2081">
            <v>2</v>
          </cell>
          <cell r="E2081" t="str">
            <v>Incentive Customer ($)</v>
          </cell>
          <cell r="F2081" t="str">
            <v>Incentive Value Source</v>
          </cell>
          <cell r="G2081" t="str">
            <v/>
          </cell>
          <cell r="H2081" t="str">
            <v>Table 6-11</v>
          </cell>
          <cell r="I2081" t="str">
            <v>FinAnswer Express Market Characterization and Program Enhancements - Utah Service Territory 30 Nov 2011.pdf</v>
          </cell>
        </row>
        <row r="2082">
          <cell r="C2082" t="str">
            <v>237.2_Incremental cost ($)</v>
          </cell>
          <cell r="D2082">
            <v>2</v>
          </cell>
          <cell r="E2082" t="str">
            <v>Incremental cost ($)</v>
          </cell>
          <cell r="F2082" t="str">
            <v>Cost Value Source</v>
          </cell>
          <cell r="G2082" t="str">
            <v/>
          </cell>
          <cell r="H2082" t="str">
            <v/>
          </cell>
          <cell r="I2082" t="str">
            <v>NonLighting Measure Worksheets ID 111314.pdf</v>
          </cell>
        </row>
        <row r="2083">
          <cell r="C2083" t="str">
            <v>237.2_Planned Realization Rate</v>
          </cell>
          <cell r="D2083">
            <v>2</v>
          </cell>
          <cell r="E2083" t="str">
            <v>Planned Realization Rate</v>
          </cell>
          <cell r="F2083" t="str">
            <v>Realization Rate Value Source</v>
          </cell>
          <cell r="G2083" t="str">
            <v/>
          </cell>
          <cell r="H2083" t="str">
            <v>Table 1</v>
          </cell>
          <cell r="I2083" t="str">
            <v>ID_FinAnswer_Express_Program_Evaluation_2009-2011.pdf</v>
          </cell>
        </row>
        <row r="2084">
          <cell r="C2084" t="str">
            <v>237.2_Gross incremental annual electric savings (kWh/yr)</v>
          </cell>
          <cell r="D2084">
            <v>2</v>
          </cell>
          <cell r="E2084" t="str">
            <v>Gross incremental annual electric savings (kWh/yr)</v>
          </cell>
          <cell r="F2084" t="str">
            <v xml:space="preserve">Energy Savings Value Source </v>
          </cell>
          <cell r="G2084" t="str">
            <v/>
          </cell>
          <cell r="H2084" t="str">
            <v/>
          </cell>
          <cell r="I2084" t="str">
            <v>NonLighting Measure Worksheets ID 111314.pdf</v>
          </cell>
        </row>
        <row r="2085">
          <cell r="C2085" t="str">
            <v>237.2_Measure life (years)</v>
          </cell>
          <cell r="D2085">
            <v>2</v>
          </cell>
          <cell r="E2085" t="str">
            <v>Measure life (years)</v>
          </cell>
          <cell r="F2085" t="str">
            <v>Measure Life Value Source</v>
          </cell>
          <cell r="G2085" t="str">
            <v/>
          </cell>
          <cell r="H2085" t="str">
            <v/>
          </cell>
          <cell r="I2085" t="str">
            <v>NonLighting Measure Worksheets ID 111314.pdf</v>
          </cell>
        </row>
        <row r="2086">
          <cell r="C2086" t="str">
            <v>237.2_Planned Net to Gross Ratio</v>
          </cell>
          <cell r="D2086">
            <v>2</v>
          </cell>
          <cell r="E2086" t="str">
            <v>Planned Net to Gross Ratio</v>
          </cell>
          <cell r="F2086" t="str">
            <v>Net-to-Gross Value Source</v>
          </cell>
          <cell r="G2086" t="str">
            <v/>
          </cell>
          <cell r="H2086" t="str">
            <v>Page 2</v>
          </cell>
          <cell r="I2086" t="str">
            <v>ID_FinAnswer_Express_Program_Evaluation_2009-2011.pdf</v>
          </cell>
        </row>
        <row r="2087">
          <cell r="C2087" t="str">
            <v>237.2_Gross Average Monthly Demand Reduction (kW/unit)</v>
          </cell>
          <cell r="D2087">
            <v>2</v>
          </cell>
          <cell r="E2087" t="str">
            <v>Gross Average Monthly Demand Reduction (kW/unit)</v>
          </cell>
          <cell r="F2087" t="str">
            <v>Demand Reduction Value Source</v>
          </cell>
          <cell r="G2087" t="str">
            <v/>
          </cell>
          <cell r="H2087" t="str">
            <v/>
          </cell>
          <cell r="I2087" t="str">
            <v>NonLighting Measure Worksheets ID 111314.pdf</v>
          </cell>
        </row>
        <row r="2088">
          <cell r="C2088" t="str">
            <v>462.2_Measure life (years)</v>
          </cell>
          <cell r="D2088">
            <v>2</v>
          </cell>
          <cell r="E2088" t="str">
            <v>Measure life (years)</v>
          </cell>
          <cell r="F2088" t="str">
            <v>Measure Life Value Source</v>
          </cell>
          <cell r="G2088" t="str">
            <v/>
          </cell>
          <cell r="H2088" t="str">
            <v>Table 2 on page 22 of Appendix 1</v>
          </cell>
          <cell r="I2088" t="str">
            <v>UT_2011_Annual_Report.pdf</v>
          </cell>
        </row>
        <row r="2089">
          <cell r="C2089" t="str">
            <v>462.2_Gross Average Monthly Demand Reduction (kW/unit)</v>
          </cell>
          <cell r="D2089">
            <v>2</v>
          </cell>
          <cell r="E2089" t="str">
            <v>Gross Average Monthly Demand Reduction (kW/unit)</v>
          </cell>
          <cell r="F2089" t="str">
            <v>Demand Reduction Value Source</v>
          </cell>
          <cell r="G2089" t="str">
            <v/>
          </cell>
          <cell r="H2089" t="str">
            <v>Table 6-11</v>
          </cell>
          <cell r="I2089" t="str">
            <v>FinAnswer Express Market Characterization and Program Enhancements - Utah Service Territory 30 Nov 2011.pdf</v>
          </cell>
        </row>
        <row r="2090">
          <cell r="C2090" t="str">
            <v>462.2_Gross incremental annual electric savings (kWh/yr)</v>
          </cell>
          <cell r="D2090">
            <v>2</v>
          </cell>
          <cell r="E2090" t="str">
            <v>Gross incremental annual electric savings (kWh/yr)</v>
          </cell>
          <cell r="F2090" t="str">
            <v>See Source Document(s) for savings methodology</v>
          </cell>
          <cell r="G2090" t="str">
            <v/>
          </cell>
          <cell r="H2090" t="str">
            <v/>
          </cell>
          <cell r="I2090" t="str">
            <v>Energy Star Calc_Commercial_Griddle.xls</v>
          </cell>
        </row>
        <row r="2091">
          <cell r="C2091" t="str">
            <v>462.2_Gross incremental annual electric savings (kWh/yr)</v>
          </cell>
          <cell r="D2091">
            <v>2</v>
          </cell>
          <cell r="E2091" t="str">
            <v>Gross incremental annual electric savings (kWh/yr)</v>
          </cell>
          <cell r="F2091" t="str">
            <v>See Source Document(s) for savings methodology</v>
          </cell>
          <cell r="G2091" t="str">
            <v/>
          </cell>
          <cell r="H2091" t="str">
            <v/>
          </cell>
          <cell r="I2091" t="str">
            <v>Electric Griddle.docx</v>
          </cell>
        </row>
        <row r="2092">
          <cell r="C2092" t="str">
            <v>462.2_Gross incremental annual electric savings (kWh/yr)</v>
          </cell>
          <cell r="D2092">
            <v>2</v>
          </cell>
          <cell r="E2092" t="str">
            <v>Gross incremental annual electric savings (kWh/yr)</v>
          </cell>
          <cell r="F2092" t="str">
            <v xml:space="preserve">Energy Savings Value Source </v>
          </cell>
          <cell r="G2092" t="str">
            <v/>
          </cell>
          <cell r="H2092" t="str">
            <v>Table 6-11</v>
          </cell>
          <cell r="I2092" t="str">
            <v>FinAnswer Express Market Characterization and Program Enhancements - Utah Service Territory 30 Nov 2011.pdf</v>
          </cell>
        </row>
        <row r="2093">
          <cell r="C2093" t="str">
            <v>462.2_Incremental cost ($)</v>
          </cell>
          <cell r="D2093">
            <v>2</v>
          </cell>
          <cell r="E2093" t="str">
            <v>Incremental cost ($)</v>
          </cell>
          <cell r="F2093" t="str">
            <v>Cost Value Source</v>
          </cell>
          <cell r="G2093" t="str">
            <v/>
          </cell>
          <cell r="H2093" t="str">
            <v>Table 6-11</v>
          </cell>
          <cell r="I2093" t="str">
            <v>FinAnswer Express Market Characterization and Program Enhancements - Utah Service Territory 30 Nov 2011.pdf</v>
          </cell>
        </row>
        <row r="2094">
          <cell r="C2094" t="str">
            <v>462.2_Incentive Customer ($)</v>
          </cell>
          <cell r="D2094">
            <v>2</v>
          </cell>
          <cell r="E2094" t="str">
            <v>Incentive Customer ($)</v>
          </cell>
          <cell r="F2094" t="str">
            <v>Incentive Value Source</v>
          </cell>
          <cell r="G2094" t="str">
            <v/>
          </cell>
          <cell r="H2094" t="str">
            <v>Table 6-11</v>
          </cell>
          <cell r="I2094" t="str">
            <v>FinAnswer Express Market Characterization and Program Enhancements - Utah Service Territory 30 Nov 2011.pdf</v>
          </cell>
        </row>
        <row r="2095">
          <cell r="C2095" t="str">
            <v>677.2_Gross incremental annual electric savings (kWh/yr)</v>
          </cell>
          <cell r="D2095">
            <v>2</v>
          </cell>
          <cell r="E2095" t="str">
            <v>Gross incremental annual electric savings (kWh/yr)</v>
          </cell>
          <cell r="F2095" t="str">
            <v xml:space="preserve">Energy Savings Value Source </v>
          </cell>
          <cell r="G2095" t="str">
            <v/>
          </cell>
          <cell r="H2095" t="str">
            <v>Table 1-6</v>
          </cell>
          <cell r="I2095" t="str">
            <v/>
          </cell>
        </row>
        <row r="2096">
          <cell r="C2096" t="str">
            <v>677.2_Measure life (years)</v>
          </cell>
          <cell r="D2096">
            <v>2</v>
          </cell>
          <cell r="E2096" t="str">
            <v>Measure life (years)</v>
          </cell>
          <cell r="F2096" t="str">
            <v>Measure Life Value Source</v>
          </cell>
          <cell r="G2096" t="str">
            <v/>
          </cell>
          <cell r="H2096" t="str">
            <v>Table 1-6</v>
          </cell>
          <cell r="I2096" t="str">
            <v/>
          </cell>
        </row>
        <row r="2097">
          <cell r="C2097" t="str">
            <v>677.2_Incremental cost ($)</v>
          </cell>
          <cell r="D2097">
            <v>2</v>
          </cell>
          <cell r="E2097" t="str">
            <v>Incremental cost ($)</v>
          </cell>
          <cell r="F2097" t="str">
            <v>Cost Value Source</v>
          </cell>
          <cell r="G2097" t="str">
            <v/>
          </cell>
          <cell r="H2097" t="str">
            <v>Table 1-6</v>
          </cell>
          <cell r="I2097" t="str">
            <v/>
          </cell>
        </row>
        <row r="2098">
          <cell r="C2098" t="str">
            <v>677.2_Incentive Customer ($)</v>
          </cell>
          <cell r="D2098">
            <v>2</v>
          </cell>
          <cell r="E2098" t="str">
            <v>Incentive Customer ($)</v>
          </cell>
          <cell r="F2098" t="str">
            <v>Incentive Value Source</v>
          </cell>
          <cell r="G2098" t="str">
            <v/>
          </cell>
          <cell r="H2098" t="str">
            <v>Table 1-6</v>
          </cell>
          <cell r="I2098" t="str">
            <v/>
          </cell>
        </row>
        <row r="2099">
          <cell r="C2099" t="str">
            <v>677.2_Gross Average Monthly Demand Reduction (kW/unit)</v>
          </cell>
          <cell r="D2099">
            <v>2</v>
          </cell>
          <cell r="E2099" t="str">
            <v>Gross Average Monthly Demand Reduction (kW/unit)</v>
          </cell>
          <cell r="F2099" t="str">
            <v>Demand Reduction Value Source</v>
          </cell>
          <cell r="G2099" t="str">
            <v/>
          </cell>
          <cell r="H2099" t="str">
            <v>Table 1-6</v>
          </cell>
          <cell r="I2099" t="str">
            <v/>
          </cell>
        </row>
        <row r="2100">
          <cell r="C2100" t="str">
            <v>453.2_Incremental cost ($)</v>
          </cell>
          <cell r="D2100">
            <v>2</v>
          </cell>
          <cell r="E2100" t="str">
            <v>Incremental cost ($)</v>
          </cell>
          <cell r="F2100" t="str">
            <v>Cost Value Source</v>
          </cell>
          <cell r="G2100" t="str">
            <v/>
          </cell>
          <cell r="H2100" t="str">
            <v>Table 6-11</v>
          </cell>
          <cell r="I2100" t="str">
            <v>FinAnswer Express Market Characterization and Program Enhancements - Utah Service Territory 30 Nov 2011.pdf</v>
          </cell>
        </row>
        <row r="2101">
          <cell r="C2101" t="str">
            <v>453.2_Measure life (years)</v>
          </cell>
          <cell r="D2101">
            <v>2</v>
          </cell>
          <cell r="E2101" t="str">
            <v>Measure life (years)</v>
          </cell>
          <cell r="F2101" t="str">
            <v>Measure Life Value Source</v>
          </cell>
          <cell r="G2101" t="str">
            <v/>
          </cell>
          <cell r="H2101" t="str">
            <v>Table 6-11</v>
          </cell>
          <cell r="I2101" t="str">
            <v>FinAnswer Express Market Characterization and Program Enhancements - Utah Service Territory 30 Nov 2011.pdf</v>
          </cell>
        </row>
        <row r="2102">
          <cell r="C2102" t="str">
            <v>453.2_Incentive Customer ($)</v>
          </cell>
          <cell r="D2102">
            <v>2</v>
          </cell>
          <cell r="E2102" t="str">
            <v>Incentive Customer ($)</v>
          </cell>
          <cell r="F2102" t="str">
            <v>Incentive Value Source</v>
          </cell>
          <cell r="G2102" t="str">
            <v/>
          </cell>
          <cell r="H2102" t="str">
            <v>Table 6-11</v>
          </cell>
          <cell r="I2102" t="str">
            <v>FinAnswer Express Market Characterization and Program Enhancements - Utah Service Territory 30 Nov 2011.pdf</v>
          </cell>
        </row>
        <row r="2103">
          <cell r="C2103" t="str">
            <v>453.2_Gross incremental annual electric savings (kWh/yr)</v>
          </cell>
          <cell r="D2103">
            <v>2</v>
          </cell>
          <cell r="E2103" t="str">
            <v>Gross incremental annual electric savings (kWh/yr)</v>
          </cell>
          <cell r="F2103" t="str">
            <v>See Source Document(s) for savings methodology</v>
          </cell>
          <cell r="G2103" t="str">
            <v/>
          </cell>
          <cell r="H2103" t="str">
            <v/>
          </cell>
          <cell r="I2103" t="str">
            <v>HFHC EStar Calc @ RTF Tier Specs.pdf</v>
          </cell>
        </row>
        <row r="2104">
          <cell r="C2104" t="str">
            <v>453.2_Gross Average Monthly Demand Reduction (kW/unit)</v>
          </cell>
          <cell r="D2104">
            <v>2</v>
          </cell>
          <cell r="E2104" t="str">
            <v>Gross Average Monthly Demand Reduction (kW/unit)</v>
          </cell>
          <cell r="F2104" t="str">
            <v>Demand Reduction Value Source</v>
          </cell>
          <cell r="G2104" t="str">
            <v/>
          </cell>
          <cell r="H2104" t="str">
            <v>Table 6-11</v>
          </cell>
          <cell r="I2104" t="str">
            <v>FinAnswer Express Market Characterization and Program Enhancements - Utah Service Territory 30 Nov 2011.pdf</v>
          </cell>
        </row>
        <row r="2105">
          <cell r="C2105" t="str">
            <v>453.2_Gross incremental annual electric savings (kWh/yr)</v>
          </cell>
          <cell r="D2105">
            <v>2</v>
          </cell>
          <cell r="E2105" t="str">
            <v>Gross incremental annual electric savings (kWh/yr)</v>
          </cell>
          <cell r="F2105" t="str">
            <v>See Source Document(s) for savings methodology</v>
          </cell>
          <cell r="G2105" t="str">
            <v/>
          </cell>
          <cell r="H2105" t="str">
            <v/>
          </cell>
          <cell r="I2105" t="str">
            <v>Insulated Holding Cabinets.docx</v>
          </cell>
        </row>
        <row r="2106">
          <cell r="C2106" t="str">
            <v>453.2_Gross incremental annual electric savings (kWh/yr)</v>
          </cell>
          <cell r="D2106">
            <v>2</v>
          </cell>
          <cell r="E2106" t="str">
            <v>Gross incremental annual electric savings (kWh/yr)</v>
          </cell>
          <cell r="F2106" t="str">
            <v xml:space="preserve">Energy Savings Value Source </v>
          </cell>
          <cell r="G2106" t="str">
            <v/>
          </cell>
          <cell r="H2106" t="str">
            <v>Table 6-11</v>
          </cell>
          <cell r="I2106" t="str">
            <v>FinAnswer Express Market Characterization and Program Enhancements - Utah Service Territory 30 Nov 2011.pdf</v>
          </cell>
        </row>
        <row r="2107">
          <cell r="C2107" t="str">
            <v>669.2_Incentive Customer ($)</v>
          </cell>
          <cell r="D2107">
            <v>2</v>
          </cell>
          <cell r="E2107" t="str">
            <v>Incentive Customer ($)</v>
          </cell>
          <cell r="F2107" t="str">
            <v>Incentive Value Source</v>
          </cell>
          <cell r="G2107" t="str">
            <v/>
          </cell>
          <cell r="H2107" t="str">
            <v>pg 18-20, Table 6-11</v>
          </cell>
          <cell r="I2107" t="str">
            <v>FinAnswer Express Market Characterization and Program Enhancements - Washington Service Territory 9 Sept 2011.pdf</v>
          </cell>
        </row>
        <row r="2108">
          <cell r="C2108" t="str">
            <v>669.2_Gross Average Monthly Demand Reduction (kW/unit)</v>
          </cell>
          <cell r="D2108">
            <v>2</v>
          </cell>
          <cell r="E2108" t="str">
            <v>Gross Average Monthly Demand Reduction (kW/unit)</v>
          </cell>
          <cell r="F2108" t="str">
            <v>Demand Reduction Value Source</v>
          </cell>
          <cell r="G2108" t="str">
            <v/>
          </cell>
          <cell r="H2108" t="str">
            <v>pg 18-20, Table 6-11</v>
          </cell>
          <cell r="I2108" t="str">
            <v>FinAnswer Express Market Characterization and Program Enhancements - Washington Service Territory 9 Sept 2011.pdf</v>
          </cell>
        </row>
        <row r="2109">
          <cell r="C2109" t="str">
            <v>669.2_Gross Average Monthly Demand Reduction (kW/unit)</v>
          </cell>
          <cell r="D2109">
            <v>2</v>
          </cell>
          <cell r="E2109" t="str">
            <v>Gross Average Monthly Demand Reduction (kW/unit)</v>
          </cell>
          <cell r="F2109" t="str">
            <v>Savings Parameters</v>
          </cell>
          <cell r="G2109" t="str">
            <v/>
          </cell>
          <cell r="H2109" t="str">
            <v>See Source Document(s) for savings methodology</v>
          </cell>
          <cell r="I2109" t="str">
            <v>HFHC EStar Calc @ RTF Tier Specs.pdf</v>
          </cell>
        </row>
        <row r="2110">
          <cell r="C2110" t="str">
            <v>669.2_Gross Average Monthly Demand Reduction (kW/unit)</v>
          </cell>
          <cell r="D2110">
            <v>2</v>
          </cell>
          <cell r="E2110" t="str">
            <v>Gross Average Monthly Demand Reduction (kW/unit)</v>
          </cell>
          <cell r="F2110" t="str">
            <v>Savings Parameters</v>
          </cell>
          <cell r="G2110" t="str">
            <v/>
          </cell>
          <cell r="H2110" t="str">
            <v>See Source Document(s) for savings methodology</v>
          </cell>
          <cell r="I2110" t="str">
            <v>WA Insulated Holding Cabinets.docx</v>
          </cell>
        </row>
        <row r="2111">
          <cell r="C2111" t="str">
            <v>669.2_Gross incremental annual electric savings (kWh/yr)</v>
          </cell>
          <cell r="D2111">
            <v>2</v>
          </cell>
          <cell r="E2111" t="str">
            <v>Gross incremental annual electric savings (kWh/yr)</v>
          </cell>
          <cell r="F2111" t="str">
            <v xml:space="preserve">Energy Savings Value Source </v>
          </cell>
          <cell r="G2111" t="str">
            <v/>
          </cell>
          <cell r="H2111" t="str">
            <v>pg 18-20, Table 6-11</v>
          </cell>
          <cell r="I2111" t="str">
            <v>FinAnswer Express Market Characterization and Program Enhancements - Washington Service Territory 9 Sept 2011.pdf</v>
          </cell>
        </row>
        <row r="2112">
          <cell r="C2112" t="str">
            <v>669.2_Gross incremental annual electric savings (kWh/yr)</v>
          </cell>
          <cell r="D2112">
            <v>2</v>
          </cell>
          <cell r="E2112" t="str">
            <v>Gross incremental annual electric savings (kWh/yr)</v>
          </cell>
          <cell r="F2112" t="str">
            <v>Savings Parameters</v>
          </cell>
          <cell r="G2112" t="str">
            <v/>
          </cell>
          <cell r="H2112" t="str">
            <v>See Source Document(s) for savings methodology</v>
          </cell>
          <cell r="I2112" t="str">
            <v>WA Insulated Holding Cabinets.docx</v>
          </cell>
        </row>
        <row r="2113">
          <cell r="C2113" t="str">
            <v>669.2_Gross incremental annual electric savings (kWh/yr)</v>
          </cell>
          <cell r="D2113">
            <v>2</v>
          </cell>
          <cell r="E2113" t="str">
            <v>Gross incremental annual electric savings (kWh/yr)</v>
          </cell>
          <cell r="F2113" t="str">
            <v>Savings Parameters</v>
          </cell>
          <cell r="G2113" t="str">
            <v/>
          </cell>
          <cell r="H2113" t="str">
            <v>See Source Document(s) for savings methodology</v>
          </cell>
          <cell r="I2113" t="str">
            <v>HFHC EStar Calc @ RTF Tier Specs.pdf</v>
          </cell>
        </row>
        <row r="2114">
          <cell r="C2114" t="str">
            <v>669.2_Incremental cost ($)</v>
          </cell>
          <cell r="D2114">
            <v>2</v>
          </cell>
          <cell r="E2114" t="str">
            <v>Incremental cost ($)</v>
          </cell>
          <cell r="F2114" t="str">
            <v>Cost Value Source</v>
          </cell>
          <cell r="G2114" t="str">
            <v/>
          </cell>
          <cell r="H2114" t="str">
            <v>pg 18-20, Table 6-11</v>
          </cell>
          <cell r="I2114" t="str">
            <v>FinAnswer Express Market Characterization and Program Enhancements - Washington Service Territory 9 Sept 2011.pdf</v>
          </cell>
        </row>
        <row r="2115">
          <cell r="C2115" t="str">
            <v>669.2_Measure life (years)</v>
          </cell>
          <cell r="D2115">
            <v>2</v>
          </cell>
          <cell r="E2115" t="str">
            <v>Measure life (years)</v>
          </cell>
          <cell r="F2115" t="str">
            <v>Measure Life Value Source</v>
          </cell>
          <cell r="G2115" t="str">
            <v/>
          </cell>
          <cell r="H2115" t="str">
            <v>pg 18-20, Table 6-11</v>
          </cell>
          <cell r="I2115" t="str">
            <v>FinAnswer Express Market Characterization and Program Enhancements - Washington Service Territory 9 Sept 2011.pdf</v>
          </cell>
        </row>
        <row r="2116">
          <cell r="C2116" t="str">
            <v>457.2_Incentive Customer ($)</v>
          </cell>
          <cell r="D2116">
            <v>2</v>
          </cell>
          <cell r="E2116" t="str">
            <v>Incentive Customer ($)</v>
          </cell>
          <cell r="F2116" t="str">
            <v>Incentive Value Source</v>
          </cell>
          <cell r="G2116" t="str">
            <v/>
          </cell>
          <cell r="H2116" t="str">
            <v>Table 6-11</v>
          </cell>
          <cell r="I2116" t="str">
            <v>FinAnswer Express Market Characterization and Program Enhancements - Utah Service Territory 30 Nov 2011.pdf</v>
          </cell>
        </row>
        <row r="2117">
          <cell r="C2117" t="str">
            <v>457.2_Gross incremental annual electric savings (kWh/yr)</v>
          </cell>
          <cell r="D2117">
            <v>2</v>
          </cell>
          <cell r="E2117" t="str">
            <v>Gross incremental annual electric savings (kWh/yr)</v>
          </cell>
          <cell r="F2117" t="str">
            <v>See Source Document(s) for savings methodology</v>
          </cell>
          <cell r="G2117" t="str">
            <v/>
          </cell>
          <cell r="H2117" t="str">
            <v/>
          </cell>
          <cell r="I2117" t="str">
            <v>HFHC EStar Calc @ RTF Tier Specs.pdf</v>
          </cell>
        </row>
        <row r="2118">
          <cell r="C2118" t="str">
            <v>457.2_Measure life (years)</v>
          </cell>
          <cell r="D2118">
            <v>2</v>
          </cell>
          <cell r="E2118" t="str">
            <v>Measure life (years)</v>
          </cell>
          <cell r="F2118" t="str">
            <v>Measure Life Value Source</v>
          </cell>
          <cell r="G2118" t="str">
            <v/>
          </cell>
          <cell r="H2118" t="str">
            <v>Table 6-11</v>
          </cell>
          <cell r="I2118" t="str">
            <v>FinAnswer Express Market Characterization and Program Enhancements - Utah Service Territory 30 Nov 2011.pdf</v>
          </cell>
        </row>
        <row r="2119">
          <cell r="C2119" t="str">
            <v>457.2_Incremental cost ($)</v>
          </cell>
          <cell r="D2119">
            <v>2</v>
          </cell>
          <cell r="E2119" t="str">
            <v>Incremental cost ($)</v>
          </cell>
          <cell r="F2119" t="str">
            <v>Cost Value Source</v>
          </cell>
          <cell r="G2119" t="str">
            <v/>
          </cell>
          <cell r="H2119" t="str">
            <v>Table 6-11</v>
          </cell>
          <cell r="I2119" t="str">
            <v>FinAnswer Express Market Characterization and Program Enhancements - Utah Service Territory 30 Nov 2011.pdf</v>
          </cell>
        </row>
        <row r="2120">
          <cell r="C2120" t="str">
            <v>457.2_Gross incremental annual electric savings (kWh/yr)</v>
          </cell>
          <cell r="D2120">
            <v>2</v>
          </cell>
          <cell r="E2120" t="str">
            <v>Gross incremental annual electric savings (kWh/yr)</v>
          </cell>
          <cell r="F2120" t="str">
            <v>See Source Document(s) for savings methodology</v>
          </cell>
          <cell r="G2120" t="str">
            <v/>
          </cell>
          <cell r="H2120" t="str">
            <v/>
          </cell>
          <cell r="I2120" t="str">
            <v>Insulated Holding Cabinets.docx</v>
          </cell>
        </row>
        <row r="2121">
          <cell r="C2121" t="str">
            <v>457.2_Gross Average Monthly Demand Reduction (kW/unit)</v>
          </cell>
          <cell r="D2121">
            <v>2</v>
          </cell>
          <cell r="E2121" t="str">
            <v>Gross Average Monthly Demand Reduction (kW/unit)</v>
          </cell>
          <cell r="F2121" t="str">
            <v>Demand Reduction Value Source</v>
          </cell>
          <cell r="G2121" t="str">
            <v/>
          </cell>
          <cell r="H2121" t="str">
            <v>Table 6-11</v>
          </cell>
          <cell r="I2121" t="str">
            <v>FinAnswer Express Market Characterization and Program Enhancements - Utah Service Territory 30 Nov 2011.pdf</v>
          </cell>
        </row>
        <row r="2122">
          <cell r="C2122" t="str">
            <v>457.2_Gross incremental annual electric savings (kWh/yr)</v>
          </cell>
          <cell r="D2122">
            <v>2</v>
          </cell>
          <cell r="E2122" t="str">
            <v>Gross incremental annual electric savings (kWh/yr)</v>
          </cell>
          <cell r="F2122" t="str">
            <v xml:space="preserve">Energy Savings Value Source </v>
          </cell>
          <cell r="G2122" t="str">
            <v/>
          </cell>
          <cell r="H2122" t="str">
            <v>Table 6-11</v>
          </cell>
          <cell r="I2122" t="str">
            <v>FinAnswer Express Market Characterization and Program Enhancements - Utah Service Territory 30 Nov 2011.pdf</v>
          </cell>
        </row>
        <row r="2123">
          <cell r="C2123" t="str">
            <v>453.3_Planned Realization Rate</v>
          </cell>
          <cell r="D2123">
            <v>3</v>
          </cell>
          <cell r="E2123" t="str">
            <v>Planned Realization Rate</v>
          </cell>
          <cell r="F2123" t="str">
            <v>Realization Rate Value Source</v>
          </cell>
          <cell r="G2123" t="str">
            <v/>
          </cell>
          <cell r="H2123" t="str">
            <v>BAU - CE inputs sheet</v>
          </cell>
          <cell r="I2123" t="str">
            <v>CE inputs - measure update   small business 031314.xlsx</v>
          </cell>
        </row>
        <row r="2124">
          <cell r="C2124" t="str">
            <v>453.3_Planned Net to Gross Ratio</v>
          </cell>
          <cell r="D2124">
            <v>3</v>
          </cell>
          <cell r="E2124" t="str">
            <v>Planned Net to Gross Ratio</v>
          </cell>
          <cell r="F2124" t="str">
            <v>Net-to-Gross Value Source</v>
          </cell>
          <cell r="G2124" t="str">
            <v/>
          </cell>
          <cell r="H2124" t="str">
            <v>BAU - CE inputs sheet</v>
          </cell>
          <cell r="I2124" t="str">
            <v>CE inputs - measure update   small business 031314.xlsx</v>
          </cell>
        </row>
        <row r="2125">
          <cell r="C2125" t="str">
            <v>453.3_Gross Average Monthly Demand Reduction (kW/unit)</v>
          </cell>
          <cell r="D2125">
            <v>3</v>
          </cell>
          <cell r="E2125" t="str">
            <v>Gross Average Monthly Demand Reduction (kW/unit)</v>
          </cell>
          <cell r="F2125" t="str">
            <v>Demand Savings Value Source</v>
          </cell>
          <cell r="G2125" t="str">
            <v/>
          </cell>
          <cell r="H2125" t="str">
            <v/>
          </cell>
          <cell r="I2125" t="str">
            <v/>
          </cell>
        </row>
        <row r="2126">
          <cell r="C2126" t="str">
            <v>453.3_Incremental cost ($)</v>
          </cell>
          <cell r="D2126">
            <v>3</v>
          </cell>
          <cell r="E2126" t="str">
            <v>Incremental cost ($)</v>
          </cell>
          <cell r="F2126" t="str">
            <v>Incremental Cost Value Source</v>
          </cell>
          <cell r="G2126" t="str">
            <v/>
          </cell>
          <cell r="H2126" t="str">
            <v/>
          </cell>
          <cell r="I2126" t="str">
            <v/>
          </cell>
        </row>
        <row r="2127">
          <cell r="C2127" t="str">
            <v>453.3_Gross Average Monthly Demand Reduction (kW/unit)</v>
          </cell>
          <cell r="D2127">
            <v>3</v>
          </cell>
          <cell r="E2127" t="str">
            <v>Gross Average Monthly Demand Reduction (kW/unit)</v>
          </cell>
          <cell r="F2127" t="str">
            <v>Demand Savings Value Source</v>
          </cell>
          <cell r="G2127" t="str">
            <v/>
          </cell>
          <cell r="H2127" t="str">
            <v/>
          </cell>
          <cell r="I2127" t="str">
            <v>Program Update Report UT 050214.docx</v>
          </cell>
        </row>
        <row r="2128">
          <cell r="C2128" t="str">
            <v>453.3_Gross incremental annual electric savings (kWh/yr)</v>
          </cell>
          <cell r="D2128">
            <v>3</v>
          </cell>
          <cell r="E2128" t="str">
            <v>Gross incremental annual electric savings (kWh/yr)</v>
          </cell>
          <cell r="F2128" t="str">
            <v>Energy Savings Value Source</v>
          </cell>
          <cell r="G2128" t="str">
            <v/>
          </cell>
          <cell r="H2128" t="str">
            <v/>
          </cell>
          <cell r="I2128" t="str">
            <v/>
          </cell>
        </row>
        <row r="2129">
          <cell r="C2129" t="str">
            <v>453.3_Measure life (years)</v>
          </cell>
          <cell r="D2129">
            <v>3</v>
          </cell>
          <cell r="E2129" t="str">
            <v>Measure life (years)</v>
          </cell>
          <cell r="F2129" t="str">
            <v>Measure Life Value Source</v>
          </cell>
          <cell r="G2129" t="str">
            <v/>
          </cell>
          <cell r="H2129" t="str">
            <v/>
          </cell>
          <cell r="I2129" t="str">
            <v>Program Update Report UT 050214.docx</v>
          </cell>
        </row>
        <row r="2130">
          <cell r="C2130" t="str">
            <v>453.3_Incremental cost ($)</v>
          </cell>
          <cell r="D2130">
            <v>3</v>
          </cell>
          <cell r="E2130" t="str">
            <v>Incremental cost ($)</v>
          </cell>
          <cell r="F2130" t="str">
            <v>Incremental Cost Value Source</v>
          </cell>
          <cell r="G2130" t="str">
            <v/>
          </cell>
          <cell r="H2130" t="str">
            <v/>
          </cell>
          <cell r="I2130" t="str">
            <v>Program Update Report UT 050214.docx</v>
          </cell>
        </row>
        <row r="2131">
          <cell r="C2131" t="str">
            <v>453.3_Gross incremental annual electric savings (kWh/yr)</v>
          </cell>
          <cell r="D2131">
            <v>3</v>
          </cell>
          <cell r="E2131" t="str">
            <v>Gross incremental annual electric savings (kWh/yr)</v>
          </cell>
          <cell r="F2131" t="str">
            <v>Energy Savings Value Source</v>
          </cell>
          <cell r="G2131" t="str">
            <v/>
          </cell>
          <cell r="H2131" t="str">
            <v/>
          </cell>
          <cell r="I2131" t="str">
            <v>Program Update Report UT 050214.docx</v>
          </cell>
        </row>
        <row r="2132">
          <cell r="C2132" t="str">
            <v>13.2_Planned Realization Rate</v>
          </cell>
          <cell r="D2132">
            <v>2</v>
          </cell>
          <cell r="E2132" t="str">
            <v>Planned Realization Rate</v>
          </cell>
          <cell r="F2132" t="str">
            <v>Realization Rate Value Source</v>
          </cell>
          <cell r="G2132" t="str">
            <v/>
          </cell>
          <cell r="H2132" t="str">
            <v>page 2</v>
          </cell>
          <cell r="I2132" t="str">
            <v>CA_FinAnswer_Express_Program_Evaluation_2009-2011.pdf</v>
          </cell>
        </row>
        <row r="2133">
          <cell r="C2133" t="str">
            <v>13.2_Planned Net to Gross Ratio</v>
          </cell>
          <cell r="D2133">
            <v>2</v>
          </cell>
          <cell r="E2133" t="str">
            <v>Planned Net to Gross Ratio</v>
          </cell>
          <cell r="F2133" t="str">
            <v>Net-to-Gross Value Source</v>
          </cell>
          <cell r="G2133" t="str">
            <v/>
          </cell>
          <cell r="H2133" t="str">
            <v>page 2</v>
          </cell>
          <cell r="I2133" t="str">
            <v>CA_FinAnswer_Express_Program_Evaluation_2009-2011.pdf</v>
          </cell>
        </row>
        <row r="2134">
          <cell r="C2134" t="str">
            <v>231.2_Planned Net to Gross Ratio</v>
          </cell>
          <cell r="D2134">
            <v>2</v>
          </cell>
          <cell r="E2134" t="str">
            <v>Planned Net to Gross Ratio</v>
          </cell>
          <cell r="F2134" t="str">
            <v>Net-to-Gross Value Source</v>
          </cell>
          <cell r="G2134" t="str">
            <v/>
          </cell>
          <cell r="H2134" t="str">
            <v>Page 2</v>
          </cell>
          <cell r="I2134" t="str">
            <v>ID_FinAnswer_Express_Program_Evaluation_2009-2011.pdf</v>
          </cell>
        </row>
        <row r="2135">
          <cell r="C2135" t="str">
            <v>231.2_Incremental cost ($)</v>
          </cell>
          <cell r="D2135">
            <v>2</v>
          </cell>
          <cell r="E2135" t="str">
            <v>Incremental cost ($)</v>
          </cell>
          <cell r="F2135" t="str">
            <v>Cost Value Source</v>
          </cell>
          <cell r="G2135" t="str">
            <v/>
          </cell>
          <cell r="H2135" t="str">
            <v/>
          </cell>
          <cell r="I2135" t="str">
            <v>NonLighting Measure Worksheets ID 111314.pdf</v>
          </cell>
        </row>
        <row r="2136">
          <cell r="C2136" t="str">
            <v>231.2_Gross Average Monthly Demand Reduction (kW/unit)</v>
          </cell>
          <cell r="D2136">
            <v>2</v>
          </cell>
          <cell r="E2136" t="str">
            <v>Gross Average Monthly Demand Reduction (kW/unit)</v>
          </cell>
          <cell r="F2136" t="str">
            <v>Demand Reduction Value Source</v>
          </cell>
          <cell r="G2136" t="str">
            <v/>
          </cell>
          <cell r="H2136" t="str">
            <v/>
          </cell>
          <cell r="I2136" t="str">
            <v>NonLighting Measure Worksheets ID 111314.pdf</v>
          </cell>
        </row>
        <row r="2137">
          <cell r="C2137" t="str">
            <v>231.2_Measure life (years)</v>
          </cell>
          <cell r="D2137">
            <v>2</v>
          </cell>
          <cell r="E2137" t="str">
            <v>Measure life (years)</v>
          </cell>
          <cell r="F2137" t="str">
            <v>Measure Life Value Source</v>
          </cell>
          <cell r="G2137" t="str">
            <v/>
          </cell>
          <cell r="H2137" t="str">
            <v/>
          </cell>
          <cell r="I2137" t="str">
            <v>NonLighting Measure Worksheets ID 111314.pdf</v>
          </cell>
        </row>
        <row r="2138">
          <cell r="C2138" t="str">
            <v>231.2_Planned Realization Rate</v>
          </cell>
          <cell r="D2138">
            <v>2</v>
          </cell>
          <cell r="E2138" t="str">
            <v>Planned Realization Rate</v>
          </cell>
          <cell r="F2138" t="str">
            <v>Realization Rate Value Source</v>
          </cell>
          <cell r="G2138" t="str">
            <v/>
          </cell>
          <cell r="H2138" t="str">
            <v>Table 1</v>
          </cell>
          <cell r="I2138" t="str">
            <v>ID_FinAnswer_Express_Program_Evaluation_2009-2011.pdf</v>
          </cell>
        </row>
        <row r="2139">
          <cell r="C2139" t="str">
            <v>231.2_Gross incremental annual electric savings (kWh/yr)</v>
          </cell>
          <cell r="D2139">
            <v>2</v>
          </cell>
          <cell r="E2139" t="str">
            <v>Gross incremental annual electric savings (kWh/yr)</v>
          </cell>
          <cell r="F2139" t="str">
            <v xml:space="preserve">Energy Savings Value Source </v>
          </cell>
          <cell r="G2139" t="str">
            <v/>
          </cell>
          <cell r="H2139" t="str">
            <v/>
          </cell>
          <cell r="I2139" t="str">
            <v>NonLighting Measure Worksheets ID 111314.pdf</v>
          </cell>
        </row>
        <row r="2140">
          <cell r="C2140" t="str">
            <v>1071.2_Gross incremental annual electric savings (kWh/yr)</v>
          </cell>
          <cell r="D2140">
            <v>2</v>
          </cell>
          <cell r="E2140" t="str">
            <v>Gross incremental annual electric savings (kWh/yr)</v>
          </cell>
          <cell r="F2140" t="str">
            <v>Energy Savings Value Source</v>
          </cell>
          <cell r="G2140" t="str">
            <v/>
          </cell>
          <cell r="H2140" t="str">
            <v/>
          </cell>
          <cell r="I2140" t="str">
            <v>NonLighting Measure Worksheets WY 120814.pdf</v>
          </cell>
        </row>
        <row r="2141">
          <cell r="C2141" t="str">
            <v>1071.2_Incremental cost ($)</v>
          </cell>
          <cell r="D2141">
            <v>2</v>
          </cell>
          <cell r="E2141" t="str">
            <v>Incremental cost ($)</v>
          </cell>
          <cell r="F2141" t="str">
            <v>Incremental Cost Value Source</v>
          </cell>
          <cell r="G2141" t="str">
            <v/>
          </cell>
          <cell r="H2141" t="str">
            <v/>
          </cell>
          <cell r="I2141" t="str">
            <v>NonLighting Measure Worksheets WY 120814.pdf</v>
          </cell>
        </row>
        <row r="2142">
          <cell r="C2142" t="str">
            <v>1071.2_Measure life (years)</v>
          </cell>
          <cell r="D2142">
            <v>2</v>
          </cell>
          <cell r="E2142" t="str">
            <v>Measure life (years)</v>
          </cell>
          <cell r="F2142" t="str">
            <v>Measure Life Value Source</v>
          </cell>
          <cell r="G2142" t="str">
            <v/>
          </cell>
          <cell r="H2142" t="str">
            <v/>
          </cell>
          <cell r="I2142" t="str">
            <v>NonLighting Measure Worksheets WY 120814.pdf</v>
          </cell>
        </row>
        <row r="2143">
          <cell r="C2143" t="str">
            <v>1071.2_Gross Average Monthly Demand Reduction (kW/unit)</v>
          </cell>
          <cell r="D2143">
            <v>2</v>
          </cell>
          <cell r="E2143" t="str">
            <v>Gross Average Monthly Demand Reduction (kW/unit)</v>
          </cell>
          <cell r="F2143" t="str">
            <v>Demand Savings Value Source</v>
          </cell>
          <cell r="G2143" t="str">
            <v/>
          </cell>
          <cell r="H2143" t="str">
            <v/>
          </cell>
          <cell r="I2143" t="str">
            <v>NonLighting Measure Worksheets WY 120814.pdf</v>
          </cell>
        </row>
        <row r="2144">
          <cell r="C2144" t="str">
            <v>1071.2_Planned Net to Gross Ratio</v>
          </cell>
          <cell r="D2144">
            <v>2</v>
          </cell>
          <cell r="E2144" t="str">
            <v>Planned Net to Gross Ratio</v>
          </cell>
          <cell r="F2144" t="str">
            <v>Net-to-Gross Value Source</v>
          </cell>
          <cell r="G2144" t="str">
            <v/>
          </cell>
          <cell r="H2144" t="str">
            <v>Page 10</v>
          </cell>
          <cell r="I2144" t="str">
            <v>DSM_WY_FinAnswerExpress_Report_2011.pdf</v>
          </cell>
        </row>
        <row r="2145">
          <cell r="C2145" t="str">
            <v>1071.2_Planned Realization Rate</v>
          </cell>
          <cell r="D2145">
            <v>2</v>
          </cell>
          <cell r="E2145" t="str">
            <v>Planned Realization Rate</v>
          </cell>
          <cell r="F2145" t="str">
            <v>Realization Rate Value Source</v>
          </cell>
          <cell r="G2145" t="str">
            <v/>
          </cell>
          <cell r="H2145" t="str">
            <v>Table 1</v>
          </cell>
          <cell r="I2145" t="str">
            <v>DSM_WY_FinAnswerExpress_Report_2011.pdf</v>
          </cell>
        </row>
        <row r="2146">
          <cell r="C2146" t="str">
            <v>452.2_Incentive Customer ($)</v>
          </cell>
          <cell r="D2146">
            <v>2</v>
          </cell>
          <cell r="E2146" t="str">
            <v>Incentive Customer ($)</v>
          </cell>
          <cell r="F2146" t="str">
            <v>Incentive Value Source</v>
          </cell>
          <cell r="G2146" t="str">
            <v/>
          </cell>
          <cell r="H2146" t="str">
            <v>Table 6-11</v>
          </cell>
          <cell r="I2146" t="str">
            <v>FinAnswer Express Market Characterization and Program Enhancements - Utah Service Territory 30 Nov 2011.pdf</v>
          </cell>
        </row>
        <row r="2147">
          <cell r="C2147" t="str">
            <v>452.2_Gross Average Monthly Demand Reduction (kW/unit)</v>
          </cell>
          <cell r="D2147">
            <v>2</v>
          </cell>
          <cell r="E2147" t="str">
            <v>Gross Average Monthly Demand Reduction (kW/unit)</v>
          </cell>
          <cell r="F2147" t="str">
            <v>Demand Reduction Value Source</v>
          </cell>
          <cell r="G2147" t="str">
            <v/>
          </cell>
          <cell r="H2147" t="str">
            <v>Table 6-11</v>
          </cell>
          <cell r="I2147" t="str">
            <v>FinAnswer Express Market Characterization and Program Enhancements - Utah Service Territory 30 Nov 2011.pdf</v>
          </cell>
        </row>
        <row r="2148">
          <cell r="C2148" t="str">
            <v>452.2_Incremental cost ($)</v>
          </cell>
          <cell r="D2148">
            <v>2</v>
          </cell>
          <cell r="E2148" t="str">
            <v>Incremental cost ($)</v>
          </cell>
          <cell r="F2148" t="str">
            <v>Cost Value Source</v>
          </cell>
          <cell r="G2148" t="str">
            <v/>
          </cell>
          <cell r="H2148" t="str">
            <v>Table 6-11</v>
          </cell>
          <cell r="I2148" t="str">
            <v>FinAnswer Express Market Characterization and Program Enhancements - Utah Service Territory 30 Nov 2011.pdf</v>
          </cell>
        </row>
        <row r="2149">
          <cell r="C2149" t="str">
            <v>452.2_Gross incremental annual electric savings (kWh/yr)</v>
          </cell>
          <cell r="D2149">
            <v>2</v>
          </cell>
          <cell r="E2149" t="str">
            <v>Gross incremental annual electric savings (kWh/yr)</v>
          </cell>
          <cell r="F2149" t="str">
            <v>See Source Document(s) for savings methodology</v>
          </cell>
          <cell r="G2149" t="str">
            <v/>
          </cell>
          <cell r="H2149" t="str">
            <v/>
          </cell>
          <cell r="I2149" t="str">
            <v>HFHC EStar Calc @ RTF Tier Specs.pdf</v>
          </cell>
        </row>
        <row r="2150">
          <cell r="C2150" t="str">
            <v>452.2_Measure life (years)</v>
          </cell>
          <cell r="D2150">
            <v>2</v>
          </cell>
          <cell r="E2150" t="str">
            <v>Measure life (years)</v>
          </cell>
          <cell r="F2150" t="str">
            <v>Measure Life Value Source</v>
          </cell>
          <cell r="G2150" t="str">
            <v/>
          </cell>
          <cell r="H2150" t="str">
            <v>Table 6-11</v>
          </cell>
          <cell r="I2150" t="str">
            <v>FinAnswer Express Market Characterization and Program Enhancements - Utah Service Territory 30 Nov 2011.pdf</v>
          </cell>
        </row>
        <row r="2151">
          <cell r="C2151" t="str">
            <v>452.2_Gross incremental annual electric savings (kWh/yr)</v>
          </cell>
          <cell r="D2151">
            <v>2</v>
          </cell>
          <cell r="E2151" t="str">
            <v>Gross incremental annual electric savings (kWh/yr)</v>
          </cell>
          <cell r="F2151" t="str">
            <v xml:space="preserve">Energy Savings Value Source </v>
          </cell>
          <cell r="G2151" t="str">
            <v/>
          </cell>
          <cell r="H2151" t="str">
            <v>Table 6-11</v>
          </cell>
          <cell r="I2151" t="str">
            <v>FinAnswer Express Market Characterization and Program Enhancements - Utah Service Territory 30 Nov 2011.pdf</v>
          </cell>
        </row>
        <row r="2152">
          <cell r="C2152" t="str">
            <v>452.2_Gross incremental annual electric savings (kWh/yr)</v>
          </cell>
          <cell r="D2152">
            <v>2</v>
          </cell>
          <cell r="E2152" t="str">
            <v>Gross incremental annual electric savings (kWh/yr)</v>
          </cell>
          <cell r="F2152" t="str">
            <v>See Source Document(s) for savings methodology</v>
          </cell>
          <cell r="G2152" t="str">
            <v/>
          </cell>
          <cell r="H2152" t="str">
            <v/>
          </cell>
          <cell r="I2152" t="str">
            <v>Insulated Holding Cabinets.docx</v>
          </cell>
        </row>
        <row r="2153">
          <cell r="C2153" t="str">
            <v>668.2_Measure life (years)</v>
          </cell>
          <cell r="D2153">
            <v>2</v>
          </cell>
          <cell r="E2153" t="str">
            <v>Measure life (years)</v>
          </cell>
          <cell r="F2153" t="str">
            <v>Measure Life Value Source</v>
          </cell>
          <cell r="G2153" t="str">
            <v/>
          </cell>
          <cell r="H2153" t="str">
            <v>pg 18-20, Table 6-11</v>
          </cell>
          <cell r="I2153" t="str">
            <v>FinAnswer Express Market Characterization and Program Enhancements - Washington Service Territory 9 Sept 2011.pdf</v>
          </cell>
        </row>
        <row r="2154">
          <cell r="C2154" t="str">
            <v>668.2_Incremental cost ($)</v>
          </cell>
          <cell r="D2154">
            <v>2</v>
          </cell>
          <cell r="E2154" t="str">
            <v>Incremental cost ($)</v>
          </cell>
          <cell r="F2154" t="str">
            <v>Cost Value Source</v>
          </cell>
          <cell r="G2154" t="str">
            <v/>
          </cell>
          <cell r="H2154" t="str">
            <v>pg 18-20, Table 6-11</v>
          </cell>
          <cell r="I2154" t="str">
            <v>FinAnswer Express Market Characterization and Program Enhancements - Washington Service Territory 9 Sept 2011.pdf</v>
          </cell>
        </row>
        <row r="2155">
          <cell r="C2155" t="str">
            <v>668.2_Gross incremental annual electric savings (kWh/yr)</v>
          </cell>
          <cell r="D2155">
            <v>2</v>
          </cell>
          <cell r="E2155" t="str">
            <v>Gross incremental annual electric savings (kWh/yr)</v>
          </cell>
          <cell r="F2155" t="str">
            <v>Savings Parameters</v>
          </cell>
          <cell r="G2155" t="str">
            <v/>
          </cell>
          <cell r="H2155" t="str">
            <v>See Source Document(s) for savings methodology</v>
          </cell>
          <cell r="I2155" t="str">
            <v>HFHC EStar Calc @ RTF Tier Specs.pdf</v>
          </cell>
        </row>
        <row r="2156">
          <cell r="C2156" t="str">
            <v>668.2_Gross incremental annual electric savings (kWh/yr)</v>
          </cell>
          <cell r="D2156">
            <v>2</v>
          </cell>
          <cell r="E2156" t="str">
            <v>Gross incremental annual electric savings (kWh/yr)</v>
          </cell>
          <cell r="F2156" t="str">
            <v>Savings Parameters</v>
          </cell>
          <cell r="G2156" t="str">
            <v/>
          </cell>
          <cell r="H2156" t="str">
            <v>See Source Document(s) for savings methodology</v>
          </cell>
          <cell r="I2156" t="str">
            <v>WA Insulated Holding Cabinets.docx</v>
          </cell>
        </row>
        <row r="2157">
          <cell r="C2157" t="str">
            <v>668.2_Incentive Customer ($)</v>
          </cell>
          <cell r="D2157">
            <v>2</v>
          </cell>
          <cell r="E2157" t="str">
            <v>Incentive Customer ($)</v>
          </cell>
          <cell r="F2157" t="str">
            <v>Incentive Value Source</v>
          </cell>
          <cell r="G2157" t="str">
            <v/>
          </cell>
          <cell r="H2157" t="str">
            <v>pg 18-20, Table 6-11</v>
          </cell>
          <cell r="I2157" t="str">
            <v>FinAnswer Express Market Characterization and Program Enhancements - Washington Service Territory 9 Sept 2011.pdf</v>
          </cell>
        </row>
        <row r="2158">
          <cell r="C2158" t="str">
            <v>668.2_Gross Average Monthly Demand Reduction (kW/unit)</v>
          </cell>
          <cell r="D2158">
            <v>2</v>
          </cell>
          <cell r="E2158" t="str">
            <v>Gross Average Monthly Demand Reduction (kW/unit)</v>
          </cell>
          <cell r="F2158" t="str">
            <v>Savings Parameters</v>
          </cell>
          <cell r="G2158" t="str">
            <v/>
          </cell>
          <cell r="H2158" t="str">
            <v>See Source Document(s) for savings methodology</v>
          </cell>
          <cell r="I2158" t="str">
            <v>HFHC EStar Calc @ RTF Tier Specs.pdf</v>
          </cell>
        </row>
        <row r="2159">
          <cell r="C2159" t="str">
            <v>668.2_Gross Average Monthly Demand Reduction (kW/unit)</v>
          </cell>
          <cell r="D2159">
            <v>2</v>
          </cell>
          <cell r="E2159" t="str">
            <v>Gross Average Monthly Demand Reduction (kW/unit)</v>
          </cell>
          <cell r="F2159" t="str">
            <v>Savings Parameters</v>
          </cell>
          <cell r="G2159" t="str">
            <v/>
          </cell>
          <cell r="H2159" t="str">
            <v>See Source Document(s) for savings methodology</v>
          </cell>
          <cell r="I2159" t="str">
            <v>WA Insulated Holding Cabinets.docx</v>
          </cell>
        </row>
        <row r="2160">
          <cell r="C2160" t="str">
            <v>668.2_Gross Average Monthly Demand Reduction (kW/unit)</v>
          </cell>
          <cell r="D2160">
            <v>2</v>
          </cell>
          <cell r="E2160" t="str">
            <v>Gross Average Monthly Demand Reduction (kW/unit)</v>
          </cell>
          <cell r="F2160" t="str">
            <v>Demand Reduction Value Source</v>
          </cell>
          <cell r="G2160" t="str">
            <v/>
          </cell>
          <cell r="H2160" t="str">
            <v>pg 18-20, Table 6-11</v>
          </cell>
          <cell r="I2160" t="str">
            <v>FinAnswer Express Market Characterization and Program Enhancements - Washington Service Territory 9 Sept 2011.pdf</v>
          </cell>
        </row>
        <row r="2161">
          <cell r="C2161" t="str">
            <v>668.2_Gross incremental annual electric savings (kWh/yr)</v>
          </cell>
          <cell r="D2161">
            <v>2</v>
          </cell>
          <cell r="E2161" t="str">
            <v>Gross incremental annual electric savings (kWh/yr)</v>
          </cell>
          <cell r="F2161" t="str">
            <v xml:space="preserve">Energy Savings Value Source </v>
          </cell>
          <cell r="G2161" t="str">
            <v/>
          </cell>
          <cell r="H2161" t="str">
            <v>pg 18-20, Table 6-11</v>
          </cell>
          <cell r="I2161" t="str">
            <v>FinAnswer Express Market Characterization and Program Enhancements - Washington Service Territory 9 Sept 2011.pdf</v>
          </cell>
        </row>
        <row r="2162">
          <cell r="C2162" t="str">
            <v>456.2_Incentive Customer ($)</v>
          </cell>
          <cell r="D2162">
            <v>2</v>
          </cell>
          <cell r="E2162" t="str">
            <v>Incentive Customer ($)</v>
          </cell>
          <cell r="F2162" t="str">
            <v>Incentive Value Source</v>
          </cell>
          <cell r="G2162" t="str">
            <v/>
          </cell>
          <cell r="H2162" t="str">
            <v>Table 6-11</v>
          </cell>
          <cell r="I2162" t="str">
            <v>FinAnswer Express Market Characterization and Program Enhancements - Utah Service Territory 30 Nov 2011.pdf</v>
          </cell>
        </row>
        <row r="2163">
          <cell r="C2163" t="str">
            <v>456.2_Gross Average Monthly Demand Reduction (kW/unit)</v>
          </cell>
          <cell r="D2163">
            <v>2</v>
          </cell>
          <cell r="E2163" t="str">
            <v>Gross Average Monthly Demand Reduction (kW/unit)</v>
          </cell>
          <cell r="F2163" t="str">
            <v>Demand Reduction Value Source</v>
          </cell>
          <cell r="G2163" t="str">
            <v/>
          </cell>
          <cell r="H2163" t="str">
            <v>Table 6-11</v>
          </cell>
          <cell r="I2163" t="str">
            <v>FinAnswer Express Market Characterization and Program Enhancements - Utah Service Territory 30 Nov 2011.pdf</v>
          </cell>
        </row>
        <row r="2164">
          <cell r="C2164" t="str">
            <v>456.2_Measure life (years)</v>
          </cell>
          <cell r="D2164">
            <v>2</v>
          </cell>
          <cell r="E2164" t="str">
            <v>Measure life (years)</v>
          </cell>
          <cell r="F2164" t="str">
            <v>Measure Life Value Source</v>
          </cell>
          <cell r="G2164" t="str">
            <v/>
          </cell>
          <cell r="H2164" t="str">
            <v>Table 6-11</v>
          </cell>
          <cell r="I2164" t="str">
            <v>FinAnswer Express Market Characterization and Program Enhancements - Utah Service Territory 30 Nov 2011.pdf</v>
          </cell>
        </row>
        <row r="2165">
          <cell r="C2165" t="str">
            <v>456.2_Incremental cost ($)</v>
          </cell>
          <cell r="D2165">
            <v>2</v>
          </cell>
          <cell r="E2165" t="str">
            <v>Incremental cost ($)</v>
          </cell>
          <cell r="F2165" t="str">
            <v>Cost Value Source</v>
          </cell>
          <cell r="G2165" t="str">
            <v/>
          </cell>
          <cell r="H2165" t="str">
            <v>Table 6-11</v>
          </cell>
          <cell r="I2165" t="str">
            <v>FinAnswer Express Market Characterization and Program Enhancements - Utah Service Territory 30 Nov 2011.pdf</v>
          </cell>
        </row>
        <row r="2166">
          <cell r="C2166" t="str">
            <v>456.2_Gross incremental annual electric savings (kWh/yr)</v>
          </cell>
          <cell r="D2166">
            <v>2</v>
          </cell>
          <cell r="E2166" t="str">
            <v>Gross incremental annual electric savings (kWh/yr)</v>
          </cell>
          <cell r="F2166" t="str">
            <v>See Source Document(s) for savings methodology</v>
          </cell>
          <cell r="G2166" t="str">
            <v/>
          </cell>
          <cell r="H2166" t="str">
            <v/>
          </cell>
          <cell r="I2166" t="str">
            <v>HFHC EStar Calc @ RTF Tier Specs.pdf</v>
          </cell>
        </row>
        <row r="2167">
          <cell r="C2167" t="str">
            <v>456.2_Gross incremental annual electric savings (kWh/yr)</v>
          </cell>
          <cell r="D2167">
            <v>2</v>
          </cell>
          <cell r="E2167" t="str">
            <v>Gross incremental annual electric savings (kWh/yr)</v>
          </cell>
          <cell r="F2167" t="str">
            <v>See Source Document(s) for savings methodology</v>
          </cell>
          <cell r="G2167" t="str">
            <v/>
          </cell>
          <cell r="H2167" t="str">
            <v/>
          </cell>
          <cell r="I2167" t="str">
            <v>Insulated Holding Cabinets.docx</v>
          </cell>
        </row>
        <row r="2168">
          <cell r="C2168" t="str">
            <v>456.2_Gross incremental annual electric savings (kWh/yr)</v>
          </cell>
          <cell r="D2168">
            <v>2</v>
          </cell>
          <cell r="E2168" t="str">
            <v>Gross incremental annual electric savings (kWh/yr)</v>
          </cell>
          <cell r="F2168" t="str">
            <v xml:space="preserve">Energy Savings Value Source </v>
          </cell>
          <cell r="G2168" t="str">
            <v/>
          </cell>
          <cell r="H2168" t="str">
            <v>Table 6-11</v>
          </cell>
          <cell r="I2168" t="str">
            <v>FinAnswer Express Market Characterization and Program Enhancements - Utah Service Territory 30 Nov 2011.pdf</v>
          </cell>
        </row>
        <row r="2169">
          <cell r="C2169" t="str">
            <v>452.3_Gross incremental annual electric savings (kWh/yr)</v>
          </cell>
          <cell r="D2169">
            <v>3</v>
          </cell>
          <cell r="E2169" t="str">
            <v>Gross incremental annual electric savings (kWh/yr)</v>
          </cell>
          <cell r="F2169" t="str">
            <v>Energy Savings Value Source</v>
          </cell>
          <cell r="G2169" t="str">
            <v/>
          </cell>
          <cell r="H2169" t="str">
            <v/>
          </cell>
          <cell r="I2169" t="str">
            <v/>
          </cell>
        </row>
        <row r="2170">
          <cell r="C2170" t="str">
            <v>452.3_Planned Realization Rate</v>
          </cell>
          <cell r="D2170">
            <v>3</v>
          </cell>
          <cell r="E2170" t="str">
            <v>Planned Realization Rate</v>
          </cell>
          <cell r="F2170" t="str">
            <v>Realization Rate Value Source</v>
          </cell>
          <cell r="G2170" t="str">
            <v/>
          </cell>
          <cell r="H2170" t="str">
            <v>BAU - CE inputs sheet</v>
          </cell>
          <cell r="I2170" t="str">
            <v>CE inputs - measure update   small business 031314.xlsx</v>
          </cell>
        </row>
        <row r="2171">
          <cell r="C2171" t="str">
            <v>452.3_Measure life (years)</v>
          </cell>
          <cell r="D2171">
            <v>3</v>
          </cell>
          <cell r="E2171" t="str">
            <v>Measure life (years)</v>
          </cell>
          <cell r="F2171" t="str">
            <v>Measure Life Value Source</v>
          </cell>
          <cell r="G2171" t="str">
            <v/>
          </cell>
          <cell r="H2171" t="str">
            <v/>
          </cell>
          <cell r="I2171" t="str">
            <v>Program Update Report UT 050214.docx</v>
          </cell>
        </row>
        <row r="2172">
          <cell r="C2172" t="str">
            <v>452.3_Gross incremental annual electric savings (kWh/yr)</v>
          </cell>
          <cell r="D2172">
            <v>3</v>
          </cell>
          <cell r="E2172" t="str">
            <v>Gross incremental annual electric savings (kWh/yr)</v>
          </cell>
          <cell r="F2172" t="str">
            <v>Energy Savings Value Source</v>
          </cell>
          <cell r="G2172" t="str">
            <v/>
          </cell>
          <cell r="H2172" t="str">
            <v/>
          </cell>
          <cell r="I2172" t="str">
            <v>Program Update Report UT 050214.docx</v>
          </cell>
        </row>
        <row r="2173">
          <cell r="C2173" t="str">
            <v>452.3_Gross Average Monthly Demand Reduction (kW/unit)</v>
          </cell>
          <cell r="D2173">
            <v>3</v>
          </cell>
          <cell r="E2173" t="str">
            <v>Gross Average Monthly Demand Reduction (kW/unit)</v>
          </cell>
          <cell r="F2173" t="str">
            <v>Demand Savings Value Source</v>
          </cell>
          <cell r="G2173" t="str">
            <v/>
          </cell>
          <cell r="H2173" t="str">
            <v/>
          </cell>
          <cell r="I2173" t="str">
            <v>Program Update Report UT 050214.docx</v>
          </cell>
        </row>
        <row r="2174">
          <cell r="C2174" t="str">
            <v>452.3_Gross Average Monthly Demand Reduction (kW/unit)</v>
          </cell>
          <cell r="D2174">
            <v>3</v>
          </cell>
          <cell r="E2174" t="str">
            <v>Gross Average Monthly Demand Reduction (kW/unit)</v>
          </cell>
          <cell r="F2174" t="str">
            <v>Demand Savings Value Source</v>
          </cell>
          <cell r="G2174" t="str">
            <v/>
          </cell>
          <cell r="H2174" t="str">
            <v/>
          </cell>
          <cell r="I2174" t="str">
            <v/>
          </cell>
        </row>
        <row r="2175">
          <cell r="C2175" t="str">
            <v>452.3_Incremental cost ($)</v>
          </cell>
          <cell r="D2175">
            <v>3</v>
          </cell>
          <cell r="E2175" t="str">
            <v>Incremental cost ($)</v>
          </cell>
          <cell r="F2175" t="str">
            <v>Incremental Cost Value Source</v>
          </cell>
          <cell r="G2175" t="str">
            <v/>
          </cell>
          <cell r="H2175" t="str">
            <v/>
          </cell>
          <cell r="I2175" t="str">
            <v/>
          </cell>
        </row>
        <row r="2176">
          <cell r="C2176" t="str">
            <v>452.3_Incremental cost ($)</v>
          </cell>
          <cell r="D2176">
            <v>3</v>
          </cell>
          <cell r="E2176" t="str">
            <v>Incremental cost ($)</v>
          </cell>
          <cell r="F2176" t="str">
            <v>Incremental Cost Value Source</v>
          </cell>
          <cell r="G2176" t="str">
            <v/>
          </cell>
          <cell r="H2176" t="str">
            <v/>
          </cell>
          <cell r="I2176" t="str">
            <v>Program Update Report UT 050214.docx</v>
          </cell>
        </row>
        <row r="2177">
          <cell r="C2177" t="str">
            <v>452.3_Planned Net to Gross Ratio</v>
          </cell>
          <cell r="D2177">
            <v>3</v>
          </cell>
          <cell r="E2177" t="str">
            <v>Planned Net to Gross Ratio</v>
          </cell>
          <cell r="F2177" t="str">
            <v>Net-to-Gross Value Source</v>
          </cell>
          <cell r="G2177" t="str">
            <v/>
          </cell>
          <cell r="H2177" t="str">
            <v>BAU - CE inputs sheet</v>
          </cell>
          <cell r="I2177" t="str">
            <v>CE inputs - measure update   small business 031314.xlsx</v>
          </cell>
        </row>
        <row r="2178">
          <cell r="C2178" t="str">
            <v>232.2_Planned Net to Gross Ratio</v>
          </cell>
          <cell r="D2178">
            <v>2</v>
          </cell>
          <cell r="E2178" t="str">
            <v>Planned Net to Gross Ratio</v>
          </cell>
          <cell r="F2178" t="str">
            <v>Net-to-Gross Value Source</v>
          </cell>
          <cell r="G2178" t="str">
            <v/>
          </cell>
          <cell r="H2178" t="str">
            <v>Page 2</v>
          </cell>
          <cell r="I2178" t="str">
            <v>ID_FinAnswer_Express_Program_Evaluation_2009-2011.pdf</v>
          </cell>
        </row>
        <row r="2179">
          <cell r="C2179" t="str">
            <v>232.2_Measure life (years)</v>
          </cell>
          <cell r="D2179">
            <v>2</v>
          </cell>
          <cell r="E2179" t="str">
            <v>Measure life (years)</v>
          </cell>
          <cell r="F2179" t="str">
            <v>Measure Life Value Source</v>
          </cell>
          <cell r="G2179" t="str">
            <v/>
          </cell>
          <cell r="H2179" t="str">
            <v/>
          </cell>
          <cell r="I2179" t="str">
            <v>NonLighting Measure Worksheets ID 111314.pdf</v>
          </cell>
        </row>
        <row r="2180">
          <cell r="C2180" t="str">
            <v>232.2_Gross Average Monthly Demand Reduction (kW/unit)</v>
          </cell>
          <cell r="D2180">
            <v>2</v>
          </cell>
          <cell r="E2180" t="str">
            <v>Gross Average Monthly Demand Reduction (kW/unit)</v>
          </cell>
          <cell r="F2180" t="str">
            <v>Demand Reduction Value Source</v>
          </cell>
          <cell r="G2180" t="str">
            <v/>
          </cell>
          <cell r="H2180" t="str">
            <v/>
          </cell>
          <cell r="I2180" t="str">
            <v>NonLighting Measure Worksheets ID 111314.pdf</v>
          </cell>
        </row>
        <row r="2181">
          <cell r="C2181" t="str">
            <v>232.2_Planned Realization Rate</v>
          </cell>
          <cell r="D2181">
            <v>2</v>
          </cell>
          <cell r="E2181" t="str">
            <v>Planned Realization Rate</v>
          </cell>
          <cell r="F2181" t="str">
            <v>Realization Rate Value Source</v>
          </cell>
          <cell r="G2181" t="str">
            <v/>
          </cell>
          <cell r="H2181" t="str">
            <v>Table 1</v>
          </cell>
          <cell r="I2181" t="str">
            <v>ID_FinAnswer_Express_Program_Evaluation_2009-2011.pdf</v>
          </cell>
        </row>
        <row r="2182">
          <cell r="C2182" t="str">
            <v>232.2_Incremental cost ($)</v>
          </cell>
          <cell r="D2182">
            <v>2</v>
          </cell>
          <cell r="E2182" t="str">
            <v>Incremental cost ($)</v>
          </cell>
          <cell r="F2182" t="str">
            <v>Cost Value Source</v>
          </cell>
          <cell r="G2182" t="str">
            <v/>
          </cell>
          <cell r="H2182" t="str">
            <v/>
          </cell>
          <cell r="I2182" t="str">
            <v>NonLighting Measure Worksheets ID 111314.pdf</v>
          </cell>
        </row>
        <row r="2183">
          <cell r="C2183" t="str">
            <v>232.2_Gross incremental annual electric savings (kWh/yr)</v>
          </cell>
          <cell r="D2183">
            <v>2</v>
          </cell>
          <cell r="E2183" t="str">
            <v>Gross incremental annual electric savings (kWh/yr)</v>
          </cell>
          <cell r="F2183" t="str">
            <v xml:space="preserve">Energy Savings Value Source </v>
          </cell>
          <cell r="G2183" t="str">
            <v/>
          </cell>
          <cell r="H2183" t="str">
            <v/>
          </cell>
          <cell r="I2183" t="str">
            <v>NonLighting Measure Worksheets ID 111314.pdf</v>
          </cell>
        </row>
        <row r="2184">
          <cell r="C2184" t="str">
            <v>1082.2_Planned Realization Rate</v>
          </cell>
          <cell r="D2184">
            <v>2</v>
          </cell>
          <cell r="E2184" t="str">
            <v>Planned Realization Rate</v>
          </cell>
          <cell r="F2184" t="str">
            <v>Realization Rate Value Source</v>
          </cell>
          <cell r="G2184" t="str">
            <v/>
          </cell>
          <cell r="H2184" t="str">
            <v>Table 1</v>
          </cell>
          <cell r="I2184" t="str">
            <v>DSM_WY_FinAnswerExpress_Report_2011.pdf</v>
          </cell>
        </row>
        <row r="2185">
          <cell r="C2185" t="str">
            <v>1082.2_Incremental cost ($)</v>
          </cell>
          <cell r="D2185">
            <v>2</v>
          </cell>
          <cell r="E2185" t="str">
            <v>Incremental cost ($)</v>
          </cell>
          <cell r="F2185" t="str">
            <v>Incremental Cost Value Source</v>
          </cell>
          <cell r="G2185" t="str">
            <v/>
          </cell>
          <cell r="H2185" t="str">
            <v/>
          </cell>
          <cell r="I2185" t="str">
            <v>NonLighting Measure Worksheets WY 120814.pdf</v>
          </cell>
        </row>
        <row r="2186">
          <cell r="C2186" t="str">
            <v>1082.2_Planned Net to Gross Ratio</v>
          </cell>
          <cell r="D2186">
            <v>2</v>
          </cell>
          <cell r="E2186" t="str">
            <v>Planned Net to Gross Ratio</v>
          </cell>
          <cell r="F2186" t="str">
            <v>Net-to-Gross Value Source</v>
          </cell>
          <cell r="G2186" t="str">
            <v/>
          </cell>
          <cell r="H2186" t="str">
            <v>Page 10</v>
          </cell>
          <cell r="I2186" t="str">
            <v>DSM_WY_FinAnswerExpress_Report_2011.pdf</v>
          </cell>
        </row>
        <row r="2187">
          <cell r="C2187" t="str">
            <v>1082.2_Measure life (years)</v>
          </cell>
          <cell r="D2187">
            <v>2</v>
          </cell>
          <cell r="E2187" t="str">
            <v>Measure life (years)</v>
          </cell>
          <cell r="F2187" t="str">
            <v>Measure Life Value Source</v>
          </cell>
          <cell r="G2187" t="str">
            <v/>
          </cell>
          <cell r="H2187" t="str">
            <v/>
          </cell>
          <cell r="I2187" t="str">
            <v>NonLighting Measure Worksheets WY 120814.pdf</v>
          </cell>
        </row>
        <row r="2188">
          <cell r="C2188" t="str">
            <v>1082.2_Gross incremental annual electric savings (kWh/yr)</v>
          </cell>
          <cell r="D2188">
            <v>2</v>
          </cell>
          <cell r="E2188" t="str">
            <v>Gross incremental annual electric savings (kWh/yr)</v>
          </cell>
          <cell r="F2188" t="str">
            <v>Energy Savings Value Source</v>
          </cell>
          <cell r="G2188" t="str">
            <v/>
          </cell>
          <cell r="H2188" t="str">
            <v/>
          </cell>
          <cell r="I2188" t="str">
            <v>NonLighting Measure Worksheets WY 120814.pdf</v>
          </cell>
        </row>
        <row r="2189">
          <cell r="C2189" t="str">
            <v>1082.2_Gross Average Monthly Demand Reduction (kW/unit)</v>
          </cell>
          <cell r="D2189">
            <v>2</v>
          </cell>
          <cell r="E2189" t="str">
            <v>Gross Average Monthly Demand Reduction (kW/unit)</v>
          </cell>
          <cell r="F2189" t="str">
            <v>Demand Savings Value Source</v>
          </cell>
          <cell r="G2189" t="str">
            <v/>
          </cell>
          <cell r="H2189" t="str">
            <v/>
          </cell>
          <cell r="I2189" t="str">
            <v>NonLighting Measure Worksheets WY 120814.pdf</v>
          </cell>
        </row>
        <row r="2190">
          <cell r="C2190" t="str">
            <v>230.2_Gross Average Monthly Demand Reduction (kW/unit)</v>
          </cell>
          <cell r="D2190">
            <v>2</v>
          </cell>
          <cell r="E2190" t="str">
            <v>Gross Average Monthly Demand Reduction (kW/unit)</v>
          </cell>
          <cell r="F2190" t="str">
            <v>Demand Reduction Value Source</v>
          </cell>
          <cell r="G2190" t="str">
            <v/>
          </cell>
          <cell r="H2190" t="str">
            <v/>
          </cell>
          <cell r="I2190" t="str">
            <v>NonLighting Measure Worksheets ID 111314.pdf</v>
          </cell>
        </row>
        <row r="2191">
          <cell r="C2191" t="str">
            <v>230.2_Gross incremental annual electric savings (kWh/yr)</v>
          </cell>
          <cell r="D2191">
            <v>2</v>
          </cell>
          <cell r="E2191" t="str">
            <v>Gross incremental annual electric savings (kWh/yr)</v>
          </cell>
          <cell r="F2191" t="str">
            <v xml:space="preserve">Energy Savings Value Source </v>
          </cell>
          <cell r="G2191" t="str">
            <v/>
          </cell>
          <cell r="H2191" t="str">
            <v/>
          </cell>
          <cell r="I2191" t="str">
            <v>NonLighting Measure Worksheets ID 111314.pdf</v>
          </cell>
        </row>
        <row r="2192">
          <cell r="C2192" t="str">
            <v>230.2_Measure life (years)</v>
          </cell>
          <cell r="D2192">
            <v>2</v>
          </cell>
          <cell r="E2192" t="str">
            <v>Measure life (years)</v>
          </cell>
          <cell r="F2192" t="str">
            <v>Measure Life Value Source</v>
          </cell>
          <cell r="G2192" t="str">
            <v/>
          </cell>
          <cell r="H2192" t="str">
            <v/>
          </cell>
          <cell r="I2192" t="str">
            <v>NonLighting Measure Worksheets ID 111314.pdf</v>
          </cell>
        </row>
        <row r="2193">
          <cell r="C2193" t="str">
            <v>230.2_Incremental cost ($)</v>
          </cell>
          <cell r="D2193">
            <v>2</v>
          </cell>
          <cell r="E2193" t="str">
            <v>Incremental cost ($)</v>
          </cell>
          <cell r="F2193" t="str">
            <v>Cost Value Source</v>
          </cell>
          <cell r="G2193" t="str">
            <v/>
          </cell>
          <cell r="H2193" t="str">
            <v/>
          </cell>
          <cell r="I2193" t="str">
            <v>NonLighting Measure Worksheets ID 111314.pdf</v>
          </cell>
        </row>
        <row r="2194">
          <cell r="C2194" t="str">
            <v>230.2_Planned Realization Rate</v>
          </cell>
          <cell r="D2194">
            <v>2</v>
          </cell>
          <cell r="E2194" t="str">
            <v>Planned Realization Rate</v>
          </cell>
          <cell r="F2194" t="str">
            <v>Realization Rate Value Source</v>
          </cell>
          <cell r="G2194" t="str">
            <v/>
          </cell>
          <cell r="H2194" t="str">
            <v>Table 1</v>
          </cell>
          <cell r="I2194" t="str">
            <v>ID_FinAnswer_Express_Program_Evaluation_2009-2011.pdf</v>
          </cell>
        </row>
        <row r="2195">
          <cell r="C2195" t="str">
            <v>230.2_Planned Net to Gross Ratio</v>
          </cell>
          <cell r="D2195">
            <v>2</v>
          </cell>
          <cell r="E2195" t="str">
            <v>Planned Net to Gross Ratio</v>
          </cell>
          <cell r="F2195" t="str">
            <v>Net-to-Gross Value Source</v>
          </cell>
          <cell r="G2195" t="str">
            <v/>
          </cell>
          <cell r="H2195" t="str">
            <v>Page 2</v>
          </cell>
          <cell r="I2195" t="str">
            <v>ID_FinAnswer_Express_Program_Evaluation_2009-2011.pdf</v>
          </cell>
        </row>
        <row r="2196">
          <cell r="C2196" t="str">
            <v>1070.2_Gross Average Monthly Demand Reduction (kW/unit)</v>
          </cell>
          <cell r="D2196">
            <v>2</v>
          </cell>
          <cell r="E2196" t="str">
            <v>Gross Average Monthly Demand Reduction (kW/unit)</v>
          </cell>
          <cell r="F2196" t="str">
            <v>Demand Savings Value Source</v>
          </cell>
          <cell r="G2196" t="str">
            <v/>
          </cell>
          <cell r="H2196" t="str">
            <v/>
          </cell>
          <cell r="I2196" t="str">
            <v>NonLighting Measure Worksheets WY 120814.pdf</v>
          </cell>
        </row>
        <row r="2197">
          <cell r="C2197" t="str">
            <v>1070.2_Planned Net to Gross Ratio</v>
          </cell>
          <cell r="D2197">
            <v>2</v>
          </cell>
          <cell r="E2197" t="str">
            <v>Planned Net to Gross Ratio</v>
          </cell>
          <cell r="F2197" t="str">
            <v>Net-to-Gross Value Source</v>
          </cell>
          <cell r="G2197" t="str">
            <v/>
          </cell>
          <cell r="H2197" t="str">
            <v>Page 10</v>
          </cell>
          <cell r="I2197" t="str">
            <v>DSM_WY_FinAnswerExpress_Report_2011.pdf</v>
          </cell>
        </row>
        <row r="2198">
          <cell r="C2198" t="str">
            <v>1070.2_Gross incremental annual electric savings (kWh/yr)</v>
          </cell>
          <cell r="D2198">
            <v>2</v>
          </cell>
          <cell r="E2198" t="str">
            <v>Gross incremental annual electric savings (kWh/yr)</v>
          </cell>
          <cell r="F2198" t="str">
            <v>Energy Savings Value Source</v>
          </cell>
          <cell r="G2198" t="str">
            <v/>
          </cell>
          <cell r="H2198" t="str">
            <v/>
          </cell>
          <cell r="I2198" t="str">
            <v>NonLighting Measure Worksheets WY 120814.pdf</v>
          </cell>
        </row>
        <row r="2199">
          <cell r="C2199" t="str">
            <v>1070.2_Incremental cost ($)</v>
          </cell>
          <cell r="D2199">
            <v>2</v>
          </cell>
          <cell r="E2199" t="str">
            <v>Incremental cost ($)</v>
          </cell>
          <cell r="F2199" t="str">
            <v>Incremental Cost Value Source</v>
          </cell>
          <cell r="G2199" t="str">
            <v/>
          </cell>
          <cell r="H2199" t="str">
            <v/>
          </cell>
          <cell r="I2199" t="str">
            <v>NonLighting Measure Worksheets WY 120814.pdf</v>
          </cell>
        </row>
        <row r="2200">
          <cell r="C2200" t="str">
            <v>1070.2_Measure life (years)</v>
          </cell>
          <cell r="D2200">
            <v>2</v>
          </cell>
          <cell r="E2200" t="str">
            <v>Measure life (years)</v>
          </cell>
          <cell r="F2200" t="str">
            <v>Measure Life Value Source</v>
          </cell>
          <cell r="G2200" t="str">
            <v/>
          </cell>
          <cell r="H2200" t="str">
            <v/>
          </cell>
          <cell r="I2200" t="str">
            <v>NonLighting Measure Worksheets WY 120814.pdf</v>
          </cell>
        </row>
        <row r="2201">
          <cell r="C2201" t="str">
            <v>1070.2_Planned Realization Rate</v>
          </cell>
          <cell r="D2201">
            <v>2</v>
          </cell>
          <cell r="E2201" t="str">
            <v>Planned Realization Rate</v>
          </cell>
          <cell r="F2201" t="str">
            <v>Realization Rate Value Source</v>
          </cell>
          <cell r="G2201" t="str">
            <v/>
          </cell>
          <cell r="H2201" t="str">
            <v>Table 1</v>
          </cell>
          <cell r="I2201" t="str">
            <v>DSM_WY_FinAnswerExpress_Report_2011.pdf</v>
          </cell>
        </row>
        <row r="2202">
          <cell r="C2202" t="str">
            <v>451.2_Gross incremental annual electric savings (kWh/yr)</v>
          </cell>
          <cell r="D2202">
            <v>2</v>
          </cell>
          <cell r="E2202" t="str">
            <v>Gross incremental annual electric savings (kWh/yr)</v>
          </cell>
          <cell r="F2202" t="str">
            <v>See Source Document(s) for savings methodology</v>
          </cell>
          <cell r="G2202" t="str">
            <v/>
          </cell>
          <cell r="H2202" t="str">
            <v/>
          </cell>
          <cell r="I2202" t="str">
            <v>HFHC EStar Calc @ RTF Tier Specs.pdf</v>
          </cell>
        </row>
        <row r="2203">
          <cell r="C2203" t="str">
            <v>451.2_Gross incremental annual electric savings (kWh/yr)</v>
          </cell>
          <cell r="D2203">
            <v>2</v>
          </cell>
          <cell r="E2203" t="str">
            <v>Gross incremental annual electric savings (kWh/yr)</v>
          </cell>
          <cell r="F2203" t="str">
            <v xml:space="preserve">Energy Savings Value Source </v>
          </cell>
          <cell r="G2203" t="str">
            <v/>
          </cell>
          <cell r="H2203" t="str">
            <v>Table 6-11</v>
          </cell>
          <cell r="I2203" t="str">
            <v>FinAnswer Express Market Characterization and Program Enhancements - Utah Service Territory 30 Nov 2011.pdf</v>
          </cell>
        </row>
        <row r="2204">
          <cell r="C2204" t="str">
            <v>451.2_Measure life (years)</v>
          </cell>
          <cell r="D2204">
            <v>2</v>
          </cell>
          <cell r="E2204" t="str">
            <v>Measure life (years)</v>
          </cell>
          <cell r="F2204" t="str">
            <v>Measure Life Value Source</v>
          </cell>
          <cell r="G2204" t="str">
            <v/>
          </cell>
          <cell r="H2204" t="str">
            <v>Table 6-11</v>
          </cell>
          <cell r="I2204" t="str">
            <v>FinAnswer Express Market Characterization and Program Enhancements - Utah Service Territory 30 Nov 2011.pdf</v>
          </cell>
        </row>
        <row r="2205">
          <cell r="C2205" t="str">
            <v>451.2_Incremental cost ($)</v>
          </cell>
          <cell r="D2205">
            <v>2</v>
          </cell>
          <cell r="E2205" t="str">
            <v>Incremental cost ($)</v>
          </cell>
          <cell r="F2205" t="str">
            <v>Cost Value Source</v>
          </cell>
          <cell r="G2205" t="str">
            <v/>
          </cell>
          <cell r="H2205" t="str">
            <v>Table 6-11</v>
          </cell>
          <cell r="I2205" t="str">
            <v>FinAnswer Express Market Characterization and Program Enhancements - Utah Service Territory 30 Nov 2011.pdf</v>
          </cell>
        </row>
        <row r="2206">
          <cell r="C2206" t="str">
            <v>451.2_Gross Average Monthly Demand Reduction (kW/unit)</v>
          </cell>
          <cell r="D2206">
            <v>2</v>
          </cell>
          <cell r="E2206" t="str">
            <v>Gross Average Monthly Demand Reduction (kW/unit)</v>
          </cell>
          <cell r="F2206" t="str">
            <v>Demand Reduction Value Source</v>
          </cell>
          <cell r="G2206" t="str">
            <v/>
          </cell>
          <cell r="H2206" t="str">
            <v>Table 6-11</v>
          </cell>
          <cell r="I2206" t="str">
            <v>FinAnswer Express Market Characterization and Program Enhancements - Utah Service Territory 30 Nov 2011.pdf</v>
          </cell>
        </row>
        <row r="2207">
          <cell r="C2207" t="str">
            <v>451.2_Gross incremental annual electric savings (kWh/yr)</v>
          </cell>
          <cell r="D2207">
            <v>2</v>
          </cell>
          <cell r="E2207" t="str">
            <v>Gross incremental annual electric savings (kWh/yr)</v>
          </cell>
          <cell r="F2207" t="str">
            <v>See Source Document(s) for savings methodology</v>
          </cell>
          <cell r="G2207" t="str">
            <v/>
          </cell>
          <cell r="H2207" t="str">
            <v/>
          </cell>
          <cell r="I2207" t="str">
            <v>Insulated Holding Cabinets.docx</v>
          </cell>
        </row>
        <row r="2208">
          <cell r="C2208" t="str">
            <v>451.2_Incentive Customer ($)</v>
          </cell>
          <cell r="D2208">
            <v>2</v>
          </cell>
          <cell r="E2208" t="str">
            <v>Incentive Customer ($)</v>
          </cell>
          <cell r="F2208" t="str">
            <v>Incentive Value Source</v>
          </cell>
          <cell r="G2208" t="str">
            <v/>
          </cell>
          <cell r="H2208" t="str">
            <v>Table 6-11</v>
          </cell>
          <cell r="I2208" t="str">
            <v>FinAnswer Express Market Characterization and Program Enhancements - Utah Service Territory 30 Nov 2011.pdf</v>
          </cell>
        </row>
        <row r="2209">
          <cell r="C2209" t="str">
            <v>667.2_Measure life (years)</v>
          </cell>
          <cell r="D2209">
            <v>2</v>
          </cell>
          <cell r="E2209" t="str">
            <v>Measure life (years)</v>
          </cell>
          <cell r="F2209" t="str">
            <v>Measure Life Value Source</v>
          </cell>
          <cell r="G2209" t="str">
            <v/>
          </cell>
          <cell r="H2209" t="str">
            <v>pg 18-20, Table 6-11</v>
          </cell>
          <cell r="I2209" t="str">
            <v>FinAnswer Express Market Characterization and Program Enhancements - Washington Service Territory 9 Sept 2011.pdf</v>
          </cell>
        </row>
        <row r="2210">
          <cell r="C2210" t="str">
            <v>667.2_Incentive Customer ($)</v>
          </cell>
          <cell r="D2210">
            <v>2</v>
          </cell>
          <cell r="E2210" t="str">
            <v>Incentive Customer ($)</v>
          </cell>
          <cell r="F2210" t="str">
            <v>Incentive Value Source</v>
          </cell>
          <cell r="G2210" t="str">
            <v/>
          </cell>
          <cell r="H2210" t="str">
            <v>pg 18-20, Table 6-11</v>
          </cell>
          <cell r="I2210" t="str">
            <v>FinAnswer Express Market Characterization and Program Enhancements - Washington Service Territory 9 Sept 2011.pdf</v>
          </cell>
        </row>
        <row r="2211">
          <cell r="C2211" t="str">
            <v>667.2_Gross incremental annual electric savings (kWh/yr)</v>
          </cell>
          <cell r="D2211">
            <v>2</v>
          </cell>
          <cell r="E2211" t="str">
            <v>Gross incremental annual electric savings (kWh/yr)</v>
          </cell>
          <cell r="F2211" t="str">
            <v>Savings Parameters</v>
          </cell>
          <cell r="G2211" t="str">
            <v/>
          </cell>
          <cell r="H2211" t="str">
            <v>See Source Document(s) for savings methodology</v>
          </cell>
          <cell r="I2211" t="str">
            <v>WA Insulated Holding Cabinets.docx</v>
          </cell>
        </row>
        <row r="2212">
          <cell r="C2212" t="str">
            <v>667.2_Incremental cost ($)</v>
          </cell>
          <cell r="D2212">
            <v>2</v>
          </cell>
          <cell r="E2212" t="str">
            <v>Incremental cost ($)</v>
          </cell>
          <cell r="F2212" t="str">
            <v>Cost Value Source</v>
          </cell>
          <cell r="G2212" t="str">
            <v/>
          </cell>
          <cell r="H2212" t="str">
            <v>pg 18-20, Table 6-11</v>
          </cell>
          <cell r="I2212" t="str">
            <v>FinAnswer Express Market Characterization and Program Enhancements - Washington Service Territory 9 Sept 2011.pdf</v>
          </cell>
        </row>
        <row r="2213">
          <cell r="C2213" t="str">
            <v>667.2_Gross Average Monthly Demand Reduction (kW/unit)</v>
          </cell>
          <cell r="D2213">
            <v>2</v>
          </cell>
          <cell r="E2213" t="str">
            <v>Gross Average Monthly Demand Reduction (kW/unit)</v>
          </cell>
          <cell r="F2213" t="str">
            <v>Savings Parameters</v>
          </cell>
          <cell r="G2213" t="str">
            <v/>
          </cell>
          <cell r="H2213" t="str">
            <v>See Source Document(s) for savings methodology</v>
          </cell>
          <cell r="I2213" t="str">
            <v>HFHC EStar Calc @ RTF Tier Specs.pdf</v>
          </cell>
        </row>
        <row r="2214">
          <cell r="C2214" t="str">
            <v>667.2_Gross incremental annual electric savings (kWh/yr)</v>
          </cell>
          <cell r="D2214">
            <v>2</v>
          </cell>
          <cell r="E2214" t="str">
            <v>Gross incremental annual electric savings (kWh/yr)</v>
          </cell>
          <cell r="F2214" t="str">
            <v>Savings Parameters</v>
          </cell>
          <cell r="G2214" t="str">
            <v/>
          </cell>
          <cell r="H2214" t="str">
            <v>See Source Document(s) for savings methodology</v>
          </cell>
          <cell r="I2214" t="str">
            <v>HFHC EStar Calc @ RTF Tier Specs.pdf</v>
          </cell>
        </row>
        <row r="2215">
          <cell r="C2215" t="str">
            <v>667.2_Gross Average Monthly Demand Reduction (kW/unit)</v>
          </cell>
          <cell r="D2215">
            <v>2</v>
          </cell>
          <cell r="E2215" t="str">
            <v>Gross Average Monthly Demand Reduction (kW/unit)</v>
          </cell>
          <cell r="F2215" t="str">
            <v>Demand Reduction Value Source</v>
          </cell>
          <cell r="G2215" t="str">
            <v/>
          </cell>
          <cell r="H2215" t="str">
            <v>pg 18-20, Table 6-11</v>
          </cell>
          <cell r="I2215" t="str">
            <v>FinAnswer Express Market Characterization and Program Enhancements - Washington Service Territory 9 Sept 2011.pdf</v>
          </cell>
        </row>
        <row r="2216">
          <cell r="C2216" t="str">
            <v>667.2_Gross incremental annual electric savings (kWh/yr)</v>
          </cell>
          <cell r="D2216">
            <v>2</v>
          </cell>
          <cell r="E2216" t="str">
            <v>Gross incremental annual electric savings (kWh/yr)</v>
          </cell>
          <cell r="F2216" t="str">
            <v xml:space="preserve">Energy Savings Value Source </v>
          </cell>
          <cell r="G2216" t="str">
            <v/>
          </cell>
          <cell r="H2216" t="str">
            <v>pg 18-20, Table 6-11</v>
          </cell>
          <cell r="I2216" t="str">
            <v>FinAnswer Express Market Characterization and Program Enhancements - Washington Service Territory 9 Sept 2011.pdf</v>
          </cell>
        </row>
        <row r="2217">
          <cell r="C2217" t="str">
            <v>667.2_Gross Average Monthly Demand Reduction (kW/unit)</v>
          </cell>
          <cell r="D2217">
            <v>2</v>
          </cell>
          <cell r="E2217" t="str">
            <v>Gross Average Monthly Demand Reduction (kW/unit)</v>
          </cell>
          <cell r="F2217" t="str">
            <v>Savings Parameters</v>
          </cell>
          <cell r="G2217" t="str">
            <v/>
          </cell>
          <cell r="H2217" t="str">
            <v>See Source Document(s) for savings methodology</v>
          </cell>
          <cell r="I2217" t="str">
            <v>WA Insulated Holding Cabinets.docx</v>
          </cell>
        </row>
        <row r="2218">
          <cell r="C2218" t="str">
            <v>455.2_Gross incremental annual electric savings (kWh/yr)</v>
          </cell>
          <cell r="D2218">
            <v>2</v>
          </cell>
          <cell r="E2218" t="str">
            <v>Gross incremental annual electric savings (kWh/yr)</v>
          </cell>
          <cell r="F2218" t="str">
            <v>See Source Document(s) for savings methodology</v>
          </cell>
          <cell r="G2218" t="str">
            <v/>
          </cell>
          <cell r="H2218" t="str">
            <v/>
          </cell>
          <cell r="I2218" t="str">
            <v>HFHC EStar Calc @ RTF Tier Specs.pdf</v>
          </cell>
        </row>
        <row r="2219">
          <cell r="C2219" t="str">
            <v>455.2_Incentive Customer ($)</v>
          </cell>
          <cell r="D2219">
            <v>2</v>
          </cell>
          <cell r="E2219" t="str">
            <v>Incentive Customer ($)</v>
          </cell>
          <cell r="F2219" t="str">
            <v>Incentive Value Source</v>
          </cell>
          <cell r="G2219" t="str">
            <v/>
          </cell>
          <cell r="H2219" t="str">
            <v>Table 6-11</v>
          </cell>
          <cell r="I2219" t="str">
            <v>FinAnswer Express Market Characterization and Program Enhancements - Utah Service Territory 30 Nov 2011.pdf</v>
          </cell>
        </row>
        <row r="2220">
          <cell r="C2220" t="str">
            <v>455.2_Gross incremental annual electric savings (kWh/yr)</v>
          </cell>
          <cell r="D2220">
            <v>2</v>
          </cell>
          <cell r="E2220" t="str">
            <v>Gross incremental annual electric savings (kWh/yr)</v>
          </cell>
          <cell r="F2220" t="str">
            <v xml:space="preserve">Energy Savings Value Source </v>
          </cell>
          <cell r="G2220" t="str">
            <v/>
          </cell>
          <cell r="H2220" t="str">
            <v>Table 6-11</v>
          </cell>
          <cell r="I2220" t="str">
            <v>FinAnswer Express Market Characterization and Program Enhancements - Utah Service Territory 30 Nov 2011.pdf</v>
          </cell>
        </row>
        <row r="2221">
          <cell r="C2221" t="str">
            <v>455.2_Incremental cost ($)</v>
          </cell>
          <cell r="D2221">
            <v>2</v>
          </cell>
          <cell r="E2221" t="str">
            <v>Incremental cost ($)</v>
          </cell>
          <cell r="F2221" t="str">
            <v>Cost Value Source</v>
          </cell>
          <cell r="G2221" t="str">
            <v/>
          </cell>
          <cell r="H2221" t="str">
            <v>Table 6-11</v>
          </cell>
          <cell r="I2221" t="str">
            <v>FinAnswer Express Market Characterization and Program Enhancements - Utah Service Territory 30 Nov 2011.pdf</v>
          </cell>
        </row>
        <row r="2222">
          <cell r="C2222" t="str">
            <v>455.2_Gross Average Monthly Demand Reduction (kW/unit)</v>
          </cell>
          <cell r="D2222">
            <v>2</v>
          </cell>
          <cell r="E2222" t="str">
            <v>Gross Average Monthly Demand Reduction (kW/unit)</v>
          </cell>
          <cell r="F2222" t="str">
            <v>Demand Reduction Value Source</v>
          </cell>
          <cell r="G2222" t="str">
            <v/>
          </cell>
          <cell r="H2222" t="str">
            <v>Table 6-11</v>
          </cell>
          <cell r="I2222" t="str">
            <v>FinAnswer Express Market Characterization and Program Enhancements - Utah Service Territory 30 Nov 2011.pdf</v>
          </cell>
        </row>
        <row r="2223">
          <cell r="C2223" t="str">
            <v>455.2_Measure life (years)</v>
          </cell>
          <cell r="D2223">
            <v>2</v>
          </cell>
          <cell r="E2223" t="str">
            <v>Measure life (years)</v>
          </cell>
          <cell r="F2223" t="str">
            <v>Measure Life Value Source</v>
          </cell>
          <cell r="G2223" t="str">
            <v/>
          </cell>
          <cell r="H2223" t="str">
            <v>Table 6-11</v>
          </cell>
          <cell r="I2223" t="str">
            <v>FinAnswer Express Market Characterization and Program Enhancements - Utah Service Territory 30 Nov 2011.pdf</v>
          </cell>
        </row>
        <row r="2224">
          <cell r="C2224" t="str">
            <v>455.2_Gross incremental annual electric savings (kWh/yr)</v>
          </cell>
          <cell r="D2224">
            <v>2</v>
          </cell>
          <cell r="E2224" t="str">
            <v>Gross incremental annual electric savings (kWh/yr)</v>
          </cell>
          <cell r="F2224" t="str">
            <v>See Source Document(s) for savings methodology</v>
          </cell>
          <cell r="G2224" t="str">
            <v/>
          </cell>
          <cell r="H2224" t="str">
            <v/>
          </cell>
          <cell r="I2224" t="str">
            <v>Insulated Holding Cabinets.docx</v>
          </cell>
        </row>
        <row r="2225">
          <cell r="C2225" t="str">
            <v>451.3_Gross Average Monthly Demand Reduction (kW/unit)</v>
          </cell>
          <cell r="D2225">
            <v>3</v>
          </cell>
          <cell r="E2225" t="str">
            <v>Gross Average Monthly Demand Reduction (kW/unit)</v>
          </cell>
          <cell r="F2225" t="str">
            <v>Demand Savings Value Source</v>
          </cell>
          <cell r="G2225" t="str">
            <v/>
          </cell>
          <cell r="H2225" t="str">
            <v/>
          </cell>
          <cell r="I2225" t="str">
            <v/>
          </cell>
        </row>
        <row r="2226">
          <cell r="C2226" t="str">
            <v>451.3_Gross incremental annual electric savings (kWh/yr)</v>
          </cell>
          <cell r="D2226">
            <v>3</v>
          </cell>
          <cell r="E2226" t="str">
            <v>Gross incremental annual electric savings (kWh/yr)</v>
          </cell>
          <cell r="F2226" t="str">
            <v>Energy Savings Value Source</v>
          </cell>
          <cell r="G2226" t="str">
            <v/>
          </cell>
          <cell r="H2226" t="str">
            <v/>
          </cell>
          <cell r="I2226" t="str">
            <v>Program Update Report UT 050214.docx</v>
          </cell>
        </row>
        <row r="2227">
          <cell r="C2227" t="str">
            <v>451.3_Gross Average Monthly Demand Reduction (kW/unit)</v>
          </cell>
          <cell r="D2227">
            <v>3</v>
          </cell>
          <cell r="E2227" t="str">
            <v>Gross Average Monthly Demand Reduction (kW/unit)</v>
          </cell>
          <cell r="F2227" t="str">
            <v>Demand Savings Value Source</v>
          </cell>
          <cell r="G2227" t="str">
            <v/>
          </cell>
          <cell r="H2227" t="str">
            <v/>
          </cell>
          <cell r="I2227" t="str">
            <v>Program Update Report UT 050214.docx</v>
          </cell>
        </row>
        <row r="2228">
          <cell r="C2228" t="str">
            <v>451.3_Incremental cost ($)</v>
          </cell>
          <cell r="D2228">
            <v>3</v>
          </cell>
          <cell r="E2228" t="str">
            <v>Incremental cost ($)</v>
          </cell>
          <cell r="F2228" t="str">
            <v>Incremental Cost Value Source</v>
          </cell>
          <cell r="G2228" t="str">
            <v/>
          </cell>
          <cell r="H2228" t="str">
            <v/>
          </cell>
          <cell r="I2228" t="str">
            <v/>
          </cell>
        </row>
        <row r="2229">
          <cell r="C2229" t="str">
            <v>451.3_Gross incremental annual electric savings (kWh/yr)</v>
          </cell>
          <cell r="D2229">
            <v>3</v>
          </cell>
          <cell r="E2229" t="str">
            <v>Gross incremental annual electric savings (kWh/yr)</v>
          </cell>
          <cell r="F2229" t="str">
            <v>Energy Savings Value Source</v>
          </cell>
          <cell r="G2229" t="str">
            <v/>
          </cell>
          <cell r="H2229" t="str">
            <v/>
          </cell>
          <cell r="I2229" t="str">
            <v/>
          </cell>
        </row>
        <row r="2230">
          <cell r="C2230" t="str">
            <v>451.3_Incremental cost ($)</v>
          </cell>
          <cell r="D2230">
            <v>3</v>
          </cell>
          <cell r="E2230" t="str">
            <v>Incremental cost ($)</v>
          </cell>
          <cell r="F2230" t="str">
            <v>Incremental Cost Value Source</v>
          </cell>
          <cell r="G2230" t="str">
            <v/>
          </cell>
          <cell r="H2230" t="str">
            <v/>
          </cell>
          <cell r="I2230" t="str">
            <v>Program Update Report UT 050214.docx</v>
          </cell>
        </row>
        <row r="2231">
          <cell r="C2231" t="str">
            <v>451.3_Measure life (years)</v>
          </cell>
          <cell r="D2231">
            <v>3</v>
          </cell>
          <cell r="E2231" t="str">
            <v>Measure life (years)</v>
          </cell>
          <cell r="F2231" t="str">
            <v>Measure Life Value Source</v>
          </cell>
          <cell r="G2231" t="str">
            <v/>
          </cell>
          <cell r="H2231" t="str">
            <v/>
          </cell>
          <cell r="I2231" t="str">
            <v>Program Update Report UT 050214.docx</v>
          </cell>
        </row>
        <row r="2232">
          <cell r="C2232" t="str">
            <v>451.3_Planned Net to Gross Ratio</v>
          </cell>
          <cell r="D2232">
            <v>3</v>
          </cell>
          <cell r="E2232" t="str">
            <v>Planned Net to Gross Ratio</v>
          </cell>
          <cell r="F2232" t="str">
            <v>Net-to-Gross Value Source</v>
          </cell>
          <cell r="G2232" t="str">
            <v/>
          </cell>
          <cell r="H2232" t="str">
            <v>BAU - CE inputs sheet</v>
          </cell>
          <cell r="I2232" t="str">
            <v>CE inputs - measure update   small business 031314.xlsx</v>
          </cell>
        </row>
        <row r="2233">
          <cell r="C2233" t="str">
            <v>451.3_Planned Realization Rate</v>
          </cell>
          <cell r="D2233">
            <v>3</v>
          </cell>
          <cell r="E2233" t="str">
            <v>Planned Realization Rate</v>
          </cell>
          <cell r="F2233" t="str">
            <v>Realization Rate Value Source</v>
          </cell>
          <cell r="G2233" t="str">
            <v/>
          </cell>
          <cell r="H2233" t="str">
            <v>BAU - CE inputs sheet</v>
          </cell>
          <cell r="I2233" t="str">
            <v>CE inputs - measure update   small business 031314.xlsx</v>
          </cell>
        </row>
        <row r="2234">
          <cell r="C2234" t="str">
            <v>14.2_Planned Realization Rate</v>
          </cell>
          <cell r="D2234">
            <v>2</v>
          </cell>
          <cell r="E2234" t="str">
            <v>Planned Realization Rate</v>
          </cell>
          <cell r="F2234" t="str">
            <v>Realization Rate Value Source</v>
          </cell>
          <cell r="G2234" t="str">
            <v/>
          </cell>
          <cell r="H2234" t="str">
            <v>page 2</v>
          </cell>
          <cell r="I2234" t="str">
            <v>CA_FinAnswer_Express_Program_Evaluation_2009-2011.pdf</v>
          </cell>
        </row>
        <row r="2235">
          <cell r="C2235" t="str">
            <v>14.2_Planned Net to Gross Ratio</v>
          </cell>
          <cell r="D2235">
            <v>2</v>
          </cell>
          <cell r="E2235" t="str">
            <v>Planned Net to Gross Ratio</v>
          </cell>
          <cell r="F2235" t="str">
            <v>Net-to-Gross Value Source</v>
          </cell>
          <cell r="G2235" t="str">
            <v/>
          </cell>
          <cell r="H2235" t="str">
            <v>page 2</v>
          </cell>
          <cell r="I2235" t="str">
            <v>CA_FinAnswer_Express_Program_Evaluation_2009-2011.pdf</v>
          </cell>
        </row>
        <row r="2236">
          <cell r="C2236" t="str">
            <v>12.2_Planned Net to Gross Ratio</v>
          </cell>
          <cell r="D2236">
            <v>2</v>
          </cell>
          <cell r="E2236" t="str">
            <v>Planned Net to Gross Ratio</v>
          </cell>
          <cell r="F2236" t="str">
            <v>Net-to-Gross Value Source</v>
          </cell>
          <cell r="G2236" t="str">
            <v/>
          </cell>
          <cell r="H2236" t="str">
            <v>page 2</v>
          </cell>
          <cell r="I2236" t="str">
            <v>CA_FinAnswer_Express_Program_Evaluation_2009-2011.pdf</v>
          </cell>
        </row>
        <row r="2237">
          <cell r="C2237" t="str">
            <v>12.2_Planned Realization Rate</v>
          </cell>
          <cell r="D2237">
            <v>2</v>
          </cell>
          <cell r="E2237" t="str">
            <v>Planned Realization Rate</v>
          </cell>
          <cell r="F2237" t="str">
            <v>Realization Rate Value Source</v>
          </cell>
          <cell r="G2237" t="str">
            <v/>
          </cell>
          <cell r="H2237" t="str">
            <v>page 2</v>
          </cell>
          <cell r="I2237" t="str">
            <v>CA_FinAnswer_Express_Program_Evaluation_2009-2011.pdf</v>
          </cell>
        </row>
        <row r="2238">
          <cell r="C2238" t="str">
            <v>18.2_Planned Realization Rate</v>
          </cell>
          <cell r="D2238">
            <v>2</v>
          </cell>
          <cell r="E2238" t="str">
            <v>Planned Realization Rate</v>
          </cell>
          <cell r="F2238" t="str">
            <v>Realization Rate Value Source</v>
          </cell>
          <cell r="G2238" t="str">
            <v/>
          </cell>
          <cell r="H2238" t="str">
            <v>page 2</v>
          </cell>
          <cell r="I2238" t="str">
            <v>CA_FinAnswer_Express_Program_Evaluation_2009-2011.pdf</v>
          </cell>
        </row>
        <row r="2239">
          <cell r="C2239" t="str">
            <v>18.2_Planned Net to Gross Ratio</v>
          </cell>
          <cell r="D2239">
            <v>2</v>
          </cell>
          <cell r="E2239" t="str">
            <v>Planned Net to Gross Ratio</v>
          </cell>
          <cell r="F2239" t="str">
            <v>Net-to-Gross Value Source</v>
          </cell>
          <cell r="G2239" t="str">
            <v/>
          </cell>
          <cell r="H2239" t="str">
            <v>page 2</v>
          </cell>
          <cell r="I2239" t="str">
            <v>CA_FinAnswer_Express_Program_Evaluation_2009-2011.pdf</v>
          </cell>
        </row>
        <row r="2240">
          <cell r="C2240" t="str">
            <v>19.2_Planned Net to Gross Ratio</v>
          </cell>
          <cell r="D2240">
            <v>2</v>
          </cell>
          <cell r="E2240" t="str">
            <v>Planned Net to Gross Ratio</v>
          </cell>
          <cell r="F2240" t="str">
            <v>Net-to-Gross Value Source</v>
          </cell>
          <cell r="G2240" t="str">
            <v/>
          </cell>
          <cell r="H2240" t="str">
            <v>page 2</v>
          </cell>
          <cell r="I2240" t="str">
            <v>CA_FinAnswer_Express_Program_Evaluation_2009-2011.pdf</v>
          </cell>
        </row>
        <row r="2241">
          <cell r="C2241" t="str">
            <v>19.2_Planned Realization Rate</v>
          </cell>
          <cell r="D2241">
            <v>2</v>
          </cell>
          <cell r="E2241" t="str">
            <v>Planned Realization Rate</v>
          </cell>
          <cell r="F2241" t="str">
            <v>Realization Rate Value Source</v>
          </cell>
          <cell r="G2241" t="str">
            <v/>
          </cell>
          <cell r="H2241" t="str">
            <v>page 2</v>
          </cell>
          <cell r="I2241" t="str">
            <v>CA_FinAnswer_Express_Program_Evaluation_2009-2011.pdf</v>
          </cell>
        </row>
        <row r="2242">
          <cell r="C2242" t="str">
            <v>884.2_Planned Net to Gross Ratio</v>
          </cell>
          <cell r="D2242">
            <v>2</v>
          </cell>
          <cell r="E2242" t="str">
            <v>Planned Net to Gross Ratio</v>
          </cell>
          <cell r="F2242" t="str">
            <v>Net-to-Gross Value Source</v>
          </cell>
          <cell r="G2242" t="str">
            <v/>
          </cell>
          <cell r="H2242" t="str">
            <v>Page 10</v>
          </cell>
          <cell r="I2242" t="str">
            <v>DSM_WY_FinAnswerExpress_Report_2011.pdf</v>
          </cell>
        </row>
        <row r="2243">
          <cell r="C2243" t="str">
            <v>884.2_Incremental cost ($)</v>
          </cell>
          <cell r="D2243">
            <v>2</v>
          </cell>
          <cell r="E2243" t="str">
            <v>Incremental cost ($)</v>
          </cell>
          <cell r="F2243" t="str">
            <v>Incremental Cost Value Source</v>
          </cell>
          <cell r="G2243" t="str">
            <v/>
          </cell>
          <cell r="H2243" t="str">
            <v/>
          </cell>
          <cell r="I2243" t="str">
            <v>NonLighting Measure Worksheets WY 120814.pdf</v>
          </cell>
        </row>
        <row r="2244">
          <cell r="C2244" t="str">
            <v>884.2_Measure life (years)</v>
          </cell>
          <cell r="D2244">
            <v>2</v>
          </cell>
          <cell r="E2244" t="str">
            <v>Measure life (years)</v>
          </cell>
          <cell r="F2244" t="str">
            <v>Measure Life Value Source</v>
          </cell>
          <cell r="G2244" t="str">
            <v/>
          </cell>
          <cell r="H2244" t="str">
            <v/>
          </cell>
          <cell r="I2244" t="str">
            <v>NonLighting Measure Worksheets WY 120814.pdf</v>
          </cell>
        </row>
        <row r="2245">
          <cell r="C2245" t="str">
            <v>884.2_Gross incremental annual electric savings (kWh/yr)</v>
          </cell>
          <cell r="D2245">
            <v>2</v>
          </cell>
          <cell r="E2245" t="str">
            <v>Gross incremental annual electric savings (kWh/yr)</v>
          </cell>
          <cell r="F2245" t="str">
            <v>Energy Savings Value Source</v>
          </cell>
          <cell r="G2245" t="str">
            <v/>
          </cell>
          <cell r="H2245" t="str">
            <v/>
          </cell>
          <cell r="I2245" t="str">
            <v>NonLighting Measure Worksheets WY 120814.pdf</v>
          </cell>
        </row>
        <row r="2246">
          <cell r="C2246" t="str">
            <v>884.2_Gross Average Monthly Demand Reduction (kW/unit)</v>
          </cell>
          <cell r="D2246">
            <v>2</v>
          </cell>
          <cell r="E2246" t="str">
            <v>Gross Average Monthly Demand Reduction (kW/unit)</v>
          </cell>
          <cell r="F2246" t="str">
            <v>Demand Savings Value Source</v>
          </cell>
          <cell r="G2246" t="str">
            <v/>
          </cell>
          <cell r="H2246" t="str">
            <v/>
          </cell>
          <cell r="I2246" t="str">
            <v>NonLighting Measure Worksheets WY 120814.pdf</v>
          </cell>
        </row>
        <row r="2247">
          <cell r="C2247" t="str">
            <v>884.2_Planned Realization Rate</v>
          </cell>
          <cell r="D2247">
            <v>2</v>
          </cell>
          <cell r="E2247" t="str">
            <v>Planned Realization Rate</v>
          </cell>
          <cell r="F2247" t="str">
            <v>Realization Rate Value Source</v>
          </cell>
          <cell r="G2247" t="str">
            <v/>
          </cell>
          <cell r="H2247" t="str">
            <v>Table 1</v>
          </cell>
          <cell r="I2247" t="str">
            <v>DSM_WY_FinAnswerExpress_Report_2011.pdf</v>
          </cell>
        </row>
        <row r="2248">
          <cell r="C2248" t="str">
            <v>885.2_Planned Net to Gross Ratio</v>
          </cell>
          <cell r="D2248">
            <v>2</v>
          </cell>
          <cell r="E2248" t="str">
            <v>Planned Net to Gross Ratio</v>
          </cell>
          <cell r="F2248" t="str">
            <v>Net-to-Gross Value Source</v>
          </cell>
          <cell r="G2248" t="str">
            <v/>
          </cell>
          <cell r="H2248" t="str">
            <v>Page 10</v>
          </cell>
          <cell r="I2248" t="str">
            <v>DSM_WY_FinAnswerExpress_Report_2011.pdf</v>
          </cell>
        </row>
        <row r="2249">
          <cell r="C2249" t="str">
            <v>885.2_Planned Realization Rate</v>
          </cell>
          <cell r="D2249">
            <v>2</v>
          </cell>
          <cell r="E2249" t="str">
            <v>Planned Realization Rate</v>
          </cell>
          <cell r="F2249" t="str">
            <v>Realization Rate Value Source</v>
          </cell>
          <cell r="G2249" t="str">
            <v/>
          </cell>
          <cell r="H2249" t="str">
            <v>Table 1</v>
          </cell>
          <cell r="I2249" t="str">
            <v>DSM_WY_FinAnswerExpress_Report_2011.pdf</v>
          </cell>
        </row>
        <row r="2250">
          <cell r="C2250" t="str">
            <v>885.2_Measure life (years)</v>
          </cell>
          <cell r="D2250">
            <v>2</v>
          </cell>
          <cell r="E2250" t="str">
            <v>Measure life (years)</v>
          </cell>
          <cell r="F2250" t="str">
            <v>Measure Life Value Source</v>
          </cell>
          <cell r="G2250" t="str">
            <v/>
          </cell>
          <cell r="H2250" t="str">
            <v/>
          </cell>
          <cell r="I2250" t="str">
            <v>NonLighting Measure Worksheets WY 120814.pdf</v>
          </cell>
        </row>
        <row r="2251">
          <cell r="C2251" t="str">
            <v>885.2_Gross incremental annual electric savings (kWh/yr)</v>
          </cell>
          <cell r="D2251">
            <v>2</v>
          </cell>
          <cell r="E2251" t="str">
            <v>Gross incremental annual electric savings (kWh/yr)</v>
          </cell>
          <cell r="F2251" t="str">
            <v>Energy Savings Value Source</v>
          </cell>
          <cell r="G2251" t="str">
            <v/>
          </cell>
          <cell r="H2251" t="str">
            <v/>
          </cell>
          <cell r="I2251" t="str">
            <v>NonLighting Measure Worksheets WY 120814.pdf</v>
          </cell>
        </row>
        <row r="2252">
          <cell r="C2252" t="str">
            <v>885.2_Incremental cost ($)</v>
          </cell>
          <cell r="D2252">
            <v>2</v>
          </cell>
          <cell r="E2252" t="str">
            <v>Incremental cost ($)</v>
          </cell>
          <cell r="F2252" t="str">
            <v>Incremental Cost Value Source</v>
          </cell>
          <cell r="G2252" t="str">
            <v/>
          </cell>
          <cell r="H2252" t="str">
            <v/>
          </cell>
          <cell r="I2252" t="str">
            <v>NonLighting Measure Worksheets WY 120814.pdf</v>
          </cell>
        </row>
        <row r="2253">
          <cell r="C2253" t="str">
            <v>885.2_Gross Average Monthly Demand Reduction (kW/unit)</v>
          </cell>
          <cell r="D2253">
            <v>2</v>
          </cell>
          <cell r="E2253" t="str">
            <v>Gross Average Monthly Demand Reduction (kW/unit)</v>
          </cell>
          <cell r="F2253" t="str">
            <v>Demand Savings Value Source</v>
          </cell>
          <cell r="G2253" t="str">
            <v/>
          </cell>
          <cell r="H2253" t="str">
            <v/>
          </cell>
          <cell r="I2253" t="str">
            <v>NonLighting Measure Worksheets WY 120814.pdf</v>
          </cell>
        </row>
        <row r="2254">
          <cell r="C2254" t="str">
            <v>233.2_Planned Realization Rate</v>
          </cell>
          <cell r="D2254">
            <v>2</v>
          </cell>
          <cell r="E2254" t="str">
            <v>Planned Realization Rate</v>
          </cell>
          <cell r="F2254" t="str">
            <v>Realization Rate Value Source</v>
          </cell>
          <cell r="G2254" t="str">
            <v/>
          </cell>
          <cell r="H2254" t="str">
            <v>Table 1</v>
          </cell>
          <cell r="I2254" t="str">
            <v>ID_FinAnswer_Express_Program_Evaluation_2009-2011.pdf</v>
          </cell>
        </row>
        <row r="2255">
          <cell r="C2255" t="str">
            <v>233.2_Gross incremental annual electric savings (kWh/yr)</v>
          </cell>
          <cell r="D2255">
            <v>2</v>
          </cell>
          <cell r="E2255" t="str">
            <v>Gross incremental annual electric savings (kWh/yr)</v>
          </cell>
          <cell r="F2255" t="str">
            <v xml:space="preserve">Energy Savings Value Source </v>
          </cell>
          <cell r="G2255" t="str">
            <v/>
          </cell>
          <cell r="H2255" t="str">
            <v/>
          </cell>
          <cell r="I2255" t="str">
            <v>NonLighting Measure Worksheets ID 111314.pdf</v>
          </cell>
        </row>
        <row r="2256">
          <cell r="C2256" t="str">
            <v>233.2_Incremental cost ($)</v>
          </cell>
          <cell r="D2256">
            <v>2</v>
          </cell>
          <cell r="E2256" t="str">
            <v>Incremental cost ($)</v>
          </cell>
          <cell r="F2256" t="str">
            <v>Cost Value Source</v>
          </cell>
          <cell r="G2256" t="str">
            <v/>
          </cell>
          <cell r="H2256" t="str">
            <v/>
          </cell>
          <cell r="I2256" t="str">
            <v>NonLighting Measure Worksheets ID 111314.pdf</v>
          </cell>
        </row>
        <row r="2257">
          <cell r="C2257" t="str">
            <v>233.2_Gross Average Monthly Demand Reduction (kW/unit)</v>
          </cell>
          <cell r="D2257">
            <v>2</v>
          </cell>
          <cell r="E2257" t="str">
            <v>Gross Average Monthly Demand Reduction (kW/unit)</v>
          </cell>
          <cell r="F2257" t="str">
            <v>Demand Reduction Value Source</v>
          </cell>
          <cell r="G2257" t="str">
            <v/>
          </cell>
          <cell r="H2257" t="str">
            <v/>
          </cell>
          <cell r="I2257" t="str">
            <v>NonLighting Measure Worksheets ID 111314.pdf</v>
          </cell>
        </row>
        <row r="2258">
          <cell r="C2258" t="str">
            <v>233.2_Planned Net to Gross Ratio</v>
          </cell>
          <cell r="D2258">
            <v>2</v>
          </cell>
          <cell r="E2258" t="str">
            <v>Planned Net to Gross Ratio</v>
          </cell>
          <cell r="F2258" t="str">
            <v>Net-to-Gross Value Source</v>
          </cell>
          <cell r="G2258" t="str">
            <v/>
          </cell>
          <cell r="H2258" t="str">
            <v>Page 2</v>
          </cell>
          <cell r="I2258" t="str">
            <v>ID_FinAnswer_Express_Program_Evaluation_2009-2011.pdf</v>
          </cell>
        </row>
        <row r="2259">
          <cell r="C2259" t="str">
            <v>233.2_Measure life (years)</v>
          </cell>
          <cell r="D2259">
            <v>2</v>
          </cell>
          <cell r="E2259" t="str">
            <v>Measure life (years)</v>
          </cell>
          <cell r="F2259" t="str">
            <v>Measure Life Value Source</v>
          </cell>
          <cell r="G2259" t="str">
            <v/>
          </cell>
          <cell r="H2259" t="str">
            <v/>
          </cell>
          <cell r="I2259" t="str">
            <v>NonLighting Measure Worksheets ID 111314.pdf</v>
          </cell>
        </row>
        <row r="2260">
          <cell r="C2260" t="str">
            <v>458.3_Gross Average Monthly Demand Reduction (kW/unit)</v>
          </cell>
          <cell r="D2260">
            <v>3</v>
          </cell>
          <cell r="E2260" t="str">
            <v>Gross Average Monthly Demand Reduction (kW/unit)</v>
          </cell>
          <cell r="F2260" t="str">
            <v>Demand Savings Value Source</v>
          </cell>
          <cell r="G2260" t="str">
            <v/>
          </cell>
          <cell r="H2260" t="str">
            <v/>
          </cell>
          <cell r="I2260" t="str">
            <v/>
          </cell>
        </row>
        <row r="2261">
          <cell r="C2261" t="str">
            <v>458.3_Planned Net to Gross Ratio</v>
          </cell>
          <cell r="D2261">
            <v>3</v>
          </cell>
          <cell r="E2261" t="str">
            <v>Planned Net to Gross Ratio</v>
          </cell>
          <cell r="F2261" t="str">
            <v>Net-to-Gross Value Source</v>
          </cell>
          <cell r="G2261" t="str">
            <v/>
          </cell>
          <cell r="H2261" t="str">
            <v>BAU - CE inputs sheet</v>
          </cell>
          <cell r="I2261" t="str">
            <v>CE inputs - measure update   small business 031314.xlsx</v>
          </cell>
        </row>
        <row r="2262">
          <cell r="C2262" t="str">
            <v>458.3_Planned Realization Rate</v>
          </cell>
          <cell r="D2262">
            <v>3</v>
          </cell>
          <cell r="E2262" t="str">
            <v>Planned Realization Rate</v>
          </cell>
          <cell r="F2262" t="str">
            <v>Realization Rate Value Source</v>
          </cell>
          <cell r="G2262" t="str">
            <v/>
          </cell>
          <cell r="H2262" t="str">
            <v>BAU - CE inputs sheet</v>
          </cell>
          <cell r="I2262" t="str">
            <v>CE inputs - measure update   small business 031314.xlsx</v>
          </cell>
        </row>
        <row r="2263">
          <cell r="C2263" t="str">
            <v>458.3_Incremental cost ($)</v>
          </cell>
          <cell r="D2263">
            <v>3</v>
          </cell>
          <cell r="E2263" t="str">
            <v>Incremental cost ($)</v>
          </cell>
          <cell r="F2263" t="str">
            <v>Incremental Cost Value Source</v>
          </cell>
          <cell r="G2263" t="str">
            <v/>
          </cell>
          <cell r="H2263" t="str">
            <v/>
          </cell>
          <cell r="I2263" t="str">
            <v>Program Update Report UT 050214.docx</v>
          </cell>
        </row>
        <row r="2264">
          <cell r="C2264" t="str">
            <v>458.3_Incremental cost ($)</v>
          </cell>
          <cell r="D2264">
            <v>3</v>
          </cell>
          <cell r="E2264" t="str">
            <v>Incremental cost ($)</v>
          </cell>
          <cell r="F2264" t="str">
            <v>Incremental Cost Value Source</v>
          </cell>
          <cell r="G2264" t="str">
            <v/>
          </cell>
          <cell r="H2264" t="str">
            <v/>
          </cell>
          <cell r="I2264" t="str">
            <v/>
          </cell>
        </row>
        <row r="2265">
          <cell r="C2265" t="str">
            <v>458.3_Gross incremental annual electric savings (kWh/yr)</v>
          </cell>
          <cell r="D2265">
            <v>3</v>
          </cell>
          <cell r="E2265" t="str">
            <v>Gross incremental annual electric savings (kWh/yr)</v>
          </cell>
          <cell r="F2265" t="str">
            <v>Energy Savings Value Source</v>
          </cell>
          <cell r="G2265" t="str">
            <v/>
          </cell>
          <cell r="H2265" t="str">
            <v/>
          </cell>
          <cell r="I2265" t="str">
            <v>Program Update Report UT 050214.docx</v>
          </cell>
        </row>
        <row r="2266">
          <cell r="C2266" t="str">
            <v>458.3_Gross Average Monthly Demand Reduction (kW/unit)</v>
          </cell>
          <cell r="D2266">
            <v>3</v>
          </cell>
          <cell r="E2266" t="str">
            <v>Gross Average Monthly Demand Reduction (kW/unit)</v>
          </cell>
          <cell r="F2266" t="str">
            <v>Demand Savings Value Source</v>
          </cell>
          <cell r="G2266" t="str">
            <v/>
          </cell>
          <cell r="H2266" t="str">
            <v/>
          </cell>
          <cell r="I2266" t="str">
            <v>Program Update Report UT 050214.docx</v>
          </cell>
        </row>
        <row r="2267">
          <cell r="C2267" t="str">
            <v>458.3_Gross incremental annual electric savings (kWh/yr)</v>
          </cell>
          <cell r="D2267">
            <v>3</v>
          </cell>
          <cell r="E2267" t="str">
            <v>Gross incremental annual electric savings (kWh/yr)</v>
          </cell>
          <cell r="F2267" t="str">
            <v>Energy Savings Value Source</v>
          </cell>
          <cell r="G2267" t="str">
            <v/>
          </cell>
          <cell r="H2267" t="str">
            <v/>
          </cell>
          <cell r="I2267" t="str">
            <v/>
          </cell>
        </row>
        <row r="2268">
          <cell r="C2268" t="str">
            <v>458.3_Measure life (years)</v>
          </cell>
          <cell r="D2268">
            <v>3</v>
          </cell>
          <cell r="E2268" t="str">
            <v>Measure life (years)</v>
          </cell>
          <cell r="F2268" t="str">
            <v>Measure Life Value Source</v>
          </cell>
          <cell r="G2268" t="str">
            <v/>
          </cell>
          <cell r="H2268" t="str">
            <v/>
          </cell>
          <cell r="I2268" t="str">
            <v>Program Update Report UT 050214.docx</v>
          </cell>
        </row>
        <row r="2269">
          <cell r="C2269" t="str">
            <v>458.2_Gross incremental annual electric savings (kWh/yr)</v>
          </cell>
          <cell r="D2269">
            <v>2</v>
          </cell>
          <cell r="E2269" t="str">
            <v>Gross incremental annual electric savings (kWh/yr)</v>
          </cell>
          <cell r="F2269" t="str">
            <v>See Source Document(s) for savings methodology</v>
          </cell>
          <cell r="G2269" t="str">
            <v/>
          </cell>
          <cell r="H2269" t="str">
            <v/>
          </cell>
          <cell r="I2269" t="str">
            <v>RTF - Steamer T2 Calcs.pdf</v>
          </cell>
        </row>
        <row r="2270">
          <cell r="C2270" t="str">
            <v>458.2_Measure life (years)</v>
          </cell>
          <cell r="D2270">
            <v>2</v>
          </cell>
          <cell r="E2270" t="str">
            <v>Measure life (years)</v>
          </cell>
          <cell r="F2270" t="str">
            <v>Measure Life Value Source</v>
          </cell>
          <cell r="G2270" t="str">
            <v/>
          </cell>
          <cell r="H2270" t="str">
            <v>Table 2 on page 22 of Appendix 1</v>
          </cell>
          <cell r="I2270" t="str">
            <v>UT_2011_Annual_Report.pdf</v>
          </cell>
        </row>
        <row r="2271">
          <cell r="C2271" t="str">
            <v>458.2_Incentive Customer ($)</v>
          </cell>
          <cell r="D2271">
            <v>2</v>
          </cell>
          <cell r="E2271" t="str">
            <v>Incentive Customer ($)</v>
          </cell>
          <cell r="F2271" t="str">
            <v>Incentive Value Source</v>
          </cell>
          <cell r="G2271" t="str">
            <v/>
          </cell>
          <cell r="H2271" t="str">
            <v>Table 6-11</v>
          </cell>
          <cell r="I2271" t="str">
            <v>FinAnswer Express Market Characterization and Program Enhancements - Utah Service Territory 30 Nov 2011.pdf</v>
          </cell>
        </row>
        <row r="2272">
          <cell r="C2272" t="str">
            <v>458.2_Gross incremental annual electric savings (kWh/yr)</v>
          </cell>
          <cell r="D2272">
            <v>2</v>
          </cell>
          <cell r="E2272" t="str">
            <v>Gross incremental annual electric savings (kWh/yr)</v>
          </cell>
          <cell r="F2272" t="str">
            <v>See Source Document(s) for savings methodology</v>
          </cell>
          <cell r="G2272" t="str">
            <v/>
          </cell>
          <cell r="H2272" t="str">
            <v/>
          </cell>
          <cell r="I2272" t="str">
            <v>RTF- EStar Calcs.pdf</v>
          </cell>
        </row>
        <row r="2273">
          <cell r="C2273" t="str">
            <v>458.2_Gross incremental annual electric savings (kWh/yr)</v>
          </cell>
          <cell r="D2273">
            <v>2</v>
          </cell>
          <cell r="E2273" t="str">
            <v>Gross incremental annual electric savings (kWh/yr)</v>
          </cell>
          <cell r="F2273" t="str">
            <v>See Source Document(s) for savings methodology</v>
          </cell>
          <cell r="G2273" t="str">
            <v/>
          </cell>
          <cell r="H2273" t="str">
            <v/>
          </cell>
          <cell r="I2273" t="str">
            <v>Electric Steam Cookers.docx</v>
          </cell>
        </row>
        <row r="2274">
          <cell r="C2274" t="str">
            <v>458.2_Incremental cost ($)</v>
          </cell>
          <cell r="D2274">
            <v>2</v>
          </cell>
          <cell r="E2274" t="str">
            <v>Incremental cost ($)</v>
          </cell>
          <cell r="F2274" t="str">
            <v>Cost Value Source</v>
          </cell>
          <cell r="G2274" t="str">
            <v/>
          </cell>
          <cell r="H2274" t="str">
            <v>Table 6-11</v>
          </cell>
          <cell r="I2274" t="str">
            <v>FinAnswer Express Market Characterization and Program Enhancements - Utah Service Territory 30 Nov 2011.pdf</v>
          </cell>
        </row>
        <row r="2275">
          <cell r="C2275" t="str">
            <v>458.2_Gross incremental annual electric savings (kWh/yr)</v>
          </cell>
          <cell r="D2275">
            <v>2</v>
          </cell>
          <cell r="E2275" t="str">
            <v>Gross incremental annual electric savings (kWh/yr)</v>
          </cell>
          <cell r="F2275" t="str">
            <v xml:space="preserve">Energy Savings Value Source </v>
          </cell>
          <cell r="G2275" t="str">
            <v/>
          </cell>
          <cell r="H2275" t="str">
            <v>Table 6-11</v>
          </cell>
          <cell r="I2275" t="str">
            <v>FinAnswer Express Market Characterization and Program Enhancements - Utah Service Territory 30 Nov 2011.pdf</v>
          </cell>
        </row>
        <row r="2276">
          <cell r="C2276" t="str">
            <v>458.2_Gross Average Monthly Demand Reduction (kW/unit)</v>
          </cell>
          <cell r="D2276">
            <v>2</v>
          </cell>
          <cell r="E2276" t="str">
            <v>Gross Average Monthly Demand Reduction (kW/unit)</v>
          </cell>
          <cell r="F2276" t="str">
            <v>Demand Reduction Value Source</v>
          </cell>
          <cell r="G2276" t="str">
            <v/>
          </cell>
          <cell r="H2276" t="str">
            <v>Table 6-11</v>
          </cell>
          <cell r="I2276" t="str">
            <v>FinAnswer Express Market Characterization and Program Enhancements - Utah Service Territory 30 Nov 2011.pdf</v>
          </cell>
        </row>
        <row r="2277">
          <cell r="C2277" t="str">
            <v>673.2_Incentive Customer ($)</v>
          </cell>
          <cell r="D2277">
            <v>2</v>
          </cell>
          <cell r="E2277" t="str">
            <v>Incentive Customer ($)</v>
          </cell>
          <cell r="F2277" t="str">
            <v>Incentive Value Source</v>
          </cell>
          <cell r="G2277" t="str">
            <v/>
          </cell>
          <cell r="H2277" t="str">
            <v>Table 1-6</v>
          </cell>
          <cell r="I2277" t="str">
            <v/>
          </cell>
        </row>
        <row r="2278">
          <cell r="C2278" t="str">
            <v>673.2_Gross Average Monthly Demand Reduction (kW/unit)</v>
          </cell>
          <cell r="D2278">
            <v>2</v>
          </cell>
          <cell r="E2278" t="str">
            <v>Gross Average Monthly Demand Reduction (kW/unit)</v>
          </cell>
          <cell r="F2278" t="str">
            <v>Demand Reduction Value Source</v>
          </cell>
          <cell r="G2278" t="str">
            <v/>
          </cell>
          <cell r="H2278" t="str">
            <v>Table 1-6</v>
          </cell>
          <cell r="I2278" t="str">
            <v/>
          </cell>
        </row>
        <row r="2279">
          <cell r="C2279" t="str">
            <v>673.2_Incremental cost ($)</v>
          </cell>
          <cell r="D2279">
            <v>2</v>
          </cell>
          <cell r="E2279" t="str">
            <v>Incremental cost ($)</v>
          </cell>
          <cell r="F2279" t="str">
            <v>Cost Value Source</v>
          </cell>
          <cell r="G2279" t="str">
            <v/>
          </cell>
          <cell r="H2279" t="str">
            <v>Table 1-6</v>
          </cell>
          <cell r="I2279" t="str">
            <v/>
          </cell>
        </row>
        <row r="2280">
          <cell r="C2280" t="str">
            <v>673.2_Gross incremental annual electric savings (kWh/yr)</v>
          </cell>
          <cell r="D2280">
            <v>2</v>
          </cell>
          <cell r="E2280" t="str">
            <v>Gross incremental annual electric savings (kWh/yr)</v>
          </cell>
          <cell r="F2280" t="str">
            <v xml:space="preserve">Energy Savings Value Source </v>
          </cell>
          <cell r="G2280" t="str">
            <v/>
          </cell>
          <cell r="H2280" t="str">
            <v>Table 1-6</v>
          </cell>
          <cell r="I2280" t="str">
            <v/>
          </cell>
        </row>
        <row r="2281">
          <cell r="C2281" t="str">
            <v>673.2_Measure life (years)</v>
          </cell>
          <cell r="D2281">
            <v>2</v>
          </cell>
          <cell r="E2281" t="str">
            <v>Measure life (years)</v>
          </cell>
          <cell r="F2281" t="str">
            <v>Measure Life Value Source</v>
          </cell>
          <cell r="G2281" t="str">
            <v/>
          </cell>
          <cell r="H2281" t="str">
            <v>Table 1-6</v>
          </cell>
          <cell r="I2281" t="str">
            <v/>
          </cell>
        </row>
        <row r="2282">
          <cell r="C2282" t="str">
            <v>234.2_Gross incremental annual electric savings (kWh/yr)</v>
          </cell>
          <cell r="D2282">
            <v>2</v>
          </cell>
          <cell r="E2282" t="str">
            <v>Gross incremental annual electric savings (kWh/yr)</v>
          </cell>
          <cell r="F2282" t="str">
            <v xml:space="preserve">Energy Savings Value Source </v>
          </cell>
          <cell r="G2282" t="str">
            <v/>
          </cell>
          <cell r="H2282" t="str">
            <v/>
          </cell>
          <cell r="I2282" t="str">
            <v>NonLighting Measure Worksheets ID 111314.pdf</v>
          </cell>
        </row>
        <row r="2283">
          <cell r="C2283" t="str">
            <v>234.2_Planned Realization Rate</v>
          </cell>
          <cell r="D2283">
            <v>2</v>
          </cell>
          <cell r="E2283" t="str">
            <v>Planned Realization Rate</v>
          </cell>
          <cell r="F2283" t="str">
            <v>Realization Rate Value Source</v>
          </cell>
          <cell r="G2283" t="str">
            <v/>
          </cell>
          <cell r="H2283" t="str">
            <v>Table 1</v>
          </cell>
          <cell r="I2283" t="str">
            <v>ID_FinAnswer_Express_Program_Evaluation_2009-2011.pdf</v>
          </cell>
        </row>
        <row r="2284">
          <cell r="C2284" t="str">
            <v>234.2_Gross Average Monthly Demand Reduction (kW/unit)</v>
          </cell>
          <cell r="D2284">
            <v>2</v>
          </cell>
          <cell r="E2284" t="str">
            <v>Gross Average Monthly Demand Reduction (kW/unit)</v>
          </cell>
          <cell r="F2284" t="str">
            <v>Demand Reduction Value Source</v>
          </cell>
          <cell r="G2284" t="str">
            <v/>
          </cell>
          <cell r="H2284" t="str">
            <v/>
          </cell>
          <cell r="I2284" t="str">
            <v>NonLighting Measure Worksheets ID 111314.pdf</v>
          </cell>
        </row>
        <row r="2285">
          <cell r="C2285" t="str">
            <v>234.2_Planned Net to Gross Ratio</v>
          </cell>
          <cell r="D2285">
            <v>2</v>
          </cell>
          <cell r="E2285" t="str">
            <v>Planned Net to Gross Ratio</v>
          </cell>
          <cell r="F2285" t="str">
            <v>Net-to-Gross Value Source</v>
          </cell>
          <cell r="G2285" t="str">
            <v/>
          </cell>
          <cell r="H2285" t="str">
            <v>Page 2</v>
          </cell>
          <cell r="I2285" t="str">
            <v>ID_FinAnswer_Express_Program_Evaluation_2009-2011.pdf</v>
          </cell>
        </row>
        <row r="2286">
          <cell r="C2286" t="str">
            <v>234.2_Measure life (years)</v>
          </cell>
          <cell r="D2286">
            <v>2</v>
          </cell>
          <cell r="E2286" t="str">
            <v>Measure life (years)</v>
          </cell>
          <cell r="F2286" t="str">
            <v>Measure Life Value Source</v>
          </cell>
          <cell r="G2286" t="str">
            <v/>
          </cell>
          <cell r="H2286" t="str">
            <v/>
          </cell>
          <cell r="I2286" t="str">
            <v>NonLighting Measure Worksheets ID 111314.pdf</v>
          </cell>
        </row>
        <row r="2287">
          <cell r="C2287" t="str">
            <v>234.2_Incremental cost ($)</v>
          </cell>
          <cell r="D2287">
            <v>2</v>
          </cell>
          <cell r="E2287" t="str">
            <v>Incremental cost ($)</v>
          </cell>
          <cell r="F2287" t="str">
            <v>Cost Value Source</v>
          </cell>
          <cell r="G2287" t="str">
            <v/>
          </cell>
          <cell r="H2287" t="str">
            <v/>
          </cell>
          <cell r="I2287" t="str">
            <v>NonLighting Measure Worksheets ID 111314.pdf</v>
          </cell>
        </row>
        <row r="2288">
          <cell r="C2288" t="str">
            <v>459.2_Incremental cost ($)</v>
          </cell>
          <cell r="D2288">
            <v>2</v>
          </cell>
          <cell r="E2288" t="str">
            <v>Incremental cost ($)</v>
          </cell>
          <cell r="F2288" t="str">
            <v>Cost Value Source</v>
          </cell>
          <cell r="G2288" t="str">
            <v/>
          </cell>
          <cell r="H2288" t="str">
            <v>Table 6-11</v>
          </cell>
          <cell r="I2288" t="str">
            <v>FinAnswer Express Market Characterization and Program Enhancements - Utah Service Territory 30 Nov 2011.pdf</v>
          </cell>
        </row>
        <row r="2289">
          <cell r="C2289" t="str">
            <v>459.2_Gross incremental annual electric savings (kWh/yr)</v>
          </cell>
          <cell r="D2289">
            <v>2</v>
          </cell>
          <cell r="E2289" t="str">
            <v>Gross incremental annual electric savings (kWh/yr)</v>
          </cell>
          <cell r="F2289" t="str">
            <v>See Source Document(s) for savings methodology</v>
          </cell>
          <cell r="G2289" t="str">
            <v/>
          </cell>
          <cell r="H2289" t="str">
            <v/>
          </cell>
          <cell r="I2289" t="str">
            <v>RTF - Steamer T2 Calcs.pdf</v>
          </cell>
        </row>
        <row r="2290">
          <cell r="C2290" t="str">
            <v>459.2_Gross incremental annual electric savings (kWh/yr)</v>
          </cell>
          <cell r="D2290">
            <v>2</v>
          </cell>
          <cell r="E2290" t="str">
            <v>Gross incremental annual electric savings (kWh/yr)</v>
          </cell>
          <cell r="F2290" t="str">
            <v>See Source Document(s) for savings methodology</v>
          </cell>
          <cell r="G2290" t="str">
            <v/>
          </cell>
          <cell r="H2290" t="str">
            <v/>
          </cell>
          <cell r="I2290" t="str">
            <v>RTF- EStar Calcs.pdf</v>
          </cell>
        </row>
        <row r="2291">
          <cell r="C2291" t="str">
            <v>459.2_Incentive Customer ($)</v>
          </cell>
          <cell r="D2291">
            <v>2</v>
          </cell>
          <cell r="E2291" t="str">
            <v>Incentive Customer ($)</v>
          </cell>
          <cell r="F2291" t="str">
            <v>Incentive Value Source</v>
          </cell>
          <cell r="G2291" t="str">
            <v/>
          </cell>
          <cell r="H2291" t="str">
            <v>Table 6-11</v>
          </cell>
          <cell r="I2291" t="str">
            <v>FinAnswer Express Market Characterization and Program Enhancements - Utah Service Territory 30 Nov 2011.pdf</v>
          </cell>
        </row>
        <row r="2292">
          <cell r="C2292" t="str">
            <v>459.2_Gross Average Monthly Demand Reduction (kW/unit)</v>
          </cell>
          <cell r="D2292">
            <v>2</v>
          </cell>
          <cell r="E2292" t="str">
            <v>Gross Average Monthly Demand Reduction (kW/unit)</v>
          </cell>
          <cell r="F2292" t="str">
            <v>Demand Reduction Value Source</v>
          </cell>
          <cell r="G2292" t="str">
            <v/>
          </cell>
          <cell r="H2292" t="str">
            <v>Table 6-11</v>
          </cell>
          <cell r="I2292" t="str">
            <v>FinAnswer Express Market Characterization and Program Enhancements - Utah Service Territory 30 Nov 2011.pdf</v>
          </cell>
        </row>
        <row r="2293">
          <cell r="C2293" t="str">
            <v>459.2_Measure life (years)</v>
          </cell>
          <cell r="D2293">
            <v>2</v>
          </cell>
          <cell r="E2293" t="str">
            <v>Measure life (years)</v>
          </cell>
          <cell r="F2293" t="str">
            <v>Measure Life Value Source</v>
          </cell>
          <cell r="G2293" t="str">
            <v/>
          </cell>
          <cell r="H2293" t="str">
            <v>Table 2 on page 22 of Appendix 1</v>
          </cell>
          <cell r="I2293" t="str">
            <v>UT_2011_Annual_Report.pdf</v>
          </cell>
        </row>
        <row r="2294">
          <cell r="C2294" t="str">
            <v>459.2_Gross incremental annual electric savings (kWh/yr)</v>
          </cell>
          <cell r="D2294">
            <v>2</v>
          </cell>
          <cell r="E2294" t="str">
            <v>Gross incremental annual electric savings (kWh/yr)</v>
          </cell>
          <cell r="F2294" t="str">
            <v>See Source Document(s) for savings methodology</v>
          </cell>
          <cell r="G2294" t="str">
            <v/>
          </cell>
          <cell r="H2294" t="str">
            <v/>
          </cell>
          <cell r="I2294" t="str">
            <v>Electric Steam Cookers.docx</v>
          </cell>
        </row>
        <row r="2295">
          <cell r="C2295" t="str">
            <v>459.2_Gross incremental annual electric savings (kWh/yr)</v>
          </cell>
          <cell r="D2295">
            <v>2</v>
          </cell>
          <cell r="E2295" t="str">
            <v>Gross incremental annual electric savings (kWh/yr)</v>
          </cell>
          <cell r="F2295" t="str">
            <v xml:space="preserve">Energy Savings Value Source </v>
          </cell>
          <cell r="G2295" t="str">
            <v/>
          </cell>
          <cell r="H2295" t="str">
            <v>Table 6-11</v>
          </cell>
          <cell r="I2295" t="str">
            <v>FinAnswer Express Market Characterization and Program Enhancements - Utah Service Territory 30 Nov 2011.pdf</v>
          </cell>
        </row>
        <row r="2296">
          <cell r="C2296" t="str">
            <v>459.3_Incremental cost ($)</v>
          </cell>
          <cell r="D2296">
            <v>3</v>
          </cell>
          <cell r="E2296" t="str">
            <v>Incremental cost ($)</v>
          </cell>
          <cell r="F2296" t="str">
            <v>Incremental Cost Value Source</v>
          </cell>
          <cell r="G2296" t="str">
            <v/>
          </cell>
          <cell r="H2296" t="str">
            <v/>
          </cell>
          <cell r="I2296" t="str">
            <v>Program Update Report UT 050214.docx</v>
          </cell>
        </row>
        <row r="2297">
          <cell r="C2297" t="str">
            <v>459.3_Planned Net to Gross Ratio</v>
          </cell>
          <cell r="D2297">
            <v>3</v>
          </cell>
          <cell r="E2297" t="str">
            <v>Planned Net to Gross Ratio</v>
          </cell>
          <cell r="F2297" t="str">
            <v>Net-to-Gross Value Source</v>
          </cell>
          <cell r="G2297" t="str">
            <v/>
          </cell>
          <cell r="H2297" t="str">
            <v>BAU - CE inputs sheet</v>
          </cell>
          <cell r="I2297" t="str">
            <v>CE inputs - measure update   small business 031314.xlsx</v>
          </cell>
        </row>
        <row r="2298">
          <cell r="C2298" t="str">
            <v>459.3_Planned Realization Rate</v>
          </cell>
          <cell r="D2298">
            <v>3</v>
          </cell>
          <cell r="E2298" t="str">
            <v>Planned Realization Rate</v>
          </cell>
          <cell r="F2298" t="str">
            <v>Realization Rate Value Source</v>
          </cell>
          <cell r="G2298" t="str">
            <v/>
          </cell>
          <cell r="H2298" t="str">
            <v>BAU - CE inputs sheet</v>
          </cell>
          <cell r="I2298" t="str">
            <v>CE inputs - measure update   small business 031314.xlsx</v>
          </cell>
        </row>
        <row r="2299">
          <cell r="C2299" t="str">
            <v>459.3_Incremental cost ($)</v>
          </cell>
          <cell r="D2299">
            <v>3</v>
          </cell>
          <cell r="E2299" t="str">
            <v>Incremental cost ($)</v>
          </cell>
          <cell r="F2299" t="str">
            <v>Incremental Cost Value Source</v>
          </cell>
          <cell r="G2299" t="str">
            <v/>
          </cell>
          <cell r="H2299" t="str">
            <v/>
          </cell>
          <cell r="I2299" t="str">
            <v/>
          </cell>
        </row>
        <row r="2300">
          <cell r="C2300" t="str">
            <v>459.3_Gross Average Monthly Demand Reduction (kW/unit)</v>
          </cell>
          <cell r="D2300">
            <v>3</v>
          </cell>
          <cell r="E2300" t="str">
            <v>Gross Average Monthly Demand Reduction (kW/unit)</v>
          </cell>
          <cell r="F2300" t="str">
            <v>Demand Savings Value Source</v>
          </cell>
          <cell r="G2300" t="str">
            <v/>
          </cell>
          <cell r="H2300" t="str">
            <v/>
          </cell>
          <cell r="I2300" t="str">
            <v/>
          </cell>
        </row>
        <row r="2301">
          <cell r="C2301" t="str">
            <v>459.3_Gross incremental annual electric savings (kWh/yr)</v>
          </cell>
          <cell r="D2301">
            <v>3</v>
          </cell>
          <cell r="E2301" t="str">
            <v>Gross incremental annual electric savings (kWh/yr)</v>
          </cell>
          <cell r="F2301" t="str">
            <v>Energy Savings Value Source</v>
          </cell>
          <cell r="G2301" t="str">
            <v/>
          </cell>
          <cell r="H2301" t="str">
            <v/>
          </cell>
          <cell r="I2301" t="str">
            <v>Program Update Report UT 050214.docx</v>
          </cell>
        </row>
        <row r="2302">
          <cell r="C2302" t="str">
            <v>459.3_Gross Average Monthly Demand Reduction (kW/unit)</v>
          </cell>
          <cell r="D2302">
            <v>3</v>
          </cell>
          <cell r="E2302" t="str">
            <v>Gross Average Monthly Demand Reduction (kW/unit)</v>
          </cell>
          <cell r="F2302" t="str">
            <v>Demand Savings Value Source</v>
          </cell>
          <cell r="G2302" t="str">
            <v/>
          </cell>
          <cell r="H2302" t="str">
            <v/>
          </cell>
          <cell r="I2302" t="str">
            <v>Program Update Report UT 050214.docx</v>
          </cell>
        </row>
        <row r="2303">
          <cell r="C2303" t="str">
            <v>459.3_Gross incremental annual electric savings (kWh/yr)</v>
          </cell>
          <cell r="D2303">
            <v>3</v>
          </cell>
          <cell r="E2303" t="str">
            <v>Gross incremental annual electric savings (kWh/yr)</v>
          </cell>
          <cell r="F2303" t="str">
            <v>Energy Savings Value Source</v>
          </cell>
          <cell r="G2303" t="str">
            <v/>
          </cell>
          <cell r="H2303" t="str">
            <v/>
          </cell>
          <cell r="I2303" t="str">
            <v/>
          </cell>
        </row>
        <row r="2304">
          <cell r="C2304" t="str">
            <v>459.3_Measure life (years)</v>
          </cell>
          <cell r="D2304">
            <v>3</v>
          </cell>
          <cell r="E2304" t="str">
            <v>Measure life (years)</v>
          </cell>
          <cell r="F2304" t="str">
            <v>Measure Life Value Source</v>
          </cell>
          <cell r="G2304" t="str">
            <v/>
          </cell>
          <cell r="H2304" t="str">
            <v/>
          </cell>
          <cell r="I2304" t="str">
            <v>Program Update Report UT 050214.docx</v>
          </cell>
        </row>
        <row r="2305">
          <cell r="C2305" t="str">
            <v>674.2_Measure life (years)</v>
          </cell>
          <cell r="D2305">
            <v>2</v>
          </cell>
          <cell r="E2305" t="str">
            <v>Measure life (years)</v>
          </cell>
          <cell r="F2305" t="str">
            <v>Measure Life Value Source</v>
          </cell>
          <cell r="G2305" t="str">
            <v/>
          </cell>
          <cell r="H2305" t="str">
            <v>Table 1-6</v>
          </cell>
          <cell r="I2305" t="str">
            <v/>
          </cell>
        </row>
        <row r="2306">
          <cell r="C2306" t="str">
            <v>674.2_Incremental cost ($)</v>
          </cell>
          <cell r="D2306">
            <v>2</v>
          </cell>
          <cell r="E2306" t="str">
            <v>Incremental cost ($)</v>
          </cell>
          <cell r="F2306" t="str">
            <v>Cost Value Source</v>
          </cell>
          <cell r="G2306" t="str">
            <v/>
          </cell>
          <cell r="H2306" t="str">
            <v>Table 1-6</v>
          </cell>
          <cell r="I2306" t="str">
            <v/>
          </cell>
        </row>
        <row r="2307">
          <cell r="C2307" t="str">
            <v>674.2_Gross incremental annual electric savings (kWh/yr)</v>
          </cell>
          <cell r="D2307">
            <v>2</v>
          </cell>
          <cell r="E2307" t="str">
            <v>Gross incremental annual electric savings (kWh/yr)</v>
          </cell>
          <cell r="F2307" t="str">
            <v xml:space="preserve">Energy Savings Value Source </v>
          </cell>
          <cell r="G2307" t="str">
            <v/>
          </cell>
          <cell r="H2307" t="str">
            <v>Table 1-6</v>
          </cell>
          <cell r="I2307" t="str">
            <v/>
          </cell>
        </row>
        <row r="2308">
          <cell r="C2308" t="str">
            <v>674.2_Incentive Customer ($)</v>
          </cell>
          <cell r="D2308">
            <v>2</v>
          </cell>
          <cell r="E2308" t="str">
            <v>Incentive Customer ($)</v>
          </cell>
          <cell r="F2308" t="str">
            <v>Incentive Value Source</v>
          </cell>
          <cell r="G2308" t="str">
            <v/>
          </cell>
          <cell r="H2308" t="str">
            <v>Table 1-6</v>
          </cell>
          <cell r="I2308" t="str">
            <v/>
          </cell>
        </row>
        <row r="2309">
          <cell r="C2309" t="str">
            <v>674.2_Gross Average Monthly Demand Reduction (kW/unit)</v>
          </cell>
          <cell r="D2309">
            <v>2</v>
          </cell>
          <cell r="E2309" t="str">
            <v>Gross Average Monthly Demand Reduction (kW/unit)</v>
          </cell>
          <cell r="F2309" t="str">
            <v>Demand Reduction Value Source</v>
          </cell>
          <cell r="G2309" t="str">
            <v/>
          </cell>
          <cell r="H2309" t="str">
            <v>Table 1-6</v>
          </cell>
          <cell r="I2309" t="str">
            <v/>
          </cell>
        </row>
        <row r="2310">
          <cell r="C2310" t="str">
            <v>2708 - FE.2_Planned Realization Rate</v>
          </cell>
          <cell r="D2310">
            <v>2</v>
          </cell>
          <cell r="E2310" t="str">
            <v>Planned Realization Rate</v>
          </cell>
          <cell r="F2310" t="str">
            <v>Realization Rate Value Source</v>
          </cell>
          <cell r="G2310" t="str">
            <v/>
          </cell>
          <cell r="H2310" t="str">
            <v>Table 1</v>
          </cell>
          <cell r="I2310" t="str">
            <v>DSM_WY_FinAnswerExpress_Report_2011.pdf</v>
          </cell>
        </row>
        <row r="2311">
          <cell r="C2311" t="str">
            <v>2708 - FE.2_Planned Net to Gross Ratio</v>
          </cell>
          <cell r="D2311">
            <v>2</v>
          </cell>
          <cell r="E2311" t="str">
            <v>Planned Net to Gross Ratio</v>
          </cell>
          <cell r="F2311" t="str">
            <v>Net-to-Gross Value Source</v>
          </cell>
          <cell r="G2311" t="str">
            <v/>
          </cell>
          <cell r="H2311" t="str">
            <v>Page 10</v>
          </cell>
          <cell r="I2311" t="str">
            <v>DSM_WY_FinAnswerExpress_Report_2011.pdf</v>
          </cell>
        </row>
        <row r="2312">
          <cell r="C2312" t="str">
            <v>2709 - FE.2_Planned Realization Rate</v>
          </cell>
          <cell r="D2312">
            <v>2</v>
          </cell>
          <cell r="E2312" t="str">
            <v>Planned Realization Rate</v>
          </cell>
          <cell r="F2312" t="str">
            <v>Realization Rate Value Source</v>
          </cell>
          <cell r="G2312" t="str">
            <v/>
          </cell>
          <cell r="H2312" t="str">
            <v>Table 1</v>
          </cell>
          <cell r="I2312" t="str">
            <v>DSM_WY_FinAnswerExpress_Report_2011.pdf</v>
          </cell>
        </row>
        <row r="2313">
          <cell r="C2313" t="str">
            <v>2709 - FE.2_Planned Net to Gross Ratio</v>
          </cell>
          <cell r="D2313">
            <v>2</v>
          </cell>
          <cell r="E2313" t="str">
            <v>Planned Net to Gross Ratio</v>
          </cell>
          <cell r="F2313" t="str">
            <v>Net-to-Gross Value Source</v>
          </cell>
          <cell r="G2313" t="str">
            <v/>
          </cell>
          <cell r="H2313" t="str">
            <v>Page 10</v>
          </cell>
          <cell r="I2313" t="str">
            <v>DSM_WY_FinAnswerExpress_Report_2011.pdf</v>
          </cell>
        </row>
        <row r="2314">
          <cell r="C2314" t="str">
            <v>1953 - FE.2_Gross incremental annual electric savings (kWh/yr)</v>
          </cell>
          <cell r="D2314">
            <v>2</v>
          </cell>
          <cell r="E2314" t="str">
            <v>Gross incremental annual electric savings (kWh/yr)</v>
          </cell>
          <cell r="F2314" t="str">
            <v>Base case</v>
          </cell>
          <cell r="G2314" t="str">
            <v>0.88</v>
          </cell>
          <cell r="H2314" t="str">
            <v>Federal Standard</v>
          </cell>
          <cell r="I2314" t="str">
            <v/>
          </cell>
        </row>
        <row r="2315">
          <cell r="C2315" t="str">
            <v>1953 - FE.2_Gross incremental annual electric savings (kWh/yr)</v>
          </cell>
          <cell r="D2315">
            <v>2</v>
          </cell>
          <cell r="E2315" t="str">
            <v>Gross incremental annual electric savings (kWh/yr)</v>
          </cell>
          <cell r="F2315" t="str">
            <v xml:space="preserve">Energy Savings Value Source </v>
          </cell>
          <cell r="G2315" t="str">
            <v/>
          </cell>
          <cell r="H2315" t="str">
            <v>UT State Savings Summary See Products tab</v>
          </cell>
          <cell r="I2315" t="str">
            <v/>
          </cell>
        </row>
        <row r="2316">
          <cell r="C2316" t="str">
            <v>1953 - FE.2_Gross incremental annual electric savings (kWh/yr)</v>
          </cell>
          <cell r="D2316">
            <v>2</v>
          </cell>
          <cell r="E2316" t="str">
            <v>Gross incremental annual electric savings (kWh/yr)</v>
          </cell>
          <cell r="F2316" t="str">
            <v>Baseline Gross Annual Energy Consumption (kWh/yr)</v>
          </cell>
          <cell r="G2316" t="str">
            <v>3663.4</v>
          </cell>
          <cell r="H2316" t="str">
            <v/>
          </cell>
          <cell r="I2316" t="str">
            <v/>
          </cell>
        </row>
        <row r="2317">
          <cell r="C2317" t="str">
            <v>1953 - FE.2_Gross incremental annual electric savings (kWh/yr)</v>
          </cell>
          <cell r="D2317">
            <v>2</v>
          </cell>
          <cell r="E2317" t="str">
            <v>Gross incremental annual electric savings (kWh/yr)</v>
          </cell>
          <cell r="F2317" t="str">
            <v>Equation E (Energy): Gross incremental annual electric savings (kWh/yr)</v>
          </cell>
          <cell r="G2317" t="str">
            <v>http://rtf.nwcouncil.org/measures/res/archive/ResDHWFY10v2_1.xls</v>
          </cell>
          <cell r="H2317" t="str">
            <v/>
          </cell>
          <cell r="I2317" t="str">
            <v/>
          </cell>
        </row>
        <row r="2318">
          <cell r="C2318" t="str">
            <v>1953 - FE.2_Measure life (years)</v>
          </cell>
          <cell r="D2318">
            <v>2</v>
          </cell>
          <cell r="E2318" t="str">
            <v>Measure life (years)</v>
          </cell>
          <cell r="F2318" t="str">
            <v>Measure Life Value Source</v>
          </cell>
          <cell r="G2318" t="str">
            <v/>
          </cell>
          <cell r="H2318" t="str">
            <v>C-E Input tab</v>
          </cell>
          <cell r="I2318" t="str">
            <v>UT HES State Savings Summary- 14Nov2012.xlsx</v>
          </cell>
        </row>
        <row r="2319">
          <cell r="C2319" t="str">
            <v>1953 - FE.2_Gross incremental annual electric savings (kWh/yr)</v>
          </cell>
          <cell r="D2319">
            <v>2</v>
          </cell>
          <cell r="E2319" t="str">
            <v>Gross incremental annual electric savings (kWh/yr)</v>
          </cell>
          <cell r="F2319" t="str">
            <v>Fuel mix weighting</v>
          </cell>
          <cell r="G2319" t="str">
            <v>0.02 - Percentage</v>
          </cell>
          <cell r="H2319" t="str">
            <v>Program participation data</v>
          </cell>
          <cell r="I2319" t="str">
            <v/>
          </cell>
        </row>
        <row r="2320">
          <cell r="C2320" t="str">
            <v>1953 - FE.2_Incremental cost ($)</v>
          </cell>
          <cell r="D2320">
            <v>2</v>
          </cell>
          <cell r="E2320" t="str">
            <v>Incremental cost ($)</v>
          </cell>
          <cell r="F2320" t="str">
            <v>Cost Value Source</v>
          </cell>
          <cell r="G2320" t="str">
            <v/>
          </cell>
          <cell r="H2320" t="str">
            <v>C-E Input tab</v>
          </cell>
          <cell r="I2320" t="str">
            <v>UT HES State Savings Summary- 14Nov2012.xlsx</v>
          </cell>
        </row>
        <row r="2321">
          <cell r="C2321" t="str">
            <v>1953 - FE.2_Gross incremental annual electric savings (kWh/yr)</v>
          </cell>
          <cell r="D2321">
            <v>2</v>
          </cell>
          <cell r="E2321" t="str">
            <v>Gross incremental annual electric savings (kWh/yr)</v>
          </cell>
          <cell r="F2321" t="str">
            <v>Efficient Case Gross Annual Energy Consumption (kWh/yr)</v>
          </cell>
          <cell r="G2321" t="str">
            <v>3488.4</v>
          </cell>
          <cell r="H2321" t="str">
            <v/>
          </cell>
          <cell r="I2321" t="str">
            <v/>
          </cell>
        </row>
        <row r="2322">
          <cell r="C2322" t="str">
            <v>1507 - FE.2_Measure life (years)</v>
          </cell>
          <cell r="D2322">
            <v>2</v>
          </cell>
          <cell r="E2322" t="str">
            <v>Measure life (years)</v>
          </cell>
          <cell r="F2322" t="str">
            <v>Measure Life Value Source</v>
          </cell>
          <cell r="G2322" t="str">
            <v/>
          </cell>
          <cell r="H2322" t="str">
            <v/>
          </cell>
          <cell r="I2322" t="str">
            <v>1-27-2014_ID_HES_Elec Water Heater_Brief.xlsx</v>
          </cell>
        </row>
        <row r="2323">
          <cell r="C2323" t="str">
            <v>1507 - FE.2_Gross incremental annual electric savings (kWh/yr)</v>
          </cell>
          <cell r="D2323">
            <v>2</v>
          </cell>
          <cell r="E2323" t="str">
            <v>Gross incremental annual electric savings (kWh/yr)</v>
          </cell>
          <cell r="F2323" t="str">
            <v xml:space="preserve">Energy Savings Value Source </v>
          </cell>
          <cell r="G2323" t="str">
            <v/>
          </cell>
          <cell r="H2323" t="str">
            <v/>
          </cell>
          <cell r="I2323" t="str">
            <v>1-27-2014_ID_HES_Elec Water Heater_Brief.xlsx</v>
          </cell>
        </row>
        <row r="2324">
          <cell r="C2324" t="str">
            <v>1507 - FE.2_Planned Net to Gross Ratio</v>
          </cell>
          <cell r="D2324">
            <v>2</v>
          </cell>
          <cell r="E2324" t="str">
            <v>Planned Net to Gross Ratio</v>
          </cell>
          <cell r="F2324" t="str">
            <v>Net-to-Gross Value Source</v>
          </cell>
          <cell r="G2324" t="str">
            <v/>
          </cell>
          <cell r="H2324" t="str">
            <v>Page 2</v>
          </cell>
          <cell r="I2324" t="str">
            <v>ID_FinAnswer_Express_Program_Evaluation_2009-2011.pdf</v>
          </cell>
        </row>
        <row r="2325">
          <cell r="C2325" t="str">
            <v>1507 - FE.2_Incremental cost ($)</v>
          </cell>
          <cell r="D2325">
            <v>2</v>
          </cell>
          <cell r="E2325" t="str">
            <v>Incremental cost ($)</v>
          </cell>
          <cell r="F2325" t="str">
            <v>Cost Value Source</v>
          </cell>
          <cell r="G2325" t="str">
            <v/>
          </cell>
          <cell r="H2325" t="str">
            <v/>
          </cell>
          <cell r="I2325" t="str">
            <v>1-27-2014_ID_HES_Elec Water Heater_Brief.xlsx</v>
          </cell>
        </row>
        <row r="2326">
          <cell r="C2326" t="str">
            <v>1507 - FE.2_Planned Realization Rate</v>
          </cell>
          <cell r="D2326">
            <v>2</v>
          </cell>
          <cell r="E2326" t="str">
            <v>Planned Realization Rate</v>
          </cell>
          <cell r="F2326" t="str">
            <v>Realization Rate Value Source</v>
          </cell>
          <cell r="G2326" t="str">
            <v/>
          </cell>
          <cell r="H2326" t="str">
            <v>Table 1</v>
          </cell>
          <cell r="I2326" t="str">
            <v>ID_FinAnswer_Express_Program_Evaluation_2009-2011.pdf</v>
          </cell>
        </row>
        <row r="2327">
          <cell r="C2327" t="str">
            <v>2710 - FE.2_Planned Net to Gross Ratio</v>
          </cell>
          <cell r="D2327">
            <v>2</v>
          </cell>
          <cell r="E2327" t="str">
            <v>Planned Net to Gross Ratio</v>
          </cell>
          <cell r="F2327" t="str">
            <v>Net-to-Gross Value Source</v>
          </cell>
          <cell r="G2327" t="str">
            <v/>
          </cell>
          <cell r="H2327" t="str">
            <v>Page 10</v>
          </cell>
          <cell r="I2327" t="str">
            <v>DSM_WY_FinAnswerExpress_Report_2011.pdf</v>
          </cell>
        </row>
        <row r="2328">
          <cell r="C2328" t="str">
            <v>2710 - FE.2_Planned Realization Rate</v>
          </cell>
          <cell r="D2328">
            <v>2</v>
          </cell>
          <cell r="E2328" t="str">
            <v>Planned Realization Rate</v>
          </cell>
          <cell r="F2328" t="str">
            <v>Realization Rate Value Source</v>
          </cell>
          <cell r="G2328" t="str">
            <v/>
          </cell>
          <cell r="H2328" t="str">
            <v>Table 1</v>
          </cell>
          <cell r="I2328" t="str">
            <v>DSM_WY_FinAnswerExpress_Report_2011.pdf</v>
          </cell>
        </row>
        <row r="2329">
          <cell r="C2329" t="str">
            <v>1954 - FE.2_Gross incremental annual electric savings (kWh/yr)</v>
          </cell>
          <cell r="D2329">
            <v>2</v>
          </cell>
          <cell r="E2329" t="str">
            <v>Gross incremental annual electric savings (kWh/yr)</v>
          </cell>
          <cell r="F2329" t="str">
            <v>Fuel mix weighting</v>
          </cell>
          <cell r="G2329" t="str">
            <v>0.13 - Percentage</v>
          </cell>
          <cell r="H2329" t="str">
            <v>Program participation data</v>
          </cell>
          <cell r="I2329" t="str">
            <v/>
          </cell>
        </row>
        <row r="2330">
          <cell r="C2330" t="str">
            <v>1954 - FE.2_Gross incremental annual electric savings (kWh/yr)</v>
          </cell>
          <cell r="D2330">
            <v>2</v>
          </cell>
          <cell r="E2330" t="str">
            <v>Gross incremental annual electric savings (kWh/yr)</v>
          </cell>
          <cell r="F2330" t="str">
            <v>Baseline Gross Annual Energy Consumption (kWh/yr)</v>
          </cell>
          <cell r="G2330" t="str">
            <v>3663.4</v>
          </cell>
          <cell r="H2330" t="str">
            <v/>
          </cell>
          <cell r="I2330" t="str">
            <v/>
          </cell>
        </row>
        <row r="2331">
          <cell r="C2331" t="str">
            <v>1954 - FE.2_Gross incremental annual electric savings (kWh/yr)</v>
          </cell>
          <cell r="D2331">
            <v>2</v>
          </cell>
          <cell r="E2331" t="str">
            <v>Gross incremental annual electric savings (kWh/yr)</v>
          </cell>
          <cell r="F2331" t="str">
            <v xml:space="preserve">Energy Savings Value Source </v>
          </cell>
          <cell r="G2331" t="str">
            <v/>
          </cell>
          <cell r="H2331" t="str">
            <v>UT State Savings Summary See Products tab</v>
          </cell>
          <cell r="I2331" t="str">
            <v/>
          </cell>
        </row>
        <row r="2332">
          <cell r="C2332" t="str">
            <v>1954 - FE.2_Gross incremental annual electric savings (kWh/yr)</v>
          </cell>
          <cell r="D2332">
            <v>2</v>
          </cell>
          <cell r="E2332" t="str">
            <v>Gross incremental annual electric savings (kWh/yr)</v>
          </cell>
          <cell r="F2332" t="str">
            <v>Base case</v>
          </cell>
          <cell r="G2332" t="str">
            <v>0.92</v>
          </cell>
          <cell r="H2332" t="str">
            <v>Federal Standard</v>
          </cell>
          <cell r="I2332" t="str">
            <v/>
          </cell>
        </row>
        <row r="2333">
          <cell r="C2333" t="str">
            <v>1954 - FE.2_Measure life (years)</v>
          </cell>
          <cell r="D2333">
            <v>2</v>
          </cell>
          <cell r="E2333" t="str">
            <v>Measure life (years)</v>
          </cell>
          <cell r="F2333" t="str">
            <v>Measure Life Value Source</v>
          </cell>
          <cell r="G2333" t="str">
            <v/>
          </cell>
          <cell r="H2333" t="str">
            <v>C-E Input tab</v>
          </cell>
          <cell r="I2333" t="str">
            <v>UT HES State Savings Summary- 14Nov2012.xlsx</v>
          </cell>
        </row>
        <row r="2334">
          <cell r="C2334" t="str">
            <v>1954 - FE.2_Gross incremental annual electric savings (kWh/yr)</v>
          </cell>
          <cell r="D2334">
            <v>2</v>
          </cell>
          <cell r="E2334" t="str">
            <v>Gross incremental annual electric savings (kWh/yr)</v>
          </cell>
          <cell r="F2334" t="str">
            <v>Efficient Case Gross Annual Energy Consumption (kWh/yr)</v>
          </cell>
          <cell r="G2334" t="str">
            <v>3564.4</v>
          </cell>
          <cell r="H2334" t="str">
            <v/>
          </cell>
          <cell r="I2334" t="str">
            <v/>
          </cell>
        </row>
        <row r="2335">
          <cell r="C2335" t="str">
            <v>1954 - FE.2_Incremental cost ($)</v>
          </cell>
          <cell r="D2335">
            <v>2</v>
          </cell>
          <cell r="E2335" t="str">
            <v>Incremental cost ($)</v>
          </cell>
          <cell r="F2335" t="str">
            <v>Cost Value Source</v>
          </cell>
          <cell r="G2335" t="str">
            <v/>
          </cell>
          <cell r="H2335" t="str">
            <v>C-E Input tab</v>
          </cell>
          <cell r="I2335" t="str">
            <v>UT HES State Savings Summary- 14Nov2012.xlsx</v>
          </cell>
        </row>
        <row r="2336">
          <cell r="C2336" t="str">
            <v>1954 - FE.2_Gross incremental annual electric savings (kWh/yr)</v>
          </cell>
          <cell r="D2336">
            <v>2</v>
          </cell>
          <cell r="E2336" t="str">
            <v>Gross incremental annual electric savings (kWh/yr)</v>
          </cell>
          <cell r="F2336" t="str">
            <v>Equation E (Energy): Gross incremental annual electric savings (kWh/yr)</v>
          </cell>
          <cell r="G2336" t="str">
            <v>http://rtf.nwcouncil.org/measures/res/archive/ResDHWFY10v2_1.xls</v>
          </cell>
          <cell r="H2336" t="str">
            <v/>
          </cell>
          <cell r="I2336" t="str">
            <v/>
          </cell>
        </row>
        <row r="2337">
          <cell r="C2337" t="str">
            <v>1508 - FE.2_Planned Net to Gross Ratio</v>
          </cell>
          <cell r="D2337">
            <v>2</v>
          </cell>
          <cell r="E2337" t="str">
            <v>Planned Net to Gross Ratio</v>
          </cell>
          <cell r="F2337" t="str">
            <v>Net-to-Gross Value Source</v>
          </cell>
          <cell r="G2337" t="str">
            <v/>
          </cell>
          <cell r="H2337" t="str">
            <v>Page 2</v>
          </cell>
          <cell r="I2337" t="str">
            <v>ID_FinAnswer_Express_Program_Evaluation_2009-2011.pdf</v>
          </cell>
        </row>
        <row r="2338">
          <cell r="C2338" t="str">
            <v>1508 - FE.2_Planned Realization Rate</v>
          </cell>
          <cell r="D2338">
            <v>2</v>
          </cell>
          <cell r="E2338" t="str">
            <v>Planned Realization Rate</v>
          </cell>
          <cell r="F2338" t="str">
            <v>Realization Rate Value Source</v>
          </cell>
          <cell r="G2338" t="str">
            <v/>
          </cell>
          <cell r="H2338" t="str">
            <v>Table 1</v>
          </cell>
          <cell r="I2338" t="str">
            <v>ID_FinAnswer_Express_Program_Evaluation_2009-2011.pdf</v>
          </cell>
        </row>
        <row r="2339">
          <cell r="C2339" t="str">
            <v>1508 - FE.2_Incremental cost ($)</v>
          </cell>
          <cell r="D2339">
            <v>2</v>
          </cell>
          <cell r="E2339" t="str">
            <v>Incremental cost ($)</v>
          </cell>
          <cell r="F2339" t="str">
            <v>Cost Value Source</v>
          </cell>
          <cell r="G2339" t="str">
            <v/>
          </cell>
          <cell r="H2339" t="str">
            <v/>
          </cell>
          <cell r="I2339" t="str">
            <v>1-27-2014_ID_HES_Elec Water Heater_Brief.xlsx</v>
          </cell>
        </row>
        <row r="2340">
          <cell r="C2340" t="str">
            <v>1508 - FE.2_Measure life (years)</v>
          </cell>
          <cell r="D2340">
            <v>2</v>
          </cell>
          <cell r="E2340" t="str">
            <v>Measure life (years)</v>
          </cell>
          <cell r="F2340" t="str">
            <v>Measure Life Value Source</v>
          </cell>
          <cell r="G2340" t="str">
            <v/>
          </cell>
          <cell r="H2340" t="str">
            <v/>
          </cell>
          <cell r="I2340" t="str">
            <v>1-27-2014_ID_HES_Elec Water Heater_Brief.xlsx</v>
          </cell>
        </row>
        <row r="2341">
          <cell r="C2341" t="str">
            <v>1508 - FE.2_Gross incremental annual electric savings (kWh/yr)</v>
          </cell>
          <cell r="D2341">
            <v>2</v>
          </cell>
          <cell r="E2341" t="str">
            <v>Gross incremental annual electric savings (kWh/yr)</v>
          </cell>
          <cell r="F2341" t="str">
            <v xml:space="preserve">Energy Savings Value Source </v>
          </cell>
          <cell r="G2341" t="str">
            <v/>
          </cell>
          <cell r="H2341" t="str">
            <v/>
          </cell>
          <cell r="I2341" t="str">
            <v>1-27-2014_ID_HES_Elec Water Heater_Brief.xlsx</v>
          </cell>
        </row>
        <row r="2342">
          <cell r="C2342" t="str">
            <v>1956 - FE.2_Gross incremental annual electric savings (kWh/yr)</v>
          </cell>
          <cell r="D2342">
            <v>2</v>
          </cell>
          <cell r="E2342" t="str">
            <v>Gross incremental annual electric savings (kWh/yr)</v>
          </cell>
          <cell r="F2342" t="str">
            <v>Fuel mix weighting</v>
          </cell>
          <cell r="G2342" t="str">
            <v>0.1 - Percentage</v>
          </cell>
          <cell r="H2342" t="str">
            <v>Program participation data</v>
          </cell>
          <cell r="I2342" t="str">
            <v/>
          </cell>
        </row>
        <row r="2343">
          <cell r="C2343" t="str">
            <v>1956 - FE.2_Gross incremental annual electric savings (kWh/yr)</v>
          </cell>
          <cell r="D2343">
            <v>2</v>
          </cell>
          <cell r="E2343" t="str">
            <v>Gross incremental annual electric savings (kWh/yr)</v>
          </cell>
          <cell r="F2343" t="str">
            <v xml:space="preserve">Energy Savings Value Source </v>
          </cell>
          <cell r="G2343" t="str">
            <v/>
          </cell>
          <cell r="H2343" t="str">
            <v>UT State Savings Summary See Products tab</v>
          </cell>
          <cell r="I2343" t="str">
            <v/>
          </cell>
        </row>
        <row r="2344">
          <cell r="C2344" t="str">
            <v>1956 - FE.2_Gross incremental annual electric savings (kWh/yr)</v>
          </cell>
          <cell r="D2344">
            <v>2</v>
          </cell>
          <cell r="E2344" t="str">
            <v>Gross incremental annual electric savings (kWh/yr)</v>
          </cell>
          <cell r="F2344" t="str">
            <v>Efficient Case Gross Annual Energy Consumption (kWh/yr)</v>
          </cell>
          <cell r="G2344" t="str">
            <v>3532.4</v>
          </cell>
          <cell r="H2344" t="str">
            <v/>
          </cell>
          <cell r="I2344" t="str">
            <v/>
          </cell>
        </row>
        <row r="2345">
          <cell r="C2345" t="str">
            <v>1956 - FE.2_Gross incremental annual electric savings (kWh/yr)</v>
          </cell>
          <cell r="D2345">
            <v>2</v>
          </cell>
          <cell r="E2345" t="str">
            <v>Gross incremental annual electric savings (kWh/yr)</v>
          </cell>
          <cell r="F2345" t="str">
            <v>Baseline Gross Annual Energy Consumption (kWh/yr)</v>
          </cell>
          <cell r="G2345" t="str">
            <v>3663.4</v>
          </cell>
          <cell r="H2345" t="str">
            <v/>
          </cell>
          <cell r="I2345" t="str">
            <v/>
          </cell>
        </row>
        <row r="2346">
          <cell r="C2346" t="str">
            <v>1956 - FE.2_Measure life (years)</v>
          </cell>
          <cell r="D2346">
            <v>2</v>
          </cell>
          <cell r="E2346" t="str">
            <v>Measure life (years)</v>
          </cell>
          <cell r="F2346" t="str">
            <v>Measure Life Value Source</v>
          </cell>
          <cell r="G2346" t="str">
            <v/>
          </cell>
          <cell r="H2346" t="str">
            <v>C-E Input tab</v>
          </cell>
          <cell r="I2346" t="str">
            <v>UT HES State Savings Summary- 14Nov2012.xlsx</v>
          </cell>
        </row>
        <row r="2347">
          <cell r="C2347" t="str">
            <v>1956 - FE.2_Gross incremental annual electric savings (kWh/yr)</v>
          </cell>
          <cell r="D2347">
            <v>2</v>
          </cell>
          <cell r="E2347" t="str">
            <v>Gross incremental annual electric savings (kWh/yr)</v>
          </cell>
          <cell r="F2347" t="str">
            <v>Base case</v>
          </cell>
          <cell r="G2347" t="str">
            <v>0.9</v>
          </cell>
          <cell r="H2347" t="str">
            <v>Federal Standard</v>
          </cell>
          <cell r="I2347" t="str">
            <v/>
          </cell>
        </row>
        <row r="2348">
          <cell r="C2348" t="str">
            <v>1956 - FE.2_Incremental cost ($)</v>
          </cell>
          <cell r="D2348">
            <v>2</v>
          </cell>
          <cell r="E2348" t="str">
            <v>Incremental cost ($)</v>
          </cell>
          <cell r="F2348" t="str">
            <v>Cost Value Source</v>
          </cell>
          <cell r="G2348" t="str">
            <v/>
          </cell>
          <cell r="H2348" t="str">
            <v>C-E Input tab</v>
          </cell>
          <cell r="I2348" t="str">
            <v>UT HES State Savings Summary- 14Nov2012.xlsx</v>
          </cell>
        </row>
        <row r="2349">
          <cell r="C2349" t="str">
            <v>1956 - FE.2_Gross incremental annual electric savings (kWh/yr)</v>
          </cell>
          <cell r="D2349">
            <v>2</v>
          </cell>
          <cell r="E2349" t="str">
            <v>Gross incremental annual electric savings (kWh/yr)</v>
          </cell>
          <cell r="F2349" t="str">
            <v>Equation E (Energy): Gross incremental annual electric savings (kWh/yr)</v>
          </cell>
          <cell r="G2349" t="str">
            <v>http://rtf.nwcouncil.org/measures/res/archive/ResDHWFY10v2_1.xls</v>
          </cell>
          <cell r="H2349" t="str">
            <v/>
          </cell>
          <cell r="I2349" t="str">
            <v/>
          </cell>
        </row>
        <row r="2350">
          <cell r="C2350" t="str">
            <v>1510 - FE.2_Planned Net to Gross Ratio</v>
          </cell>
          <cell r="D2350">
            <v>2</v>
          </cell>
          <cell r="E2350" t="str">
            <v>Planned Net to Gross Ratio</v>
          </cell>
          <cell r="F2350" t="str">
            <v>Net-to-Gross Value Source</v>
          </cell>
          <cell r="G2350" t="str">
            <v/>
          </cell>
          <cell r="H2350" t="str">
            <v>Page 2</v>
          </cell>
          <cell r="I2350" t="str">
            <v>ID_FinAnswer_Express_Program_Evaluation_2009-2011.pdf</v>
          </cell>
        </row>
        <row r="2351">
          <cell r="C2351" t="str">
            <v>1510 - FE.2_Gross incremental annual electric savings (kWh/yr)</v>
          </cell>
          <cell r="D2351">
            <v>2</v>
          </cell>
          <cell r="E2351" t="str">
            <v>Gross incremental annual electric savings (kWh/yr)</v>
          </cell>
          <cell r="F2351" t="str">
            <v xml:space="preserve">Energy Savings Value Source </v>
          </cell>
          <cell r="G2351" t="str">
            <v/>
          </cell>
          <cell r="H2351" t="str">
            <v/>
          </cell>
          <cell r="I2351" t="str">
            <v>1-27-2014_ID_HES_Elec Water Heater_Brief.xlsx</v>
          </cell>
        </row>
        <row r="2352">
          <cell r="C2352" t="str">
            <v>1510 - FE.2_Measure life (years)</v>
          </cell>
          <cell r="D2352">
            <v>2</v>
          </cell>
          <cell r="E2352" t="str">
            <v>Measure life (years)</v>
          </cell>
          <cell r="F2352" t="str">
            <v>Measure Life Value Source</v>
          </cell>
          <cell r="G2352" t="str">
            <v/>
          </cell>
          <cell r="H2352" t="str">
            <v/>
          </cell>
          <cell r="I2352" t="str">
            <v>1-27-2014_ID_HES_Elec Water Heater_Brief.xlsx</v>
          </cell>
        </row>
        <row r="2353">
          <cell r="C2353" t="str">
            <v>1510 - FE.2_Incremental cost ($)</v>
          </cell>
          <cell r="D2353">
            <v>2</v>
          </cell>
          <cell r="E2353" t="str">
            <v>Incremental cost ($)</v>
          </cell>
          <cell r="F2353" t="str">
            <v>Cost Value Source</v>
          </cell>
          <cell r="G2353" t="str">
            <v/>
          </cell>
          <cell r="H2353" t="str">
            <v/>
          </cell>
          <cell r="I2353" t="str">
            <v>1-27-2014_ID_HES_Elec Water Heater_Brief.xlsx</v>
          </cell>
        </row>
        <row r="2354">
          <cell r="C2354" t="str">
            <v>1510 - FE.2_Planned Realization Rate</v>
          </cell>
          <cell r="D2354">
            <v>2</v>
          </cell>
          <cell r="E2354" t="str">
            <v>Planned Realization Rate</v>
          </cell>
          <cell r="F2354" t="str">
            <v>Realization Rate Value Source</v>
          </cell>
          <cell r="G2354" t="str">
            <v/>
          </cell>
          <cell r="H2354" t="str">
            <v>Table 1</v>
          </cell>
          <cell r="I2354" t="str">
            <v>ID_FinAnswer_Express_Program_Evaluation_2009-2011.pdf</v>
          </cell>
        </row>
        <row r="2355">
          <cell r="C2355" t="str">
            <v>1953 - FE.3_Measure life (years)</v>
          </cell>
          <cell r="D2355">
            <v>3</v>
          </cell>
          <cell r="E2355" t="str">
            <v>Measure life (years)</v>
          </cell>
          <cell r="F2355" t="str">
            <v>Measure Life Value Source</v>
          </cell>
          <cell r="G2355" t="str">
            <v/>
          </cell>
          <cell r="H2355" t="str">
            <v/>
          </cell>
          <cell r="I2355" t="str">
            <v>03-04-2014_UT_HES_Electric Water Heaters_Brief.xlsx</v>
          </cell>
        </row>
        <row r="2356">
          <cell r="C2356" t="str">
            <v>1953 - FE.3_Gross incremental annual electric savings (kWh/yr)</v>
          </cell>
          <cell r="D2356">
            <v>3</v>
          </cell>
          <cell r="E2356" t="str">
            <v>Gross incremental annual electric savings (kWh/yr)</v>
          </cell>
          <cell r="F2356" t="str">
            <v>Energy Savings Value Source</v>
          </cell>
          <cell r="G2356" t="str">
            <v/>
          </cell>
          <cell r="H2356" t="str">
            <v/>
          </cell>
          <cell r="I2356" t="str">
            <v>03-04-2014_UT_HES_Electric Water Heaters_Brief.xlsx</v>
          </cell>
        </row>
        <row r="2357">
          <cell r="C2357" t="str">
            <v>1953 - FE.3_Incremental cost ($)</v>
          </cell>
          <cell r="D2357">
            <v>3</v>
          </cell>
          <cell r="E2357" t="str">
            <v>Incremental cost ($)</v>
          </cell>
          <cell r="F2357" t="str">
            <v>Incremental Cost Value Source</v>
          </cell>
          <cell r="G2357" t="str">
            <v/>
          </cell>
          <cell r="H2357" t="str">
            <v/>
          </cell>
          <cell r="I2357" t="str">
            <v>03-04-2014_UT_HES_Electric Water Heaters_Brief.xlsx</v>
          </cell>
        </row>
        <row r="2358">
          <cell r="C2358" t="str">
            <v>1954 - FE.3_Incremental cost ($)</v>
          </cell>
          <cell r="D2358">
            <v>3</v>
          </cell>
          <cell r="E2358" t="str">
            <v>Incremental cost ($)</v>
          </cell>
          <cell r="F2358" t="str">
            <v>Incremental Cost Value Source</v>
          </cell>
          <cell r="G2358" t="str">
            <v/>
          </cell>
          <cell r="H2358" t="str">
            <v/>
          </cell>
          <cell r="I2358" t="str">
            <v>03-04-2014_UT_HES_Electric Water Heaters_Brief.xlsx</v>
          </cell>
        </row>
        <row r="2359">
          <cell r="C2359" t="str">
            <v>1954 - FE.3_Gross incremental annual electric savings (kWh/yr)</v>
          </cell>
          <cell r="D2359">
            <v>3</v>
          </cell>
          <cell r="E2359" t="str">
            <v>Gross incremental annual electric savings (kWh/yr)</v>
          </cell>
          <cell r="F2359" t="str">
            <v>Energy Savings Value Source</v>
          </cell>
          <cell r="G2359" t="str">
            <v/>
          </cell>
          <cell r="H2359" t="str">
            <v/>
          </cell>
          <cell r="I2359" t="str">
            <v>03-04-2014_UT_HES_Electric Water Heaters_Brief.xlsx</v>
          </cell>
        </row>
        <row r="2360">
          <cell r="C2360" t="str">
            <v>1954 - FE.3_Measure life (years)</v>
          </cell>
          <cell r="D2360">
            <v>3</v>
          </cell>
          <cell r="E2360" t="str">
            <v>Measure life (years)</v>
          </cell>
          <cell r="F2360" t="str">
            <v>Measure Life Value Source</v>
          </cell>
          <cell r="G2360" t="str">
            <v/>
          </cell>
          <cell r="H2360" t="str">
            <v/>
          </cell>
          <cell r="I2360" t="str">
            <v>03-04-2014_UT_HES_Electric Water Heaters_Brief.xlsx</v>
          </cell>
        </row>
        <row r="2361">
          <cell r="C2361" t="str">
            <v>1956 - FE.3_Measure life (years)</v>
          </cell>
          <cell r="D2361">
            <v>3</v>
          </cell>
          <cell r="E2361" t="str">
            <v>Measure life (years)</v>
          </cell>
          <cell r="F2361" t="str">
            <v>Measure Life Value Source</v>
          </cell>
          <cell r="G2361" t="str">
            <v/>
          </cell>
          <cell r="H2361" t="str">
            <v/>
          </cell>
          <cell r="I2361" t="str">
            <v>03-04-2014_UT_HES_Electric Water Heaters_Brief.xlsx</v>
          </cell>
        </row>
        <row r="2362">
          <cell r="C2362" t="str">
            <v>1956 - FE.3_Incremental cost ($)</v>
          </cell>
          <cell r="D2362">
            <v>3</v>
          </cell>
          <cell r="E2362" t="str">
            <v>Incremental cost ($)</v>
          </cell>
          <cell r="F2362" t="str">
            <v>Incremental Cost Value Source</v>
          </cell>
          <cell r="G2362" t="str">
            <v/>
          </cell>
          <cell r="H2362" t="str">
            <v/>
          </cell>
          <cell r="I2362" t="str">
            <v>03-04-2014_UT_HES_Electric Water Heaters_Brief.xlsx</v>
          </cell>
        </row>
        <row r="2363">
          <cell r="C2363" t="str">
            <v>1956 - FE.3_Gross incremental annual electric savings (kWh/yr)</v>
          </cell>
          <cell r="D2363">
            <v>3</v>
          </cell>
          <cell r="E2363" t="str">
            <v>Gross incremental annual electric savings (kWh/yr)</v>
          </cell>
          <cell r="F2363" t="str">
            <v>Energy Savings Value Source</v>
          </cell>
          <cell r="G2363" t="str">
            <v/>
          </cell>
          <cell r="H2363" t="str">
            <v/>
          </cell>
          <cell r="I2363" t="str">
            <v>03-04-2014_UT_HES_Electric Water Heaters_Brief.xlsx</v>
          </cell>
        </row>
        <row r="2364">
          <cell r="C2364" t="str">
            <v>12112013-013 - WB.1_Measure life (years)</v>
          </cell>
          <cell r="D2364">
            <v>1</v>
          </cell>
          <cell r="E2364" t="str">
            <v>Measure life (years)</v>
          </cell>
          <cell r="F2364" t="str">
            <v>Measure Life Value Source</v>
          </cell>
          <cell r="G2364" t="str">
            <v/>
          </cell>
          <cell r="H2364" t="str">
            <v/>
          </cell>
          <cell r="I2364" t="str">
            <v>09-06-2013_WA_HES_Elec Water Heater_Brief.xlsx</v>
          </cell>
        </row>
        <row r="2365">
          <cell r="C2365" t="str">
            <v>12112013-013 - WB.1_Incremental cost ($)</v>
          </cell>
          <cell r="D2365">
            <v>1</v>
          </cell>
          <cell r="E2365" t="str">
            <v>Incremental cost ($)</v>
          </cell>
          <cell r="F2365" t="str">
            <v>Incremental Cost Value Source</v>
          </cell>
          <cell r="G2365" t="str">
            <v/>
          </cell>
          <cell r="H2365" t="str">
            <v/>
          </cell>
          <cell r="I2365" t="str">
            <v>09-06-2013_WA_HES_Elec Water Heater_Brief.xlsx</v>
          </cell>
        </row>
        <row r="2366">
          <cell r="C2366" t="str">
            <v>12112013-013 - WB.1_Gross incremental annual electric savings (kWh/yr)</v>
          </cell>
          <cell r="D2366">
            <v>1</v>
          </cell>
          <cell r="E2366" t="str">
            <v>Gross incremental annual electric savings (kWh/yr)</v>
          </cell>
          <cell r="F2366" t="str">
            <v xml:space="preserve">Energy Savings Value Source </v>
          </cell>
          <cell r="G2366" t="str">
            <v/>
          </cell>
          <cell r="H2366" t="str">
            <v/>
          </cell>
          <cell r="I2366" t="str">
            <v>09-06-2013_WA_HES_Elec Water Heater_Brief.xlsx</v>
          </cell>
        </row>
        <row r="2367">
          <cell r="C2367" t="str">
            <v>12112013-008 - WB.1_Gross incremental annual electric savings (kWh/yr)</v>
          </cell>
          <cell r="D2367">
            <v>1</v>
          </cell>
          <cell r="E2367" t="str">
            <v>Gross incremental annual electric savings (kWh/yr)</v>
          </cell>
          <cell r="F2367" t="str">
            <v xml:space="preserve">Energy Savings Value Source </v>
          </cell>
          <cell r="G2367" t="str">
            <v/>
          </cell>
          <cell r="H2367" t="str">
            <v/>
          </cell>
          <cell r="I2367" t="str">
            <v>09-06-2013_WA_HES_Elec Water Heater_Brief.xlsx</v>
          </cell>
        </row>
        <row r="2368">
          <cell r="C2368" t="str">
            <v>12112013-008 - WB.1_Measure life (years)</v>
          </cell>
          <cell r="D2368">
            <v>1</v>
          </cell>
          <cell r="E2368" t="str">
            <v>Measure life (years)</v>
          </cell>
          <cell r="F2368" t="str">
            <v>Measure Life Value Source</v>
          </cell>
          <cell r="G2368" t="str">
            <v/>
          </cell>
          <cell r="H2368" t="str">
            <v/>
          </cell>
          <cell r="I2368" t="str">
            <v>09-06-2013_WA_HES_Elec Water Heater_Brief.xlsx</v>
          </cell>
        </row>
        <row r="2369">
          <cell r="C2369" t="str">
            <v>12112013-008 - WB.1_Incremental cost ($)</v>
          </cell>
          <cell r="D2369">
            <v>1</v>
          </cell>
          <cell r="E2369" t="str">
            <v>Incremental cost ($)</v>
          </cell>
          <cell r="F2369" t="str">
            <v>Incremental Cost Value Source</v>
          </cell>
          <cell r="G2369" t="str">
            <v/>
          </cell>
          <cell r="H2369" t="str">
            <v/>
          </cell>
          <cell r="I2369" t="str">
            <v>09-06-2013_WA_HES_Elec Water Heater_Brief.xlsx</v>
          </cell>
        </row>
        <row r="2370">
          <cell r="C2370" t="str">
            <v>12112013-009 - WB.1_Incremental cost ($)</v>
          </cell>
          <cell r="D2370">
            <v>1</v>
          </cell>
          <cell r="E2370" t="str">
            <v>Incremental cost ($)</v>
          </cell>
          <cell r="F2370" t="str">
            <v>Incremental Cost Value Source</v>
          </cell>
          <cell r="G2370" t="str">
            <v/>
          </cell>
          <cell r="H2370" t="str">
            <v/>
          </cell>
          <cell r="I2370" t="str">
            <v>09-06-2013_WA_HES_Elec Water Heater_Brief.xlsx</v>
          </cell>
        </row>
        <row r="2371">
          <cell r="C2371" t="str">
            <v>12112013-009 - WB.1_Measure life (years)</v>
          </cell>
          <cell r="D2371">
            <v>1</v>
          </cell>
          <cell r="E2371" t="str">
            <v>Measure life (years)</v>
          </cell>
          <cell r="F2371" t="str">
            <v>Measure Life Value Source</v>
          </cell>
          <cell r="G2371" t="str">
            <v/>
          </cell>
          <cell r="H2371" t="str">
            <v/>
          </cell>
          <cell r="I2371" t="str">
            <v>09-06-2013_WA_HES_Elec Water Heater_Brief.xlsx</v>
          </cell>
        </row>
        <row r="2372">
          <cell r="C2372" t="str">
            <v>12112013-009 - WB.1_Gross incremental annual electric savings (kWh/yr)</v>
          </cell>
          <cell r="D2372">
            <v>1</v>
          </cell>
          <cell r="E2372" t="str">
            <v>Gross incremental annual electric savings (kWh/yr)</v>
          </cell>
          <cell r="F2372" t="str">
            <v xml:space="preserve">Energy Savings Value Source </v>
          </cell>
          <cell r="G2372" t="str">
            <v/>
          </cell>
          <cell r="H2372" t="str">
            <v/>
          </cell>
          <cell r="I2372" t="str">
            <v>09-06-2013_WA_HES_Elec Water Heater_Brief.xlsx</v>
          </cell>
        </row>
        <row r="2373">
          <cell r="C2373" t="str">
            <v>12112013-010 - WB.1_Measure life (years)</v>
          </cell>
          <cell r="D2373">
            <v>1</v>
          </cell>
          <cell r="E2373" t="str">
            <v>Measure life (years)</v>
          </cell>
          <cell r="F2373" t="str">
            <v>Measure Life Value Source</v>
          </cell>
          <cell r="G2373" t="str">
            <v/>
          </cell>
          <cell r="H2373" t="str">
            <v/>
          </cell>
          <cell r="I2373" t="str">
            <v>09-06-2013_WA_HES_Elec Water Heater_Brief.xlsx</v>
          </cell>
        </row>
        <row r="2374">
          <cell r="C2374" t="str">
            <v>12112013-010 - WB.1_Incremental cost ($)</v>
          </cell>
          <cell r="D2374">
            <v>1</v>
          </cell>
          <cell r="E2374" t="str">
            <v>Incremental cost ($)</v>
          </cell>
          <cell r="F2374" t="str">
            <v>Incremental Cost Value Source</v>
          </cell>
          <cell r="G2374" t="str">
            <v/>
          </cell>
          <cell r="H2374" t="str">
            <v/>
          </cell>
          <cell r="I2374" t="str">
            <v>09-06-2013_WA_HES_Elec Water Heater_Brief.xlsx</v>
          </cell>
        </row>
        <row r="2375">
          <cell r="C2375" t="str">
            <v>12112013-010 - WB.1_Gross incremental annual electric savings (kWh/yr)</v>
          </cell>
          <cell r="D2375">
            <v>1</v>
          </cell>
          <cell r="E2375" t="str">
            <v>Gross incremental annual electric savings (kWh/yr)</v>
          </cell>
          <cell r="F2375" t="str">
            <v xml:space="preserve">Energy Savings Value Source </v>
          </cell>
          <cell r="G2375" t="str">
            <v/>
          </cell>
          <cell r="H2375" t="str">
            <v/>
          </cell>
          <cell r="I2375" t="str">
            <v>09-06-2013_WA_HES_Elec Water Heater_Brief.xlsx</v>
          </cell>
        </row>
        <row r="2376">
          <cell r="C2376" t="str">
            <v>12112013-011 - WB.1_Measure life (years)</v>
          </cell>
          <cell r="D2376">
            <v>1</v>
          </cell>
          <cell r="E2376" t="str">
            <v>Measure life (years)</v>
          </cell>
          <cell r="F2376" t="str">
            <v>Measure Life Value Source</v>
          </cell>
          <cell r="G2376" t="str">
            <v/>
          </cell>
          <cell r="H2376" t="str">
            <v/>
          </cell>
          <cell r="I2376" t="str">
            <v>09-06-2013_WA_HES_Elec Water Heater_Brief.xlsx</v>
          </cell>
        </row>
        <row r="2377">
          <cell r="C2377" t="str">
            <v>12112013-011 - WB.1_Incremental cost ($)</v>
          </cell>
          <cell r="D2377">
            <v>1</v>
          </cell>
          <cell r="E2377" t="str">
            <v>Incremental cost ($)</v>
          </cell>
          <cell r="F2377" t="str">
            <v>Incremental Cost Value Source</v>
          </cell>
          <cell r="G2377" t="str">
            <v/>
          </cell>
          <cell r="H2377" t="str">
            <v/>
          </cell>
          <cell r="I2377" t="str">
            <v>09-06-2013_WA_HES_Elec Water Heater_Brief.xlsx</v>
          </cell>
        </row>
        <row r="2378">
          <cell r="C2378" t="str">
            <v>12112013-011 - WB.1_Gross incremental annual electric savings (kWh/yr)</v>
          </cell>
          <cell r="D2378">
            <v>1</v>
          </cell>
          <cell r="E2378" t="str">
            <v>Gross incremental annual electric savings (kWh/yr)</v>
          </cell>
          <cell r="F2378" t="str">
            <v xml:space="preserve">Energy Savings Value Source </v>
          </cell>
          <cell r="G2378" t="str">
            <v/>
          </cell>
          <cell r="H2378" t="str">
            <v/>
          </cell>
          <cell r="I2378" t="str">
            <v>09-06-2013_WA_HES_Elec Water Heater_Brief.xlsx</v>
          </cell>
        </row>
        <row r="2379">
          <cell r="C2379" t="str">
            <v>12112013-012 - WB.1_Gross incremental annual electric savings (kWh/yr)</v>
          </cell>
          <cell r="D2379">
            <v>1</v>
          </cell>
          <cell r="E2379" t="str">
            <v>Gross incremental annual electric savings (kWh/yr)</v>
          </cell>
          <cell r="F2379" t="str">
            <v xml:space="preserve">Energy Savings Value Source </v>
          </cell>
          <cell r="G2379" t="str">
            <v/>
          </cell>
          <cell r="H2379" t="str">
            <v/>
          </cell>
          <cell r="I2379" t="str">
            <v>09-06-2013_WA_HES_Elec Water Heater_Brief.xlsx</v>
          </cell>
        </row>
        <row r="2380">
          <cell r="C2380" t="str">
            <v>12112013-012 - WB.1_Measure life (years)</v>
          </cell>
          <cell r="D2380">
            <v>1</v>
          </cell>
          <cell r="E2380" t="str">
            <v>Measure life (years)</v>
          </cell>
          <cell r="F2380" t="str">
            <v>Measure Life Value Source</v>
          </cell>
          <cell r="G2380" t="str">
            <v/>
          </cell>
          <cell r="H2380" t="str">
            <v/>
          </cell>
          <cell r="I2380" t="str">
            <v>09-06-2013_WA_HES_Elec Water Heater_Brief.xlsx</v>
          </cell>
        </row>
        <row r="2381">
          <cell r="C2381" t="str">
            <v>12112013-012 - WB.1_Incremental cost ($)</v>
          </cell>
          <cell r="D2381">
            <v>1</v>
          </cell>
          <cell r="E2381" t="str">
            <v>Incremental cost ($)</v>
          </cell>
          <cell r="F2381" t="str">
            <v>Incremental Cost Value Source</v>
          </cell>
          <cell r="G2381" t="str">
            <v/>
          </cell>
          <cell r="H2381" t="str">
            <v/>
          </cell>
          <cell r="I2381" t="str">
            <v>09-06-2013_WA_HES_Elec Water Heater_Brief.xlsx</v>
          </cell>
        </row>
        <row r="2382">
          <cell r="C2382" t="str">
            <v>12162013-199.2_Planned Net to Gross Ratio</v>
          </cell>
          <cell r="D2382">
            <v>2</v>
          </cell>
          <cell r="E2382" t="str">
            <v>Planned Net to Gross Ratio</v>
          </cell>
          <cell r="F2382" t="str">
            <v>Net-to-Gross Value Source</v>
          </cell>
          <cell r="G2382" t="str">
            <v/>
          </cell>
          <cell r="H2382" t="str">
            <v>Page 2</v>
          </cell>
          <cell r="I2382" t="str">
            <v>CA_Energy_FinAnswer_Program_Evaluation_2009-2011.pdf</v>
          </cell>
        </row>
        <row r="2383">
          <cell r="C2383" t="str">
            <v>12162013-329.2_Planned Net to Gross Ratio</v>
          </cell>
          <cell r="D2383">
            <v>2</v>
          </cell>
          <cell r="E2383" t="str">
            <v>Planned Net to Gross Ratio</v>
          </cell>
          <cell r="F2383" t="str">
            <v>Net-to-Gross Ratio Value Source</v>
          </cell>
          <cell r="G2383" t="str">
            <v/>
          </cell>
          <cell r="H2383" t="str">
            <v>Page 2</v>
          </cell>
          <cell r="I2383" t="str">
            <v>ID_Energy_FinAnswer_Program_Evaluation_2009-2011.pdf</v>
          </cell>
        </row>
        <row r="2384">
          <cell r="C2384" t="str">
            <v>12162013-329.2_Measure life (years)</v>
          </cell>
          <cell r="D2384">
            <v>2</v>
          </cell>
          <cell r="E2384" t="str">
            <v>Measure life (years)</v>
          </cell>
          <cell r="F2384" t="str">
            <v>Measure Life Value Source</v>
          </cell>
          <cell r="G2384" t="str">
            <v>14.5, rounded to 15</v>
          </cell>
          <cell r="H2384" t="str">
            <v>Table 16</v>
          </cell>
          <cell r="I2384" t="str">
            <v>Idaho Energy FinAnswer Evaluation Report - 2008.pdf</v>
          </cell>
        </row>
        <row r="2385">
          <cell r="C2385" t="str">
            <v>12162013-329.2_Planned Realization Rate</v>
          </cell>
          <cell r="D2385">
            <v>2</v>
          </cell>
          <cell r="E2385" t="str">
            <v>Planned Realization Rate</v>
          </cell>
          <cell r="F2385" t="str">
            <v>Realization Rate Value Source</v>
          </cell>
          <cell r="G2385" t="str">
            <v/>
          </cell>
          <cell r="H2385" t="str">
            <v>Table 1</v>
          </cell>
          <cell r="I2385" t="str">
            <v>ID_Energy_FinAnswer_Program_Evaluation_2009-2011.pdf</v>
          </cell>
        </row>
        <row r="2386">
          <cell r="C2386" t="str">
            <v>11222013-095.2_Incentive Customer ($)</v>
          </cell>
          <cell r="D2386">
            <v>2</v>
          </cell>
          <cell r="E2386" t="str">
            <v>Incentive Customer ($)</v>
          </cell>
          <cell r="F2386" t="str">
            <v>Incentive Value Source</v>
          </cell>
          <cell r="G2386" t="str">
            <v/>
          </cell>
          <cell r="H2386" t="str">
            <v>Incentive Caluclator Tool</v>
          </cell>
          <cell r="I2386" t="str">
            <v>WB UT Incentive Calc EXTERNAL 1.1E 0722013.xlsx</v>
          </cell>
        </row>
        <row r="2387">
          <cell r="C2387" t="str">
            <v>12162013-069.2_Incentive Customer ($)</v>
          </cell>
          <cell r="D2387">
            <v>2</v>
          </cell>
          <cell r="E2387" t="str">
            <v>Incentive Customer ($)</v>
          </cell>
          <cell r="F2387" t="str">
            <v>Incentive Value Source</v>
          </cell>
          <cell r="G2387" t="str">
            <v/>
          </cell>
          <cell r="H2387" t="str">
            <v>Incentive Caluclator Tool</v>
          </cell>
          <cell r="I2387" t="str">
            <v>WA wattSmart Business Incentive DUMMY.xlsx</v>
          </cell>
        </row>
        <row r="2388">
          <cell r="C2388" t="str">
            <v>12162013-459.2_Planned Net to Gross Ratio</v>
          </cell>
          <cell r="D2388">
            <v>2</v>
          </cell>
          <cell r="E2388" t="str">
            <v>Planned Net to Gross Ratio</v>
          </cell>
          <cell r="F2388" t="str">
            <v>Net-to-Gross Valur Source</v>
          </cell>
          <cell r="G2388" t="str">
            <v/>
          </cell>
          <cell r="H2388" t="str">
            <v>Page 10</v>
          </cell>
          <cell r="I2388" t="str">
            <v>DSM_WY_EnergyFinAnswer_Report_2011.pdf</v>
          </cell>
        </row>
        <row r="2389">
          <cell r="C2389" t="str">
            <v>12162013-459.2_Measure life (years)</v>
          </cell>
          <cell r="D2389">
            <v>2</v>
          </cell>
          <cell r="E2389" t="str">
            <v>Measure life (years)</v>
          </cell>
          <cell r="F2389" t="str">
            <v>Measure Life Value Source</v>
          </cell>
          <cell r="G2389" t="str">
            <v/>
          </cell>
          <cell r="H2389" t="str">
            <v>Table 26</v>
          </cell>
          <cell r="I2389" t="str">
            <v>2013-Wyoming-Annual-Report-Appendices-FINAL.pdf</v>
          </cell>
        </row>
        <row r="2390">
          <cell r="C2390" t="str">
            <v>12162013-459.2_Planned Realization Rate</v>
          </cell>
          <cell r="D2390">
            <v>2</v>
          </cell>
          <cell r="E2390" t="str">
            <v>Planned Realization Rate</v>
          </cell>
          <cell r="F2390" t="str">
            <v>Realization Rate Value Source</v>
          </cell>
          <cell r="G2390" t="str">
            <v/>
          </cell>
          <cell r="H2390" t="str">
            <v>Table 1</v>
          </cell>
          <cell r="I2390" t="str">
            <v>DSM_WY_EnergyFinAnswer_Report_2011.pdf</v>
          </cell>
        </row>
        <row r="2391">
          <cell r="C2391" t="str">
            <v>12162013-200.2_Planned Net to Gross Ratio</v>
          </cell>
          <cell r="D2391">
            <v>2</v>
          </cell>
          <cell r="E2391" t="str">
            <v>Planned Net to Gross Ratio</v>
          </cell>
          <cell r="F2391" t="str">
            <v>Net-to-Gross Value Source</v>
          </cell>
          <cell r="G2391" t="str">
            <v/>
          </cell>
          <cell r="H2391" t="str">
            <v>Page 2</v>
          </cell>
          <cell r="I2391" t="str">
            <v>CA_Energy_FinAnswer_Program_Evaluation_2009-2011.pdf</v>
          </cell>
        </row>
        <row r="2392">
          <cell r="C2392" t="str">
            <v>12162013-330.2_Measure life (years)</v>
          </cell>
          <cell r="D2392">
            <v>2</v>
          </cell>
          <cell r="E2392" t="str">
            <v>Measure life (years)</v>
          </cell>
          <cell r="F2392" t="str">
            <v>Measure Life Value Source</v>
          </cell>
          <cell r="G2392" t="str">
            <v>14.5, rounded to 15</v>
          </cell>
          <cell r="H2392" t="str">
            <v>Table 16</v>
          </cell>
          <cell r="I2392" t="str">
            <v>Idaho Energy FinAnswer Evaluation Report - 2008.pdf</v>
          </cell>
        </row>
        <row r="2393">
          <cell r="C2393" t="str">
            <v>12162013-330.2_Planned Net to Gross Ratio</v>
          </cell>
          <cell r="D2393">
            <v>2</v>
          </cell>
          <cell r="E2393" t="str">
            <v>Planned Net to Gross Ratio</v>
          </cell>
          <cell r="F2393" t="str">
            <v>Net-to-Gross Ratio Value Source</v>
          </cell>
          <cell r="G2393" t="str">
            <v/>
          </cell>
          <cell r="H2393" t="str">
            <v>Page 2</v>
          </cell>
          <cell r="I2393" t="str">
            <v>ID_Energy_FinAnswer_Program_Evaluation_2009-2011.pdf</v>
          </cell>
        </row>
        <row r="2394">
          <cell r="C2394" t="str">
            <v>12162013-330.2_Planned Realization Rate</v>
          </cell>
          <cell r="D2394">
            <v>2</v>
          </cell>
          <cell r="E2394" t="str">
            <v>Planned Realization Rate</v>
          </cell>
          <cell r="F2394" t="str">
            <v>Realization Rate Value Source</v>
          </cell>
          <cell r="G2394" t="str">
            <v/>
          </cell>
          <cell r="H2394" t="str">
            <v>Table 1</v>
          </cell>
          <cell r="I2394" t="str">
            <v>ID_Energy_FinAnswer_Program_Evaluation_2009-2011.pdf</v>
          </cell>
        </row>
        <row r="2395">
          <cell r="C2395" t="str">
            <v>11222013-096.2_Incentive Customer ($)</v>
          </cell>
          <cell r="D2395">
            <v>2</v>
          </cell>
          <cell r="E2395" t="str">
            <v>Incentive Customer ($)</v>
          </cell>
          <cell r="F2395" t="str">
            <v>Incentive Value Source</v>
          </cell>
          <cell r="G2395" t="str">
            <v/>
          </cell>
          <cell r="H2395" t="str">
            <v>Incentive Caluclator Tool</v>
          </cell>
          <cell r="I2395" t="str">
            <v>WB UT Incentive Calc EXTERNAL 1.1E 0722013.xlsx</v>
          </cell>
        </row>
        <row r="2396">
          <cell r="C2396" t="str">
            <v>12162013-070.2_Incentive Customer ($)</v>
          </cell>
          <cell r="D2396">
            <v>2</v>
          </cell>
          <cell r="E2396" t="str">
            <v>Incentive Customer ($)</v>
          </cell>
          <cell r="F2396" t="str">
            <v>Incentive Value Source</v>
          </cell>
          <cell r="G2396" t="str">
            <v/>
          </cell>
          <cell r="H2396" t="str">
            <v>Incentive Caluclator Tool</v>
          </cell>
          <cell r="I2396" t="str">
            <v>WA wattSmart Business Incentive DUMMY.xlsx</v>
          </cell>
        </row>
        <row r="2397">
          <cell r="C2397" t="str">
            <v>12162013-460.2_Planned Realization Rate</v>
          </cell>
          <cell r="D2397">
            <v>2</v>
          </cell>
          <cell r="E2397" t="str">
            <v>Planned Realization Rate</v>
          </cell>
          <cell r="F2397" t="str">
            <v>Realization Rate Value Source</v>
          </cell>
          <cell r="G2397" t="str">
            <v/>
          </cell>
          <cell r="H2397" t="str">
            <v>Table 1</v>
          </cell>
          <cell r="I2397" t="str">
            <v>DSM_WY_EnergyFinAnswer_Report_2011.pdf</v>
          </cell>
        </row>
        <row r="2398">
          <cell r="C2398" t="str">
            <v>12162013-460.2_Measure life (years)</v>
          </cell>
          <cell r="D2398">
            <v>2</v>
          </cell>
          <cell r="E2398" t="str">
            <v>Measure life (years)</v>
          </cell>
          <cell r="F2398" t="str">
            <v>Measure Life Value Source</v>
          </cell>
          <cell r="G2398" t="str">
            <v/>
          </cell>
          <cell r="H2398" t="str">
            <v>Table 26</v>
          </cell>
          <cell r="I2398" t="str">
            <v>2013-Wyoming-Annual-Report-Appendices-FINAL.pdf</v>
          </cell>
        </row>
        <row r="2399">
          <cell r="C2399" t="str">
            <v>12162013-460.2_Planned Net to Gross Ratio</v>
          </cell>
          <cell r="D2399">
            <v>2</v>
          </cell>
          <cell r="E2399" t="str">
            <v>Planned Net to Gross Ratio</v>
          </cell>
          <cell r="F2399" t="str">
            <v>Net-to-Gross Valur Source</v>
          </cell>
          <cell r="G2399" t="str">
            <v/>
          </cell>
          <cell r="H2399" t="str">
            <v>Page 10</v>
          </cell>
          <cell r="I2399" t="str">
            <v>DSM_WY_EnergyFinAnswer_Report_2011.pdf</v>
          </cell>
        </row>
        <row r="2400">
          <cell r="C2400" t="str">
            <v>325.2_Incremental cost ($)</v>
          </cell>
          <cell r="D2400">
            <v>2</v>
          </cell>
          <cell r="E2400" t="str">
            <v>Incremental cost ($)</v>
          </cell>
          <cell r="F2400" t="str">
            <v>Cost Value Source</v>
          </cell>
          <cell r="G2400" t="str">
            <v/>
          </cell>
          <cell r="H2400" t="str">
            <v/>
          </cell>
          <cell r="I2400" t="str">
            <v>2010 ID FX MARKET CHARACTERIZATION 051512.pdf</v>
          </cell>
        </row>
        <row r="2401">
          <cell r="C2401" t="str">
            <v>325.2_Planned Realization Rate</v>
          </cell>
          <cell r="D2401">
            <v>2</v>
          </cell>
          <cell r="E2401" t="str">
            <v>Planned Realization Rate</v>
          </cell>
          <cell r="F2401" t="str">
            <v>Realization Rate Value Source</v>
          </cell>
          <cell r="G2401" t="str">
            <v/>
          </cell>
          <cell r="H2401" t="str">
            <v>Table 1</v>
          </cell>
          <cell r="I2401" t="str">
            <v>ID_FinAnswer_Express_Program_Evaluation_2009-2011.pdf</v>
          </cell>
        </row>
        <row r="2402">
          <cell r="C2402" t="str">
            <v>325.2_Planned Net to Gross Ratio</v>
          </cell>
          <cell r="D2402">
            <v>2</v>
          </cell>
          <cell r="E2402" t="str">
            <v>Planned Net to Gross Ratio</v>
          </cell>
          <cell r="F2402" t="str">
            <v>Net-to-Gross Value Source</v>
          </cell>
          <cell r="G2402" t="str">
            <v/>
          </cell>
          <cell r="H2402" t="str">
            <v>Page 2</v>
          </cell>
          <cell r="I2402" t="str">
            <v>ID_FinAnswer_Express_Program_Evaluation_2009-2011.pdf</v>
          </cell>
        </row>
        <row r="2403">
          <cell r="C2403" t="str">
            <v>325.2_Gross Average Monthly Demand Reduction (kW/unit)</v>
          </cell>
          <cell r="D2403">
            <v>2</v>
          </cell>
          <cell r="E2403" t="str">
            <v>Gross Average Monthly Demand Reduction (kW/unit)</v>
          </cell>
          <cell r="F2403" t="str">
            <v>Demand Reduction Value Source</v>
          </cell>
          <cell r="G2403" t="str">
            <v/>
          </cell>
          <cell r="H2403" t="str">
            <v/>
          </cell>
          <cell r="I2403" t="str">
            <v>2010 ID FX MARKET CHARACTERIZATION 051512.pdf</v>
          </cell>
        </row>
        <row r="2404">
          <cell r="C2404" t="str">
            <v>325.2_Gross incremental annual electric savings (kWh/yr)</v>
          </cell>
          <cell r="D2404">
            <v>2</v>
          </cell>
          <cell r="E2404" t="str">
            <v>Gross incremental annual electric savings (kWh/yr)</v>
          </cell>
          <cell r="F2404" t="str">
            <v xml:space="preserve">Energy Savings Value Source </v>
          </cell>
          <cell r="G2404" t="str">
            <v/>
          </cell>
          <cell r="H2404" t="str">
            <v/>
          </cell>
          <cell r="I2404" t="str">
            <v>2010 ID FX MARKET CHARACTERIZATION 051512.pdf</v>
          </cell>
        </row>
        <row r="2405">
          <cell r="C2405" t="str">
            <v>325.2_Measure life (years)</v>
          </cell>
          <cell r="D2405">
            <v>2</v>
          </cell>
          <cell r="E2405" t="str">
            <v>Measure life (years)</v>
          </cell>
          <cell r="F2405" t="str">
            <v>Measure Life Value Source</v>
          </cell>
          <cell r="G2405" t="str">
            <v/>
          </cell>
          <cell r="H2405" t="str">
            <v/>
          </cell>
          <cell r="I2405" t="str">
            <v>2010 ID FX MARKET CHARACTERIZATION 051512.pdf</v>
          </cell>
        </row>
        <row r="2406">
          <cell r="C2406" t="str">
            <v>557.2_Gross incremental annual electric savings (kWh/yr)</v>
          </cell>
          <cell r="D2406">
            <v>2</v>
          </cell>
          <cell r="E2406" t="str">
            <v>Gross incremental annual electric savings (kWh/yr)</v>
          </cell>
          <cell r="F2406" t="str">
            <v>See Source Document(s) for savings methodology</v>
          </cell>
          <cell r="G2406" t="str">
            <v/>
          </cell>
          <cell r="H2406" t="str">
            <v/>
          </cell>
          <cell r="I2406" t="str">
            <v>ECM Motors.docx</v>
          </cell>
        </row>
        <row r="2407">
          <cell r="C2407" t="str">
            <v>557.2_Measure life (years)</v>
          </cell>
          <cell r="D2407">
            <v>2</v>
          </cell>
          <cell r="E2407" t="str">
            <v>Measure life (years)</v>
          </cell>
          <cell r="F2407" t="str">
            <v>Measure Life Value Source</v>
          </cell>
          <cell r="G2407" t="str">
            <v/>
          </cell>
          <cell r="H2407" t="str">
            <v>Table 2 on page 22 of Appendix 1</v>
          </cell>
          <cell r="I2407" t="str">
            <v>UT_2011_Annual_Report.pdf</v>
          </cell>
        </row>
        <row r="2408">
          <cell r="C2408" t="str">
            <v>557.2_Incentive Customer ($)</v>
          </cell>
          <cell r="D2408">
            <v>2</v>
          </cell>
          <cell r="E2408" t="str">
            <v>Incentive Customer ($)</v>
          </cell>
          <cell r="F2408" t="str">
            <v>Incentive Value Source</v>
          </cell>
          <cell r="G2408" t="str">
            <v/>
          </cell>
          <cell r="H2408" t="str">
            <v>Table 10-12</v>
          </cell>
          <cell r="I2408" t="str">
            <v>FinAnswer Express Market Characterization and Program Enhancements - Utah Service Territory 30 Nov 2011.pdf</v>
          </cell>
        </row>
        <row r="2409">
          <cell r="C2409" t="str">
            <v>557.2_Incremental cost ($)</v>
          </cell>
          <cell r="D2409">
            <v>2</v>
          </cell>
          <cell r="E2409" t="str">
            <v>Incremental cost ($)</v>
          </cell>
          <cell r="F2409" t="str">
            <v>Cost Value Source</v>
          </cell>
          <cell r="G2409" t="str">
            <v/>
          </cell>
          <cell r="H2409" t="str">
            <v>Table 10-12</v>
          </cell>
          <cell r="I2409" t="str">
            <v>FinAnswer Express Market Characterization and Program Enhancements - Utah Service Territory 30 Nov 2011.pdf</v>
          </cell>
        </row>
        <row r="2410">
          <cell r="C2410" t="str">
            <v>557.2_Gross incremental annual electric savings (kWh/yr)</v>
          </cell>
          <cell r="D2410">
            <v>2</v>
          </cell>
          <cell r="E2410" t="str">
            <v>Gross incremental annual electric savings (kWh/yr)</v>
          </cell>
          <cell r="F2410" t="str">
            <v xml:space="preserve">Energy Savings Value Source </v>
          </cell>
          <cell r="G2410" t="str">
            <v/>
          </cell>
          <cell r="H2410" t="str">
            <v>Table 10-12</v>
          </cell>
          <cell r="I2410" t="str">
            <v>FinAnswer Express Market Characterization and Program Enhancements - Utah Service Territory 30 Nov 2011.pdf</v>
          </cell>
        </row>
        <row r="2411">
          <cell r="C2411" t="str">
            <v>557.2_Gross Average Monthly Demand Reduction (kW/unit)</v>
          </cell>
          <cell r="D2411">
            <v>2</v>
          </cell>
          <cell r="E2411" t="str">
            <v>Gross Average Monthly Demand Reduction (kW/unit)</v>
          </cell>
          <cell r="F2411" t="str">
            <v>Demand Reduction Value Source</v>
          </cell>
          <cell r="G2411" t="str">
            <v/>
          </cell>
          <cell r="H2411" t="str">
            <v>Table 2-10</v>
          </cell>
          <cell r="I2411" t="str">
            <v>FinAnswer Express Market Characterization and Program Enhancements - Utah Service Territory 30 Nov 2011.pdf</v>
          </cell>
        </row>
        <row r="2412">
          <cell r="C2412" t="str">
            <v>324.2_Planned Realization Rate</v>
          </cell>
          <cell r="D2412">
            <v>2</v>
          </cell>
          <cell r="E2412" t="str">
            <v>Planned Realization Rate</v>
          </cell>
          <cell r="F2412" t="str">
            <v>Realization Rate Value Source</v>
          </cell>
          <cell r="G2412" t="str">
            <v/>
          </cell>
          <cell r="H2412" t="str">
            <v>Table 1</v>
          </cell>
          <cell r="I2412" t="str">
            <v>ID_FinAnswer_Express_Program_Evaluation_2009-2011.pdf</v>
          </cell>
        </row>
        <row r="2413">
          <cell r="C2413" t="str">
            <v>324.2_Measure life (years)</v>
          </cell>
          <cell r="D2413">
            <v>2</v>
          </cell>
          <cell r="E2413" t="str">
            <v>Measure life (years)</v>
          </cell>
          <cell r="F2413" t="str">
            <v>Measure Life Value Source</v>
          </cell>
          <cell r="G2413" t="str">
            <v/>
          </cell>
          <cell r="H2413" t="str">
            <v/>
          </cell>
          <cell r="I2413" t="str">
            <v>2010 ID FX MARKET CHARACTERIZATION 051512.pdf</v>
          </cell>
        </row>
        <row r="2414">
          <cell r="C2414" t="str">
            <v>324.2_Gross Average Monthly Demand Reduction (kW/unit)</v>
          </cell>
          <cell r="D2414">
            <v>2</v>
          </cell>
          <cell r="E2414" t="str">
            <v>Gross Average Monthly Demand Reduction (kW/unit)</v>
          </cell>
          <cell r="F2414" t="str">
            <v>Demand Reduction Value Source</v>
          </cell>
          <cell r="G2414" t="str">
            <v/>
          </cell>
          <cell r="H2414" t="str">
            <v/>
          </cell>
          <cell r="I2414" t="str">
            <v>2010 ID FX MARKET CHARACTERIZATION 051512.pdf</v>
          </cell>
        </row>
        <row r="2415">
          <cell r="C2415" t="str">
            <v>324.2_Gross incremental annual electric savings (kWh/yr)</v>
          </cell>
          <cell r="D2415">
            <v>2</v>
          </cell>
          <cell r="E2415" t="str">
            <v>Gross incremental annual electric savings (kWh/yr)</v>
          </cell>
          <cell r="F2415" t="str">
            <v xml:space="preserve">Energy Savings Value Source </v>
          </cell>
          <cell r="G2415" t="str">
            <v/>
          </cell>
          <cell r="H2415" t="str">
            <v/>
          </cell>
          <cell r="I2415" t="str">
            <v>2010 ID FX MARKET CHARACTERIZATION 051512.pdf</v>
          </cell>
        </row>
        <row r="2416">
          <cell r="C2416" t="str">
            <v>324.2_Incremental cost ($)</v>
          </cell>
          <cell r="D2416">
            <v>2</v>
          </cell>
          <cell r="E2416" t="str">
            <v>Incremental cost ($)</v>
          </cell>
          <cell r="F2416" t="str">
            <v>Cost Value Source</v>
          </cell>
          <cell r="G2416" t="str">
            <v/>
          </cell>
          <cell r="H2416" t="str">
            <v/>
          </cell>
          <cell r="I2416" t="str">
            <v>2010 ID FX MARKET CHARACTERIZATION 051512.pdf</v>
          </cell>
        </row>
        <row r="2417">
          <cell r="C2417" t="str">
            <v>324.2_Planned Net to Gross Ratio</v>
          </cell>
          <cell r="D2417">
            <v>2</v>
          </cell>
          <cell r="E2417" t="str">
            <v>Planned Net to Gross Ratio</v>
          </cell>
          <cell r="F2417" t="str">
            <v>Net-to-Gross Value Source</v>
          </cell>
          <cell r="G2417" t="str">
            <v/>
          </cell>
          <cell r="H2417" t="str">
            <v>Page 2</v>
          </cell>
          <cell r="I2417" t="str">
            <v>ID_FinAnswer_Express_Program_Evaluation_2009-2011.pdf</v>
          </cell>
        </row>
        <row r="2418">
          <cell r="C2418" t="str">
            <v>556.2_Gross incremental annual electric savings (kWh/yr)</v>
          </cell>
          <cell r="D2418">
            <v>2</v>
          </cell>
          <cell r="E2418" t="str">
            <v>Gross incremental annual electric savings (kWh/yr)</v>
          </cell>
          <cell r="F2418" t="str">
            <v xml:space="preserve">Energy Savings Value Source </v>
          </cell>
          <cell r="G2418" t="str">
            <v/>
          </cell>
          <cell r="H2418" t="str">
            <v>Table 10-12</v>
          </cell>
          <cell r="I2418" t="str">
            <v>FinAnswer Express Market Characterization and Program Enhancements - Utah Service Territory 30 Nov 2011.pdf</v>
          </cell>
        </row>
        <row r="2419">
          <cell r="C2419" t="str">
            <v>556.2_Incentive Customer ($)</v>
          </cell>
          <cell r="D2419">
            <v>2</v>
          </cell>
          <cell r="E2419" t="str">
            <v>Incentive Customer ($)</v>
          </cell>
          <cell r="F2419" t="str">
            <v>Incentive Value Source</v>
          </cell>
          <cell r="G2419" t="str">
            <v/>
          </cell>
          <cell r="H2419" t="str">
            <v>Table 10-12</v>
          </cell>
          <cell r="I2419" t="str">
            <v>FinAnswer Express Market Characterization and Program Enhancements - Utah Service Territory 30 Nov 2011.pdf</v>
          </cell>
        </row>
        <row r="2420">
          <cell r="C2420" t="str">
            <v>556.2_Incremental cost ($)</v>
          </cell>
          <cell r="D2420">
            <v>2</v>
          </cell>
          <cell r="E2420" t="str">
            <v>Incremental cost ($)</v>
          </cell>
          <cell r="F2420" t="str">
            <v>Cost Value Source</v>
          </cell>
          <cell r="G2420" t="str">
            <v/>
          </cell>
          <cell r="H2420" t="str">
            <v>Table 10-12</v>
          </cell>
          <cell r="I2420" t="str">
            <v>FinAnswer Express Market Characterization and Program Enhancements - Utah Service Territory 30 Nov 2011.pdf</v>
          </cell>
        </row>
        <row r="2421">
          <cell r="C2421" t="str">
            <v>556.2_Gross Average Monthly Demand Reduction (kW/unit)</v>
          </cell>
          <cell r="D2421">
            <v>2</v>
          </cell>
          <cell r="E2421" t="str">
            <v>Gross Average Monthly Demand Reduction (kW/unit)</v>
          </cell>
          <cell r="F2421" t="str">
            <v>Demand Reduction Value Source</v>
          </cell>
          <cell r="G2421" t="str">
            <v/>
          </cell>
          <cell r="H2421" t="str">
            <v>Table 2-10</v>
          </cell>
          <cell r="I2421" t="str">
            <v>FinAnswer Express Market Characterization and Program Enhancements - Utah Service Territory 30 Nov 2011.pdf</v>
          </cell>
        </row>
        <row r="2422">
          <cell r="C2422" t="str">
            <v>556.2_Measure life (years)</v>
          </cell>
          <cell r="D2422">
            <v>2</v>
          </cell>
          <cell r="E2422" t="str">
            <v>Measure life (years)</v>
          </cell>
          <cell r="F2422" t="str">
            <v>Measure Life Value Source</v>
          </cell>
          <cell r="G2422" t="str">
            <v/>
          </cell>
          <cell r="H2422" t="str">
            <v>Table 2 on page 22 of Appendix 1</v>
          </cell>
          <cell r="I2422" t="str">
            <v>UT_2011_Annual_Report.pdf</v>
          </cell>
        </row>
        <row r="2423">
          <cell r="C2423" t="str">
            <v>556.2_Gross incremental annual electric savings (kWh/yr)</v>
          </cell>
          <cell r="D2423">
            <v>2</v>
          </cell>
          <cell r="E2423" t="str">
            <v>Gross incremental annual electric savings (kWh/yr)</v>
          </cell>
          <cell r="F2423" t="str">
            <v>See Source Document(s) for savings methodology</v>
          </cell>
          <cell r="G2423" t="str">
            <v/>
          </cell>
          <cell r="H2423" t="str">
            <v/>
          </cell>
          <cell r="I2423" t="str">
            <v>ECM Motors.docx</v>
          </cell>
        </row>
        <row r="2424">
          <cell r="C2424" t="str">
            <v>117.2_Planned Realization Rate</v>
          </cell>
          <cell r="D2424">
            <v>2</v>
          </cell>
          <cell r="E2424" t="str">
            <v>Planned Realization Rate</v>
          </cell>
          <cell r="F2424" t="str">
            <v>Realization Rate Value Source</v>
          </cell>
          <cell r="G2424" t="str">
            <v/>
          </cell>
          <cell r="H2424" t="str">
            <v>page 2</v>
          </cell>
          <cell r="I2424" t="str">
            <v>CA_FinAnswer_Express_Program_Evaluation_2009-2011.pdf</v>
          </cell>
        </row>
        <row r="2425">
          <cell r="C2425" t="str">
            <v>117.2_Planned Net to Gross Ratio</v>
          </cell>
          <cell r="D2425">
            <v>2</v>
          </cell>
          <cell r="E2425" t="str">
            <v>Planned Net to Gross Ratio</v>
          </cell>
          <cell r="F2425" t="str">
            <v>Net-to-Gross Value Source</v>
          </cell>
          <cell r="G2425" t="str">
            <v/>
          </cell>
          <cell r="H2425" t="str">
            <v>page 2</v>
          </cell>
          <cell r="I2425" t="str">
            <v>CA_FinAnswer_Express_Program_Evaluation_2009-2011.pdf</v>
          </cell>
        </row>
        <row r="2426">
          <cell r="C2426" t="str">
            <v>116.2_Planned Net to Gross Ratio</v>
          </cell>
          <cell r="D2426">
            <v>2</v>
          </cell>
          <cell r="E2426" t="str">
            <v>Planned Net to Gross Ratio</v>
          </cell>
          <cell r="F2426" t="str">
            <v>Net-to-Gross Value Source</v>
          </cell>
          <cell r="G2426" t="str">
            <v/>
          </cell>
          <cell r="H2426" t="str">
            <v>page 2</v>
          </cell>
          <cell r="I2426" t="str">
            <v>CA_FinAnswer_Express_Program_Evaluation_2009-2011.pdf</v>
          </cell>
        </row>
        <row r="2427">
          <cell r="C2427" t="str">
            <v>116.2_Planned Realization Rate</v>
          </cell>
          <cell r="D2427">
            <v>2</v>
          </cell>
          <cell r="E2427" t="str">
            <v>Planned Realization Rate</v>
          </cell>
          <cell r="F2427" t="str">
            <v>Realization Rate Value Source</v>
          </cell>
          <cell r="G2427" t="str">
            <v/>
          </cell>
          <cell r="H2427" t="str">
            <v>page 2</v>
          </cell>
          <cell r="I2427" t="str">
            <v>CA_FinAnswer_Express_Program_Evaluation_2009-2011.pdf</v>
          </cell>
        </row>
        <row r="2428">
          <cell r="C2428" t="str">
            <v>984.2_Incremental cost ($)</v>
          </cell>
          <cell r="D2428">
            <v>2</v>
          </cell>
          <cell r="E2428" t="str">
            <v>Incremental cost ($)</v>
          </cell>
          <cell r="F2428" t="str">
            <v>Incremental Cost Value Source</v>
          </cell>
          <cell r="G2428" t="str">
            <v/>
          </cell>
          <cell r="H2428" t="str">
            <v>Page 10-13</v>
          </cell>
          <cell r="I2428" t="str">
            <v>2010 WY Market Characterization 101810.pdf</v>
          </cell>
        </row>
        <row r="2429">
          <cell r="C2429" t="str">
            <v>984.2_Gross incremental annual electric savings (kWh/yr)</v>
          </cell>
          <cell r="D2429">
            <v>2</v>
          </cell>
          <cell r="E2429" t="str">
            <v>Gross incremental annual electric savings (kWh/yr)</v>
          </cell>
          <cell r="F2429" t="str">
            <v>Energy Savings Value Source</v>
          </cell>
          <cell r="G2429" t="str">
            <v/>
          </cell>
          <cell r="H2429" t="str">
            <v>Page 10-13</v>
          </cell>
          <cell r="I2429" t="str">
            <v>2010 WY Market Characterization 101810.pdf</v>
          </cell>
        </row>
        <row r="2430">
          <cell r="C2430" t="str">
            <v>984.2_Planned Net to Gross Ratio</v>
          </cell>
          <cell r="D2430">
            <v>2</v>
          </cell>
          <cell r="E2430" t="str">
            <v>Planned Net to Gross Ratio</v>
          </cell>
          <cell r="F2430" t="str">
            <v>Net-to-Gross Value Source</v>
          </cell>
          <cell r="G2430" t="str">
            <v/>
          </cell>
          <cell r="H2430" t="str">
            <v>Page 10</v>
          </cell>
          <cell r="I2430" t="str">
            <v>DSM_WY_FinAnswerExpress_Report_2011.pdf</v>
          </cell>
        </row>
        <row r="2431">
          <cell r="C2431" t="str">
            <v>984.2_Measure life (years)</v>
          </cell>
          <cell r="D2431">
            <v>2</v>
          </cell>
          <cell r="E2431" t="str">
            <v>Measure life (years)</v>
          </cell>
          <cell r="F2431" t="str">
            <v>Measure Life Value Source</v>
          </cell>
          <cell r="G2431" t="str">
            <v/>
          </cell>
          <cell r="H2431" t="str">
            <v>Page 10-13</v>
          </cell>
          <cell r="I2431" t="str">
            <v>2010 WY Market Characterization 101810.pdf</v>
          </cell>
        </row>
        <row r="2432">
          <cell r="C2432" t="str">
            <v>984.2_Gross Average Monthly Demand Reduction (kW/unit)</v>
          </cell>
          <cell r="D2432">
            <v>2</v>
          </cell>
          <cell r="E2432" t="str">
            <v>Gross Average Monthly Demand Reduction (kW/unit)</v>
          </cell>
          <cell r="F2432" t="str">
            <v>Demand Savings Value Source</v>
          </cell>
          <cell r="G2432" t="str">
            <v/>
          </cell>
          <cell r="H2432" t="str">
            <v>Page 10-13</v>
          </cell>
          <cell r="I2432" t="str">
            <v>2010 WY Market Characterization 101810.pdf</v>
          </cell>
        </row>
        <row r="2433">
          <cell r="C2433" t="str">
            <v>984.2_Planned Realization Rate</v>
          </cell>
          <cell r="D2433">
            <v>2</v>
          </cell>
          <cell r="E2433" t="str">
            <v>Planned Realization Rate</v>
          </cell>
          <cell r="F2433" t="str">
            <v>Realization Rate Value Source</v>
          </cell>
          <cell r="G2433" t="str">
            <v/>
          </cell>
          <cell r="H2433" t="str">
            <v>Table 1</v>
          </cell>
          <cell r="I2433" t="str">
            <v>DSM_WY_FinAnswerExpress_Report_2011.pdf</v>
          </cell>
        </row>
        <row r="2434">
          <cell r="C2434" t="str">
            <v>983.2_Incremental cost ($)</v>
          </cell>
          <cell r="D2434">
            <v>2</v>
          </cell>
          <cell r="E2434" t="str">
            <v>Incremental cost ($)</v>
          </cell>
          <cell r="F2434" t="str">
            <v>Incremental Cost Value Source</v>
          </cell>
          <cell r="G2434" t="str">
            <v/>
          </cell>
          <cell r="H2434" t="str">
            <v>Page 10-13</v>
          </cell>
          <cell r="I2434" t="str">
            <v>2010 WY Market Characterization 101810.pdf</v>
          </cell>
        </row>
        <row r="2435">
          <cell r="C2435" t="str">
            <v>983.2_Gross Average Monthly Demand Reduction (kW/unit)</v>
          </cell>
          <cell r="D2435">
            <v>2</v>
          </cell>
          <cell r="E2435" t="str">
            <v>Gross Average Monthly Demand Reduction (kW/unit)</v>
          </cell>
          <cell r="F2435" t="str">
            <v>Demand Savings Value Source</v>
          </cell>
          <cell r="G2435" t="str">
            <v/>
          </cell>
          <cell r="H2435" t="str">
            <v>Page 10-13</v>
          </cell>
          <cell r="I2435" t="str">
            <v>2010 WY Market Characterization 101810.pdf</v>
          </cell>
        </row>
        <row r="2436">
          <cell r="C2436" t="str">
            <v>983.2_Measure life (years)</v>
          </cell>
          <cell r="D2436">
            <v>2</v>
          </cell>
          <cell r="E2436" t="str">
            <v>Measure life (years)</v>
          </cell>
          <cell r="F2436" t="str">
            <v>Measure Life Value Source</v>
          </cell>
          <cell r="G2436" t="str">
            <v/>
          </cell>
          <cell r="H2436" t="str">
            <v>Page 10-13</v>
          </cell>
          <cell r="I2436" t="str">
            <v>2010 WY Market Characterization 101810.pdf</v>
          </cell>
        </row>
        <row r="2437">
          <cell r="C2437" t="str">
            <v>983.2_Planned Realization Rate</v>
          </cell>
          <cell r="D2437">
            <v>2</v>
          </cell>
          <cell r="E2437" t="str">
            <v>Planned Realization Rate</v>
          </cell>
          <cell r="F2437" t="str">
            <v>Realization Rate Value Source</v>
          </cell>
          <cell r="G2437" t="str">
            <v/>
          </cell>
          <cell r="H2437" t="str">
            <v>Table 1</v>
          </cell>
          <cell r="I2437" t="str">
            <v>DSM_WY_FinAnswerExpress_Report_2011.pdf</v>
          </cell>
        </row>
        <row r="2438">
          <cell r="C2438" t="str">
            <v>983.2_Planned Net to Gross Ratio</v>
          </cell>
          <cell r="D2438">
            <v>2</v>
          </cell>
          <cell r="E2438" t="str">
            <v>Planned Net to Gross Ratio</v>
          </cell>
          <cell r="F2438" t="str">
            <v>Net-to-Gross Value Source</v>
          </cell>
          <cell r="G2438" t="str">
            <v/>
          </cell>
          <cell r="H2438" t="str">
            <v>Page 10</v>
          </cell>
          <cell r="I2438" t="str">
            <v>DSM_WY_FinAnswerExpress_Report_2011.pdf</v>
          </cell>
        </row>
        <row r="2439">
          <cell r="C2439" t="str">
            <v>983.2_Gross incremental annual electric savings (kWh/yr)</v>
          </cell>
          <cell r="D2439">
            <v>2</v>
          </cell>
          <cell r="E2439" t="str">
            <v>Gross incremental annual electric savings (kWh/yr)</v>
          </cell>
          <cell r="F2439" t="str">
            <v>Energy Savings Value Source</v>
          </cell>
          <cell r="G2439" t="str">
            <v/>
          </cell>
          <cell r="H2439" t="str">
            <v>Page 10-13</v>
          </cell>
          <cell r="I2439" t="str">
            <v>2010 WY Market Characterization 101810.pdf</v>
          </cell>
        </row>
        <row r="2440">
          <cell r="C2440" t="str">
            <v>12162013-229.2_Planned Net to Gross Ratio</v>
          </cell>
          <cell r="D2440">
            <v>2</v>
          </cell>
          <cell r="E2440" t="str">
            <v>Planned Net to Gross Ratio</v>
          </cell>
          <cell r="F2440" t="str">
            <v>Net-to-Gross Value Source</v>
          </cell>
          <cell r="G2440" t="str">
            <v/>
          </cell>
          <cell r="H2440" t="str">
            <v>Page 2</v>
          </cell>
          <cell r="I2440" t="str">
            <v>CA_Energy_FinAnswer_Program_Evaluation_2009-2011.pdf</v>
          </cell>
        </row>
        <row r="2441">
          <cell r="C2441" t="str">
            <v>12162013-359.2_Measure life (years)</v>
          </cell>
          <cell r="D2441">
            <v>2</v>
          </cell>
          <cell r="E2441" t="str">
            <v>Measure life (years)</v>
          </cell>
          <cell r="F2441" t="str">
            <v>Measure Life Value Source</v>
          </cell>
          <cell r="G2441" t="str">
            <v>14.5, rounded to 15</v>
          </cell>
          <cell r="H2441" t="str">
            <v>Table 16</v>
          </cell>
          <cell r="I2441" t="str">
            <v>Idaho Energy FinAnswer Evaluation Report - 2008.pdf</v>
          </cell>
        </row>
        <row r="2442">
          <cell r="C2442" t="str">
            <v>12162013-359.2_Planned Net to Gross Ratio</v>
          </cell>
          <cell r="D2442">
            <v>2</v>
          </cell>
          <cell r="E2442" t="str">
            <v>Planned Net to Gross Ratio</v>
          </cell>
          <cell r="F2442" t="str">
            <v>Net-to-Gross Ratio Value Source</v>
          </cell>
          <cell r="G2442" t="str">
            <v/>
          </cell>
          <cell r="H2442" t="str">
            <v>Page 2</v>
          </cell>
          <cell r="I2442" t="str">
            <v>ID_Energy_FinAnswer_Program_Evaluation_2009-2011.pdf</v>
          </cell>
        </row>
        <row r="2443">
          <cell r="C2443" t="str">
            <v>12162013-359.2_Planned Realization Rate</v>
          </cell>
          <cell r="D2443">
            <v>2</v>
          </cell>
          <cell r="E2443" t="str">
            <v>Planned Realization Rate</v>
          </cell>
          <cell r="F2443" t="str">
            <v>Realization Rate Value Source</v>
          </cell>
          <cell r="G2443" t="str">
            <v/>
          </cell>
          <cell r="H2443" t="str">
            <v>Table 1</v>
          </cell>
          <cell r="I2443" t="str">
            <v>ID_Energy_FinAnswer_Program_Evaluation_2009-2011.pdf</v>
          </cell>
        </row>
        <row r="2444">
          <cell r="C2444" t="str">
            <v>11222013-125.2_Incentive Customer ($)</v>
          </cell>
          <cell r="D2444">
            <v>2</v>
          </cell>
          <cell r="E2444" t="str">
            <v>Incentive Customer ($)</v>
          </cell>
          <cell r="F2444" t="str">
            <v>Incentive Value Source</v>
          </cell>
          <cell r="G2444" t="str">
            <v/>
          </cell>
          <cell r="H2444" t="str">
            <v>Incentive Caluclator Tool</v>
          </cell>
          <cell r="I2444" t="str">
            <v>WB UT Incentive Calc EXTERNAL 1.1E 0722013.xlsx</v>
          </cell>
        </row>
        <row r="2445">
          <cell r="C2445" t="str">
            <v>12162013-099.2_Incentive Customer ($)</v>
          </cell>
          <cell r="D2445">
            <v>2</v>
          </cell>
          <cell r="E2445" t="str">
            <v>Incentive Customer ($)</v>
          </cell>
          <cell r="F2445" t="str">
            <v>Incentive Value Source</v>
          </cell>
          <cell r="G2445" t="str">
            <v/>
          </cell>
          <cell r="H2445" t="str">
            <v>Incentive Caluclator Tool</v>
          </cell>
          <cell r="I2445" t="str">
            <v>WA wattSmart Business Incentive DUMMY.xlsx</v>
          </cell>
        </row>
        <row r="2446">
          <cell r="C2446" t="str">
            <v>12162013-489.2_Measure life (years)</v>
          </cell>
          <cell r="D2446">
            <v>2</v>
          </cell>
          <cell r="E2446" t="str">
            <v>Measure life (years)</v>
          </cell>
          <cell r="F2446" t="str">
            <v>Measure Life Value Source</v>
          </cell>
          <cell r="G2446" t="str">
            <v/>
          </cell>
          <cell r="H2446" t="str">
            <v>Table 26</v>
          </cell>
          <cell r="I2446" t="str">
            <v>2013-Wyoming-Annual-Report-Appendices-FINAL.pdf</v>
          </cell>
        </row>
        <row r="2447">
          <cell r="C2447" t="str">
            <v>12162013-489.2_Planned Net to Gross Ratio</v>
          </cell>
          <cell r="D2447">
            <v>2</v>
          </cell>
          <cell r="E2447" t="str">
            <v>Planned Net to Gross Ratio</v>
          </cell>
          <cell r="F2447" t="str">
            <v>Net-to-Gross Valur Source</v>
          </cell>
          <cell r="G2447" t="str">
            <v/>
          </cell>
          <cell r="H2447" t="str">
            <v>Page 10</v>
          </cell>
          <cell r="I2447" t="str">
            <v>DSM_WY_EnergyFinAnswer_Report_2011.pdf</v>
          </cell>
        </row>
        <row r="2448">
          <cell r="C2448" t="str">
            <v>12162013-489.2_Planned Realization Rate</v>
          </cell>
          <cell r="D2448">
            <v>2</v>
          </cell>
          <cell r="E2448" t="str">
            <v>Planned Realization Rate</v>
          </cell>
          <cell r="F2448" t="str">
            <v>Realization Rate Value Source</v>
          </cell>
          <cell r="G2448" t="str">
            <v/>
          </cell>
          <cell r="H2448" t="str">
            <v>Table 1</v>
          </cell>
          <cell r="I2448" t="str">
            <v>DSM_WY_EnergyFinAnswer_Report_2011.pdf</v>
          </cell>
        </row>
        <row r="2449">
          <cell r="C2449" t="str">
            <v>12162013-230.2_Planned Net to Gross Ratio</v>
          </cell>
          <cell r="D2449">
            <v>2</v>
          </cell>
          <cell r="E2449" t="str">
            <v>Planned Net to Gross Ratio</v>
          </cell>
          <cell r="F2449" t="str">
            <v>Net-to-Gross Value Source</v>
          </cell>
          <cell r="G2449" t="str">
            <v/>
          </cell>
          <cell r="H2449" t="str">
            <v>Page 2</v>
          </cell>
          <cell r="I2449" t="str">
            <v>CA_Energy_FinAnswer_Program_Evaluation_2009-2011.pdf</v>
          </cell>
        </row>
        <row r="2450">
          <cell r="C2450" t="str">
            <v>12162013-360.2_Measure life (years)</v>
          </cell>
          <cell r="D2450">
            <v>2</v>
          </cell>
          <cell r="E2450" t="str">
            <v>Measure life (years)</v>
          </cell>
          <cell r="F2450" t="str">
            <v>Measure Life Value Source</v>
          </cell>
          <cell r="G2450" t="str">
            <v>14.5, rounded to 15</v>
          </cell>
          <cell r="H2450" t="str">
            <v>Table 16</v>
          </cell>
          <cell r="I2450" t="str">
            <v>Idaho Energy FinAnswer Evaluation Report - 2008.pdf</v>
          </cell>
        </row>
        <row r="2451">
          <cell r="C2451" t="str">
            <v>12162013-360.2_Planned Realization Rate</v>
          </cell>
          <cell r="D2451">
            <v>2</v>
          </cell>
          <cell r="E2451" t="str">
            <v>Planned Realization Rate</v>
          </cell>
          <cell r="F2451" t="str">
            <v>Realization Rate Value Source</v>
          </cell>
          <cell r="G2451" t="str">
            <v/>
          </cell>
          <cell r="H2451" t="str">
            <v>Table 1</v>
          </cell>
          <cell r="I2451" t="str">
            <v>ID_Energy_FinAnswer_Program_Evaluation_2009-2011.pdf</v>
          </cell>
        </row>
        <row r="2452">
          <cell r="C2452" t="str">
            <v>12162013-360.2_Planned Net to Gross Ratio</v>
          </cell>
          <cell r="D2452">
            <v>2</v>
          </cell>
          <cell r="E2452" t="str">
            <v>Planned Net to Gross Ratio</v>
          </cell>
          <cell r="F2452" t="str">
            <v>Net-to-Gross Ratio Value Source</v>
          </cell>
          <cell r="G2452" t="str">
            <v/>
          </cell>
          <cell r="H2452" t="str">
            <v>Page 2</v>
          </cell>
          <cell r="I2452" t="str">
            <v>ID_Energy_FinAnswer_Program_Evaluation_2009-2011.pdf</v>
          </cell>
        </row>
        <row r="2453">
          <cell r="C2453" t="str">
            <v>11222013-126.2_Incentive Customer ($)</v>
          </cell>
          <cell r="D2453">
            <v>2</v>
          </cell>
          <cell r="E2453" t="str">
            <v>Incentive Customer ($)</v>
          </cell>
          <cell r="F2453" t="str">
            <v>Incentive Value Source</v>
          </cell>
          <cell r="G2453" t="str">
            <v/>
          </cell>
          <cell r="H2453" t="str">
            <v>Incentive Caluclator Tool</v>
          </cell>
          <cell r="I2453" t="str">
            <v>WB UT Incentive Calc EXTERNAL 1.1E 0722013.xlsx</v>
          </cell>
        </row>
        <row r="2454">
          <cell r="C2454" t="str">
            <v>12162013-100.2_Incentive Customer ($)</v>
          </cell>
          <cell r="D2454">
            <v>2</v>
          </cell>
          <cell r="E2454" t="str">
            <v>Incentive Customer ($)</v>
          </cell>
          <cell r="F2454" t="str">
            <v>Incentive Value Source</v>
          </cell>
          <cell r="G2454" t="str">
            <v/>
          </cell>
          <cell r="H2454" t="str">
            <v>Incentive Caluclator Tool</v>
          </cell>
          <cell r="I2454" t="str">
            <v>WA wattSmart Business Incentive DUMMY.xlsx</v>
          </cell>
        </row>
        <row r="2455">
          <cell r="C2455" t="str">
            <v>12162013-490.2_Measure life (years)</v>
          </cell>
          <cell r="D2455">
            <v>2</v>
          </cell>
          <cell r="E2455" t="str">
            <v>Measure life (years)</v>
          </cell>
          <cell r="F2455" t="str">
            <v>Measure Life Value Source</v>
          </cell>
          <cell r="G2455" t="str">
            <v/>
          </cell>
          <cell r="H2455" t="str">
            <v>Table 26</v>
          </cell>
          <cell r="I2455" t="str">
            <v>2013-Wyoming-Annual-Report-Appendices-FINAL.pdf</v>
          </cell>
        </row>
        <row r="2456">
          <cell r="C2456" t="str">
            <v>12162013-490.2_Planned Net to Gross Ratio</v>
          </cell>
          <cell r="D2456">
            <v>2</v>
          </cell>
          <cell r="E2456" t="str">
            <v>Planned Net to Gross Ratio</v>
          </cell>
          <cell r="F2456" t="str">
            <v>Net-to-Gross Valur Source</v>
          </cell>
          <cell r="G2456" t="str">
            <v/>
          </cell>
          <cell r="H2456" t="str">
            <v>Page 10</v>
          </cell>
          <cell r="I2456" t="str">
            <v>DSM_WY_EnergyFinAnswer_Report_2011.pdf</v>
          </cell>
        </row>
        <row r="2457">
          <cell r="C2457" t="str">
            <v>12162013-490.2_Planned Realization Rate</v>
          </cell>
          <cell r="D2457">
            <v>2</v>
          </cell>
          <cell r="E2457" t="str">
            <v>Planned Realization Rate</v>
          </cell>
          <cell r="F2457" t="str">
            <v>Realization Rate Value Source</v>
          </cell>
          <cell r="G2457" t="str">
            <v/>
          </cell>
          <cell r="H2457" t="str">
            <v>Table 1</v>
          </cell>
          <cell r="I2457" t="str">
            <v>DSM_WY_EnergyFinAnswer_Report_2011.pdf</v>
          </cell>
        </row>
        <row r="2458">
          <cell r="C2458" t="str">
            <v>12162013-165.2_Planned Net to Gross Ratio</v>
          </cell>
          <cell r="D2458">
            <v>2</v>
          </cell>
          <cell r="E2458" t="str">
            <v>Planned Net to Gross Ratio</v>
          </cell>
          <cell r="F2458" t="str">
            <v>Net-to-Gross Value Source</v>
          </cell>
          <cell r="G2458" t="str">
            <v/>
          </cell>
          <cell r="H2458" t="str">
            <v>Page 2</v>
          </cell>
          <cell r="I2458" t="str">
            <v>CA_Energy_FinAnswer_Program_Evaluation_2009-2011.pdf</v>
          </cell>
        </row>
        <row r="2459">
          <cell r="C2459" t="str">
            <v>12162013-295.2_Planned Realization Rate</v>
          </cell>
          <cell r="D2459">
            <v>2</v>
          </cell>
          <cell r="E2459" t="str">
            <v>Planned Realization Rate</v>
          </cell>
          <cell r="F2459" t="str">
            <v>Realization Rate Value Source</v>
          </cell>
          <cell r="G2459" t="str">
            <v/>
          </cell>
          <cell r="H2459" t="str">
            <v>Table 1</v>
          </cell>
          <cell r="I2459" t="str">
            <v>ID_Energy_FinAnswer_Program_Evaluation_2009-2011.pdf</v>
          </cell>
        </row>
        <row r="2460">
          <cell r="C2460" t="str">
            <v>12162013-295.2_Planned Net to Gross Ratio</v>
          </cell>
          <cell r="D2460">
            <v>2</v>
          </cell>
          <cell r="E2460" t="str">
            <v>Planned Net to Gross Ratio</v>
          </cell>
          <cell r="F2460" t="str">
            <v>Net-to-Gross Ratio Value Source</v>
          </cell>
          <cell r="G2460" t="str">
            <v/>
          </cell>
          <cell r="H2460" t="str">
            <v>Page 2</v>
          </cell>
          <cell r="I2460" t="str">
            <v>ID_Energy_FinAnswer_Program_Evaluation_2009-2011.pdf</v>
          </cell>
        </row>
        <row r="2461">
          <cell r="C2461" t="str">
            <v>12162013-295.2_Measure life (years)</v>
          </cell>
          <cell r="D2461">
            <v>2</v>
          </cell>
          <cell r="E2461" t="str">
            <v>Measure life (years)</v>
          </cell>
          <cell r="F2461" t="str">
            <v>Measure Life Value Source</v>
          </cell>
          <cell r="G2461" t="str">
            <v>14.5, rounded to 15</v>
          </cell>
          <cell r="H2461" t="str">
            <v>Table 16</v>
          </cell>
          <cell r="I2461" t="str">
            <v>Idaho Energy FinAnswer Evaluation Report - 2008.pdf</v>
          </cell>
        </row>
        <row r="2462">
          <cell r="C2462" t="str">
            <v>11222013-045.2_Incentive Customer ($)</v>
          </cell>
          <cell r="D2462">
            <v>2</v>
          </cell>
          <cell r="E2462" t="str">
            <v>Incentive Customer ($)</v>
          </cell>
          <cell r="F2462" t="str">
            <v>Incentive Value Source</v>
          </cell>
          <cell r="G2462" t="str">
            <v/>
          </cell>
          <cell r="H2462" t="str">
            <v>Incentive Caluclator Tool</v>
          </cell>
          <cell r="I2462" t="str">
            <v>WB UT Incentive Calc EXTERNAL 1.1E 0722013.xlsx</v>
          </cell>
        </row>
        <row r="2463">
          <cell r="C2463" t="str">
            <v>12162013-035.2_Incentive Customer ($)</v>
          </cell>
          <cell r="D2463">
            <v>2</v>
          </cell>
          <cell r="E2463" t="str">
            <v>Incentive Customer ($)</v>
          </cell>
          <cell r="F2463" t="str">
            <v>Incentive Value Source</v>
          </cell>
          <cell r="G2463" t="str">
            <v/>
          </cell>
          <cell r="H2463" t="str">
            <v>Incentive Caluclator Tool</v>
          </cell>
          <cell r="I2463" t="str">
            <v>WA wattSmart Business Incentive DUMMY.xlsx</v>
          </cell>
        </row>
        <row r="2464">
          <cell r="C2464" t="str">
            <v>12162013-425.2_Planned Net to Gross Ratio</v>
          </cell>
          <cell r="D2464">
            <v>2</v>
          </cell>
          <cell r="E2464" t="str">
            <v>Planned Net to Gross Ratio</v>
          </cell>
          <cell r="F2464" t="str">
            <v>Net-to-Gross Valur Source</v>
          </cell>
          <cell r="G2464" t="str">
            <v/>
          </cell>
          <cell r="H2464" t="str">
            <v>Page 10</v>
          </cell>
          <cell r="I2464" t="str">
            <v>DSM_WY_EnergyFinAnswer_Report_2011.pdf</v>
          </cell>
        </row>
        <row r="2465">
          <cell r="C2465" t="str">
            <v>12162013-425.2_Measure life (years)</v>
          </cell>
          <cell r="D2465">
            <v>2</v>
          </cell>
          <cell r="E2465" t="str">
            <v>Measure life (years)</v>
          </cell>
          <cell r="F2465" t="str">
            <v>Measure Life Value Source</v>
          </cell>
          <cell r="G2465" t="str">
            <v/>
          </cell>
          <cell r="H2465" t="str">
            <v>Table 26</v>
          </cell>
          <cell r="I2465" t="str">
            <v>2013-Wyoming-Annual-Report-Appendices-FINAL.pdf</v>
          </cell>
        </row>
        <row r="2466">
          <cell r="C2466" t="str">
            <v>12162013-425.2_Planned Realization Rate</v>
          </cell>
          <cell r="D2466">
            <v>2</v>
          </cell>
          <cell r="E2466" t="str">
            <v>Planned Realization Rate</v>
          </cell>
          <cell r="F2466" t="str">
            <v>Realization Rate Value Source</v>
          </cell>
          <cell r="G2466" t="str">
            <v/>
          </cell>
          <cell r="H2466" t="str">
            <v>Table 1</v>
          </cell>
          <cell r="I2466" t="str">
            <v>DSM_WY_EnergyFinAnswer_Report_2011.pdf</v>
          </cell>
        </row>
        <row r="2467">
          <cell r="C2467" t="str">
            <v>12162013-166.2_Planned Net to Gross Ratio</v>
          </cell>
          <cell r="D2467">
            <v>2</v>
          </cell>
          <cell r="E2467" t="str">
            <v>Planned Net to Gross Ratio</v>
          </cell>
          <cell r="F2467" t="str">
            <v>Net-to-Gross Value Source</v>
          </cell>
          <cell r="G2467" t="str">
            <v/>
          </cell>
          <cell r="H2467" t="str">
            <v>Page 2</v>
          </cell>
          <cell r="I2467" t="str">
            <v>CA_Energy_FinAnswer_Program_Evaluation_2009-2011.pdf</v>
          </cell>
        </row>
        <row r="2468">
          <cell r="C2468" t="str">
            <v>12162013-296.2_Planned Net to Gross Ratio</v>
          </cell>
          <cell r="D2468">
            <v>2</v>
          </cell>
          <cell r="E2468" t="str">
            <v>Planned Net to Gross Ratio</v>
          </cell>
          <cell r="F2468" t="str">
            <v>Net-to-Gross Ratio Value Source</v>
          </cell>
          <cell r="G2468" t="str">
            <v/>
          </cell>
          <cell r="H2468" t="str">
            <v>Page 2</v>
          </cell>
          <cell r="I2468" t="str">
            <v>ID_Energy_FinAnswer_Program_Evaluation_2009-2011.pdf</v>
          </cell>
        </row>
        <row r="2469">
          <cell r="C2469" t="str">
            <v>12162013-296.2_Measure life (years)</v>
          </cell>
          <cell r="D2469">
            <v>2</v>
          </cell>
          <cell r="E2469" t="str">
            <v>Measure life (years)</v>
          </cell>
          <cell r="F2469" t="str">
            <v>Measure Life Value Source</v>
          </cell>
          <cell r="G2469" t="str">
            <v>14.5, rounded to 15</v>
          </cell>
          <cell r="H2469" t="str">
            <v>Table 16</v>
          </cell>
          <cell r="I2469" t="str">
            <v>Idaho Energy FinAnswer Evaluation Report - 2008.pdf</v>
          </cell>
        </row>
        <row r="2470">
          <cell r="C2470" t="str">
            <v>12162013-296.2_Planned Realization Rate</v>
          </cell>
          <cell r="D2470">
            <v>2</v>
          </cell>
          <cell r="E2470" t="str">
            <v>Planned Realization Rate</v>
          </cell>
          <cell r="F2470" t="str">
            <v>Realization Rate Value Source</v>
          </cell>
          <cell r="G2470" t="str">
            <v/>
          </cell>
          <cell r="H2470" t="str">
            <v>Table 1</v>
          </cell>
          <cell r="I2470" t="str">
            <v>ID_Energy_FinAnswer_Program_Evaluation_2009-2011.pdf</v>
          </cell>
        </row>
        <row r="2471">
          <cell r="C2471" t="str">
            <v>11222013-046.2_Incentive Customer ($)</v>
          </cell>
          <cell r="D2471">
            <v>2</v>
          </cell>
          <cell r="E2471" t="str">
            <v>Incentive Customer ($)</v>
          </cell>
          <cell r="F2471" t="str">
            <v>Incentive Value Source</v>
          </cell>
          <cell r="G2471" t="str">
            <v/>
          </cell>
          <cell r="H2471" t="str">
            <v>Incentive Caluclator Tool</v>
          </cell>
          <cell r="I2471" t="str">
            <v>WB UT Incentive Calc EXTERNAL 1.1E 0722013.xlsx</v>
          </cell>
        </row>
        <row r="2472">
          <cell r="C2472" t="str">
            <v>12162013-036.2_Incentive Customer ($)</v>
          </cell>
          <cell r="D2472">
            <v>2</v>
          </cell>
          <cell r="E2472" t="str">
            <v>Incentive Customer ($)</v>
          </cell>
          <cell r="F2472" t="str">
            <v>Incentive Value Source</v>
          </cell>
          <cell r="G2472" t="str">
            <v/>
          </cell>
          <cell r="H2472" t="str">
            <v>Incentive Caluclator Tool</v>
          </cell>
          <cell r="I2472" t="str">
            <v>WA wattSmart Business Incentive DUMMY.xlsx</v>
          </cell>
        </row>
        <row r="2473">
          <cell r="C2473" t="str">
            <v>12162013-426.2_Planned Net to Gross Ratio</v>
          </cell>
          <cell r="D2473">
            <v>2</v>
          </cell>
          <cell r="E2473" t="str">
            <v>Planned Net to Gross Ratio</v>
          </cell>
          <cell r="F2473" t="str">
            <v>Net-to-Gross Valur Source</v>
          </cell>
          <cell r="G2473" t="str">
            <v/>
          </cell>
          <cell r="H2473" t="str">
            <v>Page 10</v>
          </cell>
          <cell r="I2473" t="str">
            <v>DSM_WY_EnergyFinAnswer_Report_2011.pdf</v>
          </cell>
        </row>
        <row r="2474">
          <cell r="C2474" t="str">
            <v>12162013-426.2_Measure life (years)</v>
          </cell>
          <cell r="D2474">
            <v>2</v>
          </cell>
          <cell r="E2474" t="str">
            <v>Measure life (years)</v>
          </cell>
          <cell r="F2474" t="str">
            <v>Measure Life Value Source</v>
          </cell>
          <cell r="G2474" t="str">
            <v/>
          </cell>
          <cell r="H2474" t="str">
            <v>Table 26</v>
          </cell>
          <cell r="I2474" t="str">
            <v>2013-Wyoming-Annual-Report-Appendices-FINAL.pdf</v>
          </cell>
        </row>
        <row r="2475">
          <cell r="C2475" t="str">
            <v>12162013-426.2_Planned Realization Rate</v>
          </cell>
          <cell r="D2475">
            <v>2</v>
          </cell>
          <cell r="E2475" t="str">
            <v>Planned Realization Rate</v>
          </cell>
          <cell r="F2475" t="str">
            <v>Realization Rate Value Source</v>
          </cell>
          <cell r="G2475" t="str">
            <v/>
          </cell>
          <cell r="H2475" t="str">
            <v>Table 1</v>
          </cell>
          <cell r="I2475" t="str">
            <v>DSM_WY_EnergyFinAnswer_Report_2011.pdf</v>
          </cell>
        </row>
        <row r="2476">
          <cell r="C2476" t="str">
            <v>58.2_Planned Net to Gross Ratio</v>
          </cell>
          <cell r="D2476">
            <v>2</v>
          </cell>
          <cell r="E2476" t="str">
            <v>Planned Net to Gross Ratio</v>
          </cell>
          <cell r="F2476" t="str">
            <v>Net-to-Gross Value Source</v>
          </cell>
          <cell r="G2476" t="str">
            <v/>
          </cell>
          <cell r="H2476" t="str">
            <v>page 2</v>
          </cell>
          <cell r="I2476" t="str">
            <v>CA_FinAnswer_Express_Program_Evaluation_2009-2011.pdf</v>
          </cell>
        </row>
        <row r="2477">
          <cell r="C2477" t="str">
            <v>58.2_Planned Realization Rate</v>
          </cell>
          <cell r="D2477">
            <v>2</v>
          </cell>
          <cell r="E2477" t="str">
            <v>Planned Realization Rate</v>
          </cell>
          <cell r="F2477" t="str">
            <v>Realization Rate Value Source</v>
          </cell>
          <cell r="G2477" t="str">
            <v/>
          </cell>
          <cell r="H2477" t="str">
            <v>page 2</v>
          </cell>
          <cell r="I2477" t="str">
            <v>CA_FinAnswer_Express_Program_Evaluation_2009-2011.pdf</v>
          </cell>
        </row>
        <row r="2478">
          <cell r="C2478" t="str">
            <v>272.2_Incremental cost ($)</v>
          </cell>
          <cell r="D2478">
            <v>2</v>
          </cell>
          <cell r="E2478" t="str">
            <v>Incremental cost ($)</v>
          </cell>
          <cell r="F2478" t="str">
            <v>Cost Value Source</v>
          </cell>
          <cell r="G2478" t="str">
            <v/>
          </cell>
          <cell r="H2478" t="str">
            <v/>
          </cell>
          <cell r="I2478" t="str">
            <v>2010 ID FX MARKET CHARACTERIZATION 051512.pdf</v>
          </cell>
        </row>
        <row r="2479">
          <cell r="C2479" t="str">
            <v>272.2_Gross incremental annual electric savings (kWh/yr)</v>
          </cell>
          <cell r="D2479">
            <v>2</v>
          </cell>
          <cell r="E2479" t="str">
            <v>Gross incremental annual electric savings (kWh/yr)</v>
          </cell>
          <cell r="F2479" t="str">
            <v xml:space="preserve">Energy Savings Value Source </v>
          </cell>
          <cell r="G2479" t="str">
            <v/>
          </cell>
          <cell r="H2479" t="str">
            <v/>
          </cell>
          <cell r="I2479" t="str">
            <v>NonLighting Measure Worksheets ID 111314.pdf</v>
          </cell>
        </row>
        <row r="2480">
          <cell r="C2480" t="str">
            <v>272.2_Planned Net to Gross Ratio</v>
          </cell>
          <cell r="D2480">
            <v>2</v>
          </cell>
          <cell r="E2480" t="str">
            <v>Planned Net to Gross Ratio</v>
          </cell>
          <cell r="F2480" t="str">
            <v>Net-to-Gross Value Source</v>
          </cell>
          <cell r="G2480" t="str">
            <v/>
          </cell>
          <cell r="H2480" t="str">
            <v>Page 2</v>
          </cell>
          <cell r="I2480" t="str">
            <v>ID_FinAnswer_Express_Program_Evaluation_2009-2011.pdf</v>
          </cell>
        </row>
        <row r="2481">
          <cell r="C2481" t="str">
            <v>272.2_Measure life (years)</v>
          </cell>
          <cell r="D2481">
            <v>2</v>
          </cell>
          <cell r="E2481" t="str">
            <v>Measure life (years)</v>
          </cell>
          <cell r="F2481" t="str">
            <v>Measure Life Value Source</v>
          </cell>
          <cell r="G2481" t="str">
            <v/>
          </cell>
          <cell r="H2481" t="str">
            <v/>
          </cell>
          <cell r="I2481" t="str">
            <v>NonLighting Measure Worksheets ID 111314.pdf</v>
          </cell>
        </row>
        <row r="2482">
          <cell r="C2482" t="str">
            <v>272.2_Planned Realization Rate</v>
          </cell>
          <cell r="D2482">
            <v>2</v>
          </cell>
          <cell r="E2482" t="str">
            <v>Planned Realization Rate</v>
          </cell>
          <cell r="F2482" t="str">
            <v>Realization Rate Value Source</v>
          </cell>
          <cell r="G2482" t="str">
            <v/>
          </cell>
          <cell r="H2482" t="str">
            <v>Table 1</v>
          </cell>
          <cell r="I2482" t="str">
            <v>ID_FinAnswer_Express_Program_Evaluation_2009-2011.pdf</v>
          </cell>
        </row>
        <row r="2483">
          <cell r="C2483" t="str">
            <v>272.2_Gross Average Monthly Demand Reduction (kW/unit)</v>
          </cell>
          <cell r="D2483">
            <v>2</v>
          </cell>
          <cell r="E2483" t="str">
            <v>Gross Average Monthly Demand Reduction (kW/unit)</v>
          </cell>
          <cell r="F2483" t="str">
            <v>Demand Reduction Value Source</v>
          </cell>
          <cell r="G2483" t="str">
            <v/>
          </cell>
          <cell r="H2483" t="str">
            <v/>
          </cell>
          <cell r="I2483" t="str">
            <v>NonLighting Measure Worksheets ID 111314.pdf</v>
          </cell>
        </row>
        <row r="2484">
          <cell r="C2484" t="str">
            <v>501.2_Gross incremental annual electric savings (kWh/yr)</v>
          </cell>
          <cell r="D2484">
            <v>2</v>
          </cell>
          <cell r="E2484" t="str">
            <v>Gross incremental annual electric savings (kWh/yr)</v>
          </cell>
          <cell r="F2484" t="str">
            <v>See Source Document(s) for savings methodology</v>
          </cell>
          <cell r="G2484" t="str">
            <v/>
          </cell>
          <cell r="H2484" t="str">
            <v/>
          </cell>
          <cell r="I2484" t="str">
            <v>Evaporative Cooling.docx</v>
          </cell>
        </row>
        <row r="2485">
          <cell r="C2485" t="str">
            <v>501.2_Gross incremental annual electric savings (kWh/yr)</v>
          </cell>
          <cell r="D2485">
            <v>2</v>
          </cell>
          <cell r="E2485" t="str">
            <v>Gross incremental annual electric savings (kWh/yr)</v>
          </cell>
          <cell r="F2485" t="str">
            <v xml:space="preserve">Energy Savings Value Source </v>
          </cell>
          <cell r="G2485" t="str">
            <v/>
          </cell>
          <cell r="H2485" t="str">
            <v>Table 7-13</v>
          </cell>
          <cell r="I2485" t="str">
            <v>FinAnswer Express Market Characterization and Program Enhancements - Utah Service Territory 30 Nov 2011.pdf</v>
          </cell>
        </row>
        <row r="2486">
          <cell r="C2486" t="str">
            <v>501.2_Incentive Customer ($)</v>
          </cell>
          <cell r="D2486">
            <v>2</v>
          </cell>
          <cell r="E2486" t="str">
            <v>Incentive Customer ($)</v>
          </cell>
          <cell r="F2486" t="str">
            <v>Incentive Value Source</v>
          </cell>
          <cell r="G2486" t="str">
            <v/>
          </cell>
          <cell r="H2486" t="str">
            <v>Table 7-13</v>
          </cell>
          <cell r="I2486" t="str">
            <v>FinAnswer Express Market Characterization and Program Enhancements - Utah Service Territory 30 Nov 2011.pdf</v>
          </cell>
        </row>
        <row r="2487">
          <cell r="C2487" t="str">
            <v>501.2_Measure life (years)</v>
          </cell>
          <cell r="D2487">
            <v>2</v>
          </cell>
          <cell r="E2487" t="str">
            <v>Measure life (years)</v>
          </cell>
          <cell r="F2487" t="str">
            <v>Measure Life Value Source</v>
          </cell>
          <cell r="G2487" t="str">
            <v/>
          </cell>
          <cell r="H2487" t="str">
            <v>Table 2 on page 22 of Appendix 1</v>
          </cell>
          <cell r="I2487" t="str">
            <v>UT_2011_Annual_Report.pdf</v>
          </cell>
        </row>
        <row r="2488">
          <cell r="C2488" t="str">
            <v>501.2_Incremental cost ($)</v>
          </cell>
          <cell r="D2488">
            <v>2</v>
          </cell>
          <cell r="E2488" t="str">
            <v>Incremental cost ($)</v>
          </cell>
          <cell r="F2488" t="str">
            <v>Cost Value Source</v>
          </cell>
          <cell r="G2488" t="str">
            <v/>
          </cell>
          <cell r="H2488" t="str">
            <v>Table 7-13</v>
          </cell>
          <cell r="I2488" t="str">
            <v>FinAnswer Express Market Characterization and Program Enhancements - Utah Service Territory 30 Nov 2011.pdf</v>
          </cell>
        </row>
        <row r="2489">
          <cell r="C2489" t="str">
            <v>501.2_Gross Average Monthly Demand Reduction (kW/unit)</v>
          </cell>
          <cell r="D2489">
            <v>2</v>
          </cell>
          <cell r="E2489" t="str">
            <v>Gross Average Monthly Demand Reduction (kW/unit)</v>
          </cell>
          <cell r="F2489" t="str">
            <v>Demand Reduction Value Source</v>
          </cell>
          <cell r="G2489" t="str">
            <v/>
          </cell>
          <cell r="H2489" t="str">
            <v>Table 2-10</v>
          </cell>
          <cell r="I2489" t="str">
            <v>FinAnswer Express Market Characterization and Program Enhancements - Utah Service Territory 30 Nov 2011.pdf</v>
          </cell>
        </row>
        <row r="2490">
          <cell r="C2490" t="str">
            <v>710.2_Measure life (years)</v>
          </cell>
          <cell r="D2490">
            <v>2</v>
          </cell>
          <cell r="E2490" t="str">
            <v>Measure life (years)</v>
          </cell>
          <cell r="F2490" t="str">
            <v>Measure Life Value Source</v>
          </cell>
          <cell r="G2490" t="str">
            <v/>
          </cell>
          <cell r="H2490" t="str">
            <v>Table 1-4</v>
          </cell>
          <cell r="I2490" t="str">
            <v/>
          </cell>
        </row>
        <row r="2491">
          <cell r="C2491" t="str">
            <v>710.2_Gross Average Monthly Demand Reduction (kW/unit)</v>
          </cell>
          <cell r="D2491">
            <v>2</v>
          </cell>
          <cell r="E2491" t="str">
            <v>Gross Average Monthly Demand Reduction (kW/unit)</v>
          </cell>
          <cell r="F2491" t="str">
            <v>Savings Parameters</v>
          </cell>
          <cell r="G2491" t="str">
            <v/>
          </cell>
          <cell r="H2491" t="str">
            <v>See Source Document(s) for savings methodology</v>
          </cell>
          <cell r="I2491" t="str">
            <v/>
          </cell>
        </row>
        <row r="2492">
          <cell r="C2492" t="str">
            <v>710.2_Incentive Customer ($)</v>
          </cell>
          <cell r="D2492">
            <v>2</v>
          </cell>
          <cell r="E2492" t="str">
            <v>Incentive Customer ($)</v>
          </cell>
          <cell r="F2492" t="str">
            <v>Incentive Value Source</v>
          </cell>
          <cell r="G2492" t="str">
            <v/>
          </cell>
          <cell r="H2492" t="str">
            <v>Table 1-4</v>
          </cell>
          <cell r="I2492" t="str">
            <v/>
          </cell>
        </row>
        <row r="2493">
          <cell r="C2493" t="str">
            <v>710.2_Incremental cost ($)</v>
          </cell>
          <cell r="D2493">
            <v>2</v>
          </cell>
          <cell r="E2493" t="str">
            <v>Incremental cost ($)</v>
          </cell>
          <cell r="F2493" t="str">
            <v>Cost Value Source</v>
          </cell>
          <cell r="G2493" t="str">
            <v/>
          </cell>
          <cell r="H2493" t="str">
            <v>Table 1-4</v>
          </cell>
          <cell r="I2493" t="str">
            <v/>
          </cell>
        </row>
        <row r="2494">
          <cell r="C2494" t="str">
            <v>710.2_Gross Average Monthly Demand Reduction (kW/unit)</v>
          </cell>
          <cell r="D2494">
            <v>2</v>
          </cell>
          <cell r="E2494" t="str">
            <v>Gross Average Monthly Demand Reduction (kW/unit)</v>
          </cell>
          <cell r="F2494" t="str">
            <v>Demand Reduction Value Source</v>
          </cell>
          <cell r="G2494" t="str">
            <v/>
          </cell>
          <cell r="H2494" t="str">
            <v>Table 1-4</v>
          </cell>
          <cell r="I2494" t="str">
            <v/>
          </cell>
        </row>
        <row r="2495">
          <cell r="C2495" t="str">
            <v>710.2_Gross incremental annual electric savings (kWh/yr)</v>
          </cell>
          <cell r="D2495">
            <v>2</v>
          </cell>
          <cell r="E2495" t="str">
            <v>Gross incremental annual electric savings (kWh/yr)</v>
          </cell>
          <cell r="F2495" t="str">
            <v xml:space="preserve">Energy Savings Value Source </v>
          </cell>
          <cell r="G2495" t="str">
            <v/>
          </cell>
          <cell r="H2495" t="str">
            <v>Table 1-4</v>
          </cell>
          <cell r="I2495" t="str">
            <v/>
          </cell>
        </row>
        <row r="2496">
          <cell r="C2496" t="str">
            <v>922.2_Gross Average Monthly Demand Reduction (kW/unit)</v>
          </cell>
          <cell r="D2496">
            <v>2</v>
          </cell>
          <cell r="E2496" t="str">
            <v>Gross Average Monthly Demand Reduction (kW/unit)</v>
          </cell>
          <cell r="F2496" t="str">
            <v>Demand Savings Value Source</v>
          </cell>
          <cell r="G2496" t="str">
            <v/>
          </cell>
          <cell r="H2496" t="str">
            <v>Page 7-25</v>
          </cell>
          <cell r="I2496" t="str">
            <v>2010 WY Market Characterization 101810.pdf</v>
          </cell>
        </row>
        <row r="2497">
          <cell r="C2497" t="str">
            <v>922.2_Gross incremental annual electric savings (kWh/yr)</v>
          </cell>
          <cell r="D2497">
            <v>2</v>
          </cell>
          <cell r="E2497" t="str">
            <v>Gross incremental annual electric savings (kWh/yr)</v>
          </cell>
          <cell r="F2497" t="str">
            <v>Energy Savings Value Source</v>
          </cell>
          <cell r="G2497" t="str">
            <v/>
          </cell>
          <cell r="H2497" t="str">
            <v>Page 7-25</v>
          </cell>
          <cell r="I2497" t="str">
            <v>2010 WY Market Characterization 101810.pdf</v>
          </cell>
        </row>
        <row r="2498">
          <cell r="C2498" t="str">
            <v>922.2_Incremental cost ($)</v>
          </cell>
          <cell r="D2498">
            <v>2</v>
          </cell>
          <cell r="E2498" t="str">
            <v>Incremental cost ($)</v>
          </cell>
          <cell r="F2498" t="str">
            <v>Incremental Cost Value Source</v>
          </cell>
          <cell r="G2498" t="str">
            <v/>
          </cell>
          <cell r="H2498" t="str">
            <v>Page 7-25</v>
          </cell>
          <cell r="I2498" t="str">
            <v>2010 WY Market Characterization 101810.pdf</v>
          </cell>
        </row>
        <row r="2499">
          <cell r="C2499" t="str">
            <v>922.2_Measure life (years)</v>
          </cell>
          <cell r="D2499">
            <v>2</v>
          </cell>
          <cell r="E2499" t="str">
            <v>Measure life (years)</v>
          </cell>
          <cell r="F2499" t="str">
            <v>Measure Life Value Source</v>
          </cell>
          <cell r="G2499" t="str">
            <v/>
          </cell>
          <cell r="H2499" t="str">
            <v>Page 7-25</v>
          </cell>
          <cell r="I2499" t="str">
            <v>2010 WY Market Characterization 101810.pdf</v>
          </cell>
        </row>
        <row r="2500">
          <cell r="C2500" t="str">
            <v>922.2_Planned Realization Rate</v>
          </cell>
          <cell r="D2500">
            <v>2</v>
          </cell>
          <cell r="E2500" t="str">
            <v>Planned Realization Rate</v>
          </cell>
          <cell r="F2500" t="str">
            <v>Realization Rate Value Source</v>
          </cell>
          <cell r="G2500" t="str">
            <v/>
          </cell>
          <cell r="H2500" t="str">
            <v>Table 1</v>
          </cell>
          <cell r="I2500" t="str">
            <v>DSM_WY_FinAnswerExpress_Report_2011.pdf</v>
          </cell>
        </row>
        <row r="2501">
          <cell r="C2501" t="str">
            <v>922.2_Planned Net to Gross Ratio</v>
          </cell>
          <cell r="D2501">
            <v>2</v>
          </cell>
          <cell r="E2501" t="str">
            <v>Planned Net to Gross Ratio</v>
          </cell>
          <cell r="F2501" t="str">
            <v>Net-to-Gross Value Source</v>
          </cell>
          <cell r="G2501" t="str">
            <v/>
          </cell>
          <cell r="H2501" t="str">
            <v>Page 10</v>
          </cell>
          <cell r="I2501" t="str">
            <v>DSM_WY_FinAnswerExpress_Report_2011.pdf</v>
          </cell>
        </row>
        <row r="2502">
          <cell r="C2502" t="str">
            <v>06232015-012.1_Planned Realization Rate</v>
          </cell>
          <cell r="D2502">
            <v>1</v>
          </cell>
          <cell r="E2502" t="str">
            <v>Planned Realization Rate</v>
          </cell>
          <cell r="F2502" t="str">
            <v>Realization Rate Value Source</v>
          </cell>
          <cell r="G2502" t="str">
            <v/>
          </cell>
          <cell r="H2502" t="str">
            <v>page 2</v>
          </cell>
          <cell r="I2502" t="str">
            <v>CA_FinAnswer_Express_Program_Evaluation_2009-2011.pdf</v>
          </cell>
        </row>
        <row r="2503">
          <cell r="C2503" t="str">
            <v>06232015-012.1_Planned Net to Gross Ratio</v>
          </cell>
          <cell r="D2503">
            <v>1</v>
          </cell>
          <cell r="E2503" t="str">
            <v>Planned Net to Gross Ratio</v>
          </cell>
          <cell r="F2503" t="str">
            <v>Net-to-Gross Value Source</v>
          </cell>
          <cell r="G2503" t="str">
            <v/>
          </cell>
          <cell r="H2503" t="str">
            <v>page 2</v>
          </cell>
          <cell r="I2503" t="str">
            <v>CA_FinAnswer_Express_Program_Evaluation_2009-2011.pdf</v>
          </cell>
        </row>
        <row r="2504">
          <cell r="C2504" t="str">
            <v>11032014-027.1_Gross Average Monthly Demand Reduction (kW/unit)</v>
          </cell>
          <cell r="D2504">
            <v>1</v>
          </cell>
          <cell r="E2504" t="str">
            <v>Gross Average Monthly Demand Reduction (kW/unit)</v>
          </cell>
          <cell r="F2504" t="str">
            <v>Demand Reduction Value Source</v>
          </cell>
          <cell r="G2504" t="str">
            <v/>
          </cell>
          <cell r="H2504" t="str">
            <v/>
          </cell>
          <cell r="I2504" t="str">
            <v>NonLighting Measure Worksheets ID 111314.pdf</v>
          </cell>
        </row>
        <row r="2505">
          <cell r="C2505" t="str">
            <v>11032014-027.1_Planned Net to Gross Ratio</v>
          </cell>
          <cell r="D2505">
            <v>1</v>
          </cell>
          <cell r="E2505" t="str">
            <v>Planned Net to Gross Ratio</v>
          </cell>
          <cell r="F2505" t="str">
            <v>Net-to-Gross Value Source</v>
          </cell>
          <cell r="G2505" t="str">
            <v/>
          </cell>
          <cell r="H2505" t="str">
            <v>Page 2</v>
          </cell>
          <cell r="I2505" t="str">
            <v>ID_FinAnswer_Express_Program_Evaluation_2009-2011.pdf</v>
          </cell>
        </row>
        <row r="2506">
          <cell r="C2506" t="str">
            <v>11032014-027.1_Planned Realization Rate</v>
          </cell>
          <cell r="D2506">
            <v>1</v>
          </cell>
          <cell r="E2506" t="str">
            <v>Planned Realization Rate</v>
          </cell>
          <cell r="F2506" t="str">
            <v>Realization Rate Value Source</v>
          </cell>
          <cell r="G2506" t="str">
            <v/>
          </cell>
          <cell r="H2506" t="str">
            <v>Table 1</v>
          </cell>
          <cell r="I2506" t="str">
            <v>ID_FinAnswer_Express_Program_Evaluation_2009-2011.pdf</v>
          </cell>
        </row>
        <row r="2507">
          <cell r="C2507" t="str">
            <v>11032014-027.1_Measure life (years)</v>
          </cell>
          <cell r="D2507">
            <v>1</v>
          </cell>
          <cell r="E2507" t="str">
            <v>Measure life (years)</v>
          </cell>
          <cell r="F2507" t="str">
            <v>Measure Life Value Source</v>
          </cell>
          <cell r="G2507" t="str">
            <v/>
          </cell>
          <cell r="H2507" t="str">
            <v/>
          </cell>
          <cell r="I2507" t="str">
            <v>NonLighting Measure Worksheets ID 111314.pdf</v>
          </cell>
        </row>
        <row r="2508">
          <cell r="C2508" t="str">
            <v>11032014-027.1_Gross incremental annual electric savings (kWh/yr)</v>
          </cell>
          <cell r="D2508">
            <v>1</v>
          </cell>
          <cell r="E2508" t="str">
            <v>Gross incremental annual electric savings (kWh/yr)</v>
          </cell>
          <cell r="F2508" t="str">
            <v xml:space="preserve">Energy Savings Value Source </v>
          </cell>
          <cell r="G2508" t="str">
            <v/>
          </cell>
          <cell r="H2508" t="str">
            <v/>
          </cell>
          <cell r="I2508" t="str">
            <v>NonLighting Measure Worksheets ID 111314.pdf</v>
          </cell>
        </row>
        <row r="2509">
          <cell r="C2509" t="str">
            <v>07182014-010.1_Gross Average Monthly Demand Reduction (kW/unit)</v>
          </cell>
          <cell r="D2509">
            <v>1</v>
          </cell>
          <cell r="E2509" t="str">
            <v>Gross Average Monthly Demand Reduction (kW/unit)</v>
          </cell>
          <cell r="F2509" t="str">
            <v>Demand Savings Value Source</v>
          </cell>
          <cell r="G2509" t="str">
            <v/>
          </cell>
          <cell r="H2509" t="str">
            <v/>
          </cell>
          <cell r="I2509" t="str">
            <v>Program Update Report UT 050214.docx</v>
          </cell>
        </row>
        <row r="2510">
          <cell r="C2510" t="str">
            <v>07182014-010.1_Gross incremental annual electric savings (kWh/yr)</v>
          </cell>
          <cell r="D2510">
            <v>1</v>
          </cell>
          <cell r="E2510" t="str">
            <v>Gross incremental annual electric savings (kWh/yr)</v>
          </cell>
          <cell r="F2510" t="str">
            <v>Energy Savings Value Source</v>
          </cell>
          <cell r="G2510" t="str">
            <v/>
          </cell>
          <cell r="H2510" t="str">
            <v/>
          </cell>
          <cell r="I2510" t="str">
            <v/>
          </cell>
        </row>
        <row r="2511">
          <cell r="C2511" t="str">
            <v>07182014-010.1_Incremental cost ($)</v>
          </cell>
          <cell r="D2511">
            <v>1</v>
          </cell>
          <cell r="E2511" t="str">
            <v>Incremental cost ($)</v>
          </cell>
          <cell r="F2511" t="str">
            <v>Incremental Cost Value Source</v>
          </cell>
          <cell r="G2511" t="str">
            <v/>
          </cell>
          <cell r="H2511" t="str">
            <v/>
          </cell>
          <cell r="I2511" t="str">
            <v>Program Update Report UT 050214.docx</v>
          </cell>
        </row>
        <row r="2512">
          <cell r="C2512" t="str">
            <v>07182014-010.1_Planned Net to Gross Ratio</v>
          </cell>
          <cell r="D2512">
            <v>1</v>
          </cell>
          <cell r="E2512" t="str">
            <v>Planned Net to Gross Ratio</v>
          </cell>
          <cell r="F2512" t="str">
            <v>Net-to-Gross Value Source</v>
          </cell>
          <cell r="G2512" t="str">
            <v/>
          </cell>
          <cell r="H2512" t="str">
            <v>BAU - CE inputs sheet</v>
          </cell>
          <cell r="I2512" t="str">
            <v>CE inputs - measure update   small business 031314.xlsx</v>
          </cell>
        </row>
        <row r="2513">
          <cell r="C2513" t="str">
            <v>07182014-010.1_Incremental cost ($)</v>
          </cell>
          <cell r="D2513">
            <v>1</v>
          </cell>
          <cell r="E2513" t="str">
            <v>Incremental cost ($)</v>
          </cell>
          <cell r="F2513" t="str">
            <v>Incremental Cost Value Source</v>
          </cell>
          <cell r="G2513" t="str">
            <v/>
          </cell>
          <cell r="H2513" t="str">
            <v/>
          </cell>
          <cell r="I2513" t="str">
            <v/>
          </cell>
        </row>
        <row r="2514">
          <cell r="C2514" t="str">
            <v>07182014-010.1_Measure life (years)</v>
          </cell>
          <cell r="D2514">
            <v>1</v>
          </cell>
          <cell r="E2514" t="str">
            <v>Measure life (years)</v>
          </cell>
          <cell r="F2514" t="str">
            <v>Measure Life Value Source</v>
          </cell>
          <cell r="G2514" t="str">
            <v/>
          </cell>
          <cell r="H2514" t="str">
            <v/>
          </cell>
          <cell r="I2514" t="str">
            <v>Program Update Report UT 050214.docx</v>
          </cell>
        </row>
        <row r="2515">
          <cell r="C2515" t="str">
            <v>07182014-010.1_Planned Realization Rate</v>
          </cell>
          <cell r="D2515">
            <v>1</v>
          </cell>
          <cell r="E2515" t="str">
            <v>Planned Realization Rate</v>
          </cell>
          <cell r="F2515" t="str">
            <v>Realization Rate Value Source</v>
          </cell>
          <cell r="G2515" t="str">
            <v/>
          </cell>
          <cell r="H2515" t="str">
            <v>BAU - CE inputs sheet</v>
          </cell>
          <cell r="I2515" t="str">
            <v>CE inputs - measure update   small business 031314.xlsx</v>
          </cell>
        </row>
        <row r="2516">
          <cell r="C2516" t="str">
            <v>07182014-010.1_Gross Average Monthly Demand Reduction (kW/unit)</v>
          </cell>
          <cell r="D2516">
            <v>1</v>
          </cell>
          <cell r="E2516" t="str">
            <v>Gross Average Monthly Demand Reduction (kW/unit)</v>
          </cell>
          <cell r="F2516" t="str">
            <v>Demand Savings Value Source</v>
          </cell>
          <cell r="G2516" t="str">
            <v/>
          </cell>
          <cell r="H2516" t="str">
            <v/>
          </cell>
          <cell r="I2516" t="str">
            <v/>
          </cell>
        </row>
        <row r="2517">
          <cell r="C2517" t="str">
            <v>07182014-010.1_Gross incremental annual electric savings (kWh/yr)</v>
          </cell>
          <cell r="D2517">
            <v>1</v>
          </cell>
          <cell r="E2517" t="str">
            <v>Gross incremental annual electric savings (kWh/yr)</v>
          </cell>
          <cell r="F2517" t="str">
            <v>Energy Savings Value Source</v>
          </cell>
          <cell r="G2517" t="str">
            <v/>
          </cell>
          <cell r="H2517" t="str">
            <v/>
          </cell>
          <cell r="I2517" t="str">
            <v>Program Update Report UT 050214.docx</v>
          </cell>
        </row>
        <row r="2518">
          <cell r="C2518" t="str">
            <v>12012014-011.1_Gross incremental annual electric savings (kWh/yr)</v>
          </cell>
          <cell r="D2518">
            <v>1</v>
          </cell>
          <cell r="E2518" t="str">
            <v>Gross incremental annual electric savings (kWh/yr)</v>
          </cell>
          <cell r="F2518" t="str">
            <v>Energy Savings Value Source</v>
          </cell>
          <cell r="G2518" t="str">
            <v/>
          </cell>
          <cell r="H2518" t="str">
            <v/>
          </cell>
          <cell r="I2518" t="str">
            <v>NonLighting Measure Worksheets WY 120814.pdf</v>
          </cell>
        </row>
        <row r="2519">
          <cell r="C2519" t="str">
            <v>12012014-011.1_Measure life (years)</v>
          </cell>
          <cell r="D2519">
            <v>1</v>
          </cell>
          <cell r="E2519" t="str">
            <v>Measure life (years)</v>
          </cell>
          <cell r="F2519" t="str">
            <v>Measure Life Value Source</v>
          </cell>
          <cell r="G2519" t="str">
            <v/>
          </cell>
          <cell r="H2519" t="str">
            <v/>
          </cell>
          <cell r="I2519" t="str">
            <v>NonLighting Measure Worksheets WY 120814.pdf</v>
          </cell>
        </row>
        <row r="2520">
          <cell r="C2520" t="str">
            <v>12012014-011.1_Planned Net to Gross Ratio</v>
          </cell>
          <cell r="D2520">
            <v>1</v>
          </cell>
          <cell r="E2520" t="str">
            <v>Planned Net to Gross Ratio</v>
          </cell>
          <cell r="F2520" t="str">
            <v>Net-to-Gross Value Source</v>
          </cell>
          <cell r="G2520" t="str">
            <v/>
          </cell>
          <cell r="H2520" t="str">
            <v>Page 10</v>
          </cell>
          <cell r="I2520" t="str">
            <v>DSM_WY_FinAnswerExpress_Report_2011.pdf</v>
          </cell>
        </row>
        <row r="2521">
          <cell r="C2521" t="str">
            <v>12012014-011.1_Gross Average Monthly Demand Reduction (kW/unit)</v>
          </cell>
          <cell r="D2521">
            <v>1</v>
          </cell>
          <cell r="E2521" t="str">
            <v>Gross Average Monthly Demand Reduction (kW/unit)</v>
          </cell>
          <cell r="F2521" t="str">
            <v>Demand Savings Value Source</v>
          </cell>
          <cell r="G2521" t="str">
            <v/>
          </cell>
          <cell r="H2521" t="str">
            <v/>
          </cell>
          <cell r="I2521" t="str">
            <v>NonLighting Measure Worksheets WY 120814.pdf</v>
          </cell>
        </row>
        <row r="2522">
          <cell r="C2522" t="str">
            <v>12012014-011.1_Planned Realization Rate</v>
          </cell>
          <cell r="D2522">
            <v>1</v>
          </cell>
          <cell r="E2522" t="str">
            <v>Planned Realization Rate</v>
          </cell>
          <cell r="F2522" t="str">
            <v>Realization Rate Value Source</v>
          </cell>
          <cell r="G2522" t="str">
            <v/>
          </cell>
          <cell r="H2522" t="str">
            <v>Table 1</v>
          </cell>
          <cell r="I2522" t="str">
            <v>DSM_WY_FinAnswerExpress_Report_2011.pdf</v>
          </cell>
        </row>
        <row r="2523">
          <cell r="C2523" t="str">
            <v>12162013-231.2_Planned Net to Gross Ratio</v>
          </cell>
          <cell r="D2523">
            <v>2</v>
          </cell>
          <cell r="E2523" t="str">
            <v>Planned Net to Gross Ratio</v>
          </cell>
          <cell r="F2523" t="str">
            <v>Net-to-Gross Value Source</v>
          </cell>
          <cell r="G2523" t="str">
            <v/>
          </cell>
          <cell r="H2523" t="str">
            <v>Page 2</v>
          </cell>
          <cell r="I2523" t="str">
            <v>CA_Energy_FinAnswer_Program_Evaluation_2009-2011.pdf</v>
          </cell>
        </row>
        <row r="2524">
          <cell r="C2524" t="str">
            <v>12162013-361.2_Planned Realization Rate</v>
          </cell>
          <cell r="D2524">
            <v>2</v>
          </cell>
          <cell r="E2524" t="str">
            <v>Planned Realization Rate</v>
          </cell>
          <cell r="F2524" t="str">
            <v>Realization Rate Value Source</v>
          </cell>
          <cell r="G2524" t="str">
            <v/>
          </cell>
          <cell r="H2524" t="str">
            <v>Table 1</v>
          </cell>
          <cell r="I2524" t="str">
            <v>ID_Energy_FinAnswer_Program_Evaluation_2009-2011.pdf</v>
          </cell>
        </row>
        <row r="2525">
          <cell r="C2525" t="str">
            <v>12162013-361.2_Measure life (years)</v>
          </cell>
          <cell r="D2525">
            <v>2</v>
          </cell>
          <cell r="E2525" t="str">
            <v>Measure life (years)</v>
          </cell>
          <cell r="F2525" t="str">
            <v>Measure Life Value Source</v>
          </cell>
          <cell r="G2525" t="str">
            <v>14.5, rounded to 15</v>
          </cell>
          <cell r="H2525" t="str">
            <v>Table 16</v>
          </cell>
          <cell r="I2525" t="str">
            <v>Idaho Energy FinAnswer Evaluation Report - 2008.pdf</v>
          </cell>
        </row>
        <row r="2526">
          <cell r="C2526" t="str">
            <v>12162013-361.2_Planned Net to Gross Ratio</v>
          </cell>
          <cell r="D2526">
            <v>2</v>
          </cell>
          <cell r="E2526" t="str">
            <v>Planned Net to Gross Ratio</v>
          </cell>
          <cell r="F2526" t="str">
            <v>Net-to-Gross Ratio Value Source</v>
          </cell>
          <cell r="G2526" t="str">
            <v/>
          </cell>
          <cell r="H2526" t="str">
            <v>Page 2</v>
          </cell>
          <cell r="I2526" t="str">
            <v>ID_Energy_FinAnswer_Program_Evaluation_2009-2011.pdf</v>
          </cell>
        </row>
        <row r="2527">
          <cell r="C2527" t="str">
            <v>11222013-127.2_Incentive Customer ($)</v>
          </cell>
          <cell r="D2527">
            <v>2</v>
          </cell>
          <cell r="E2527" t="str">
            <v>Incentive Customer ($)</v>
          </cell>
          <cell r="F2527" t="str">
            <v>Incentive Value Source</v>
          </cell>
          <cell r="G2527" t="str">
            <v/>
          </cell>
          <cell r="H2527" t="str">
            <v>Incentive Caluclator Tool</v>
          </cell>
          <cell r="I2527" t="str">
            <v>WB UT Incentive Calc EXTERNAL 1.1E 0722013.xlsx</v>
          </cell>
        </row>
        <row r="2528">
          <cell r="C2528" t="str">
            <v>12162013-101.2_Incentive Customer ($)</v>
          </cell>
          <cell r="D2528">
            <v>2</v>
          </cell>
          <cell r="E2528" t="str">
            <v>Incentive Customer ($)</v>
          </cell>
          <cell r="F2528" t="str">
            <v>Incentive Value Source</v>
          </cell>
          <cell r="G2528" t="str">
            <v/>
          </cell>
          <cell r="H2528" t="str">
            <v>Incentive Caluclator Tool</v>
          </cell>
          <cell r="I2528" t="str">
            <v>WA wattSmart Business Incentive DUMMY.xlsx</v>
          </cell>
        </row>
        <row r="2529">
          <cell r="C2529" t="str">
            <v>12162013-491.2_Planned Net to Gross Ratio</v>
          </cell>
          <cell r="D2529">
            <v>2</v>
          </cell>
          <cell r="E2529" t="str">
            <v>Planned Net to Gross Ratio</v>
          </cell>
          <cell r="F2529" t="str">
            <v>Net-to-Gross Valur Source</v>
          </cell>
          <cell r="G2529" t="str">
            <v/>
          </cell>
          <cell r="H2529" t="str">
            <v>Page 10</v>
          </cell>
          <cell r="I2529" t="str">
            <v>DSM_WY_EnergyFinAnswer_Report_2011.pdf</v>
          </cell>
        </row>
        <row r="2530">
          <cell r="C2530" t="str">
            <v>12162013-491.2_Planned Realization Rate</v>
          </cell>
          <cell r="D2530">
            <v>2</v>
          </cell>
          <cell r="E2530" t="str">
            <v>Planned Realization Rate</v>
          </cell>
          <cell r="F2530" t="str">
            <v>Realization Rate Value Source</v>
          </cell>
          <cell r="G2530" t="str">
            <v/>
          </cell>
          <cell r="H2530" t="str">
            <v>Table 1</v>
          </cell>
          <cell r="I2530" t="str">
            <v>DSM_WY_EnergyFinAnswer_Report_2011.pdf</v>
          </cell>
        </row>
        <row r="2531">
          <cell r="C2531" t="str">
            <v>12162013-491.2_Measure life (years)</v>
          </cell>
          <cell r="D2531">
            <v>2</v>
          </cell>
          <cell r="E2531" t="str">
            <v>Measure life (years)</v>
          </cell>
          <cell r="F2531" t="str">
            <v>Measure Life Value Source</v>
          </cell>
          <cell r="G2531" t="str">
            <v/>
          </cell>
          <cell r="H2531" t="str">
            <v>Table 26</v>
          </cell>
          <cell r="I2531" t="str">
            <v>2013-Wyoming-Annual-Report-Appendices-FINAL.pdf</v>
          </cell>
        </row>
        <row r="2532">
          <cell r="C2532" t="str">
            <v>12162013-232.2_Planned Net to Gross Ratio</v>
          </cell>
          <cell r="D2532">
            <v>2</v>
          </cell>
          <cell r="E2532" t="str">
            <v>Planned Net to Gross Ratio</v>
          </cell>
          <cell r="F2532" t="str">
            <v>Net-to-Gross Value Source</v>
          </cell>
          <cell r="G2532" t="str">
            <v/>
          </cell>
          <cell r="H2532" t="str">
            <v>Page 2</v>
          </cell>
          <cell r="I2532" t="str">
            <v>CA_Energy_FinAnswer_Program_Evaluation_2009-2011.pdf</v>
          </cell>
        </row>
        <row r="2533">
          <cell r="C2533" t="str">
            <v>12162013-362.2_Planned Net to Gross Ratio</v>
          </cell>
          <cell r="D2533">
            <v>2</v>
          </cell>
          <cell r="E2533" t="str">
            <v>Planned Net to Gross Ratio</v>
          </cell>
          <cell r="F2533" t="str">
            <v>Net-to-Gross Ratio Value Source</v>
          </cell>
          <cell r="G2533" t="str">
            <v/>
          </cell>
          <cell r="H2533" t="str">
            <v>Page 2</v>
          </cell>
          <cell r="I2533" t="str">
            <v>ID_Energy_FinAnswer_Program_Evaluation_2009-2011.pdf</v>
          </cell>
        </row>
        <row r="2534">
          <cell r="C2534" t="str">
            <v>12162013-362.2_Planned Realization Rate</v>
          </cell>
          <cell r="D2534">
            <v>2</v>
          </cell>
          <cell r="E2534" t="str">
            <v>Planned Realization Rate</v>
          </cell>
          <cell r="F2534" t="str">
            <v>Realization Rate Value Source</v>
          </cell>
          <cell r="G2534" t="str">
            <v/>
          </cell>
          <cell r="H2534" t="str">
            <v>Table 1</v>
          </cell>
          <cell r="I2534" t="str">
            <v>ID_Energy_FinAnswer_Program_Evaluation_2009-2011.pdf</v>
          </cell>
        </row>
        <row r="2535">
          <cell r="C2535" t="str">
            <v>12162013-362.2_Measure life (years)</v>
          </cell>
          <cell r="D2535">
            <v>2</v>
          </cell>
          <cell r="E2535" t="str">
            <v>Measure life (years)</v>
          </cell>
          <cell r="F2535" t="str">
            <v>Measure Life Value Source</v>
          </cell>
          <cell r="G2535" t="str">
            <v>14.5, rounded to 15</v>
          </cell>
          <cell r="H2535" t="str">
            <v>Table 16</v>
          </cell>
          <cell r="I2535" t="str">
            <v>Idaho Energy FinAnswer Evaluation Report - 2008.pdf</v>
          </cell>
        </row>
        <row r="2536">
          <cell r="C2536" t="str">
            <v>11222013-128.2_Incentive Customer ($)</v>
          </cell>
          <cell r="D2536">
            <v>2</v>
          </cell>
          <cell r="E2536" t="str">
            <v>Incentive Customer ($)</v>
          </cell>
          <cell r="F2536" t="str">
            <v>Incentive Value Source</v>
          </cell>
          <cell r="G2536" t="str">
            <v/>
          </cell>
          <cell r="H2536" t="str">
            <v>Incentive Caluclator Tool</v>
          </cell>
          <cell r="I2536" t="str">
            <v>WB UT Incentive Calc EXTERNAL 1.1E 0722013.xlsx</v>
          </cell>
        </row>
        <row r="2537">
          <cell r="C2537" t="str">
            <v>12162013-102.2_Incentive Customer ($)</v>
          </cell>
          <cell r="D2537">
            <v>2</v>
          </cell>
          <cell r="E2537" t="str">
            <v>Incentive Customer ($)</v>
          </cell>
          <cell r="F2537" t="str">
            <v>Incentive Value Source</v>
          </cell>
          <cell r="G2537" t="str">
            <v/>
          </cell>
          <cell r="H2537" t="str">
            <v>Incentive Caluclator Tool</v>
          </cell>
          <cell r="I2537" t="str">
            <v>WA wattSmart Business Incentive DUMMY.xlsx</v>
          </cell>
        </row>
        <row r="2538">
          <cell r="C2538" t="str">
            <v>12162013-492.2_Measure life (years)</v>
          </cell>
          <cell r="D2538">
            <v>2</v>
          </cell>
          <cell r="E2538" t="str">
            <v>Measure life (years)</v>
          </cell>
          <cell r="F2538" t="str">
            <v>Measure Life Value Source</v>
          </cell>
          <cell r="G2538" t="str">
            <v/>
          </cell>
          <cell r="H2538" t="str">
            <v>Table 26</v>
          </cell>
          <cell r="I2538" t="str">
            <v>2013-Wyoming-Annual-Report-Appendices-FINAL.pdf</v>
          </cell>
        </row>
        <row r="2539">
          <cell r="C2539" t="str">
            <v>12162013-492.2_Planned Net to Gross Ratio</v>
          </cell>
          <cell r="D2539">
            <v>2</v>
          </cell>
          <cell r="E2539" t="str">
            <v>Planned Net to Gross Ratio</v>
          </cell>
          <cell r="F2539" t="str">
            <v>Net-to-Gross Valur Source</v>
          </cell>
          <cell r="G2539" t="str">
            <v/>
          </cell>
          <cell r="H2539" t="str">
            <v>Page 10</v>
          </cell>
          <cell r="I2539" t="str">
            <v>DSM_WY_EnergyFinAnswer_Report_2011.pdf</v>
          </cell>
        </row>
        <row r="2540">
          <cell r="C2540" t="str">
            <v>12162013-492.2_Planned Realization Rate</v>
          </cell>
          <cell r="D2540">
            <v>2</v>
          </cell>
          <cell r="E2540" t="str">
            <v>Planned Realization Rate</v>
          </cell>
          <cell r="F2540" t="str">
            <v>Realization Rate Value Source</v>
          </cell>
          <cell r="G2540" t="str">
            <v/>
          </cell>
          <cell r="H2540" t="str">
            <v>Table 1</v>
          </cell>
          <cell r="I2540" t="str">
            <v>DSM_WY_EnergyFinAnswer_Report_2011.pdf</v>
          </cell>
        </row>
        <row r="2541">
          <cell r="C2541" t="str">
            <v>12162013-233.2_Planned Net to Gross Ratio</v>
          </cell>
          <cell r="D2541">
            <v>2</v>
          </cell>
          <cell r="E2541" t="str">
            <v>Planned Net to Gross Ratio</v>
          </cell>
          <cell r="F2541" t="str">
            <v>Net-to-Gross Value Source</v>
          </cell>
          <cell r="G2541" t="str">
            <v/>
          </cell>
          <cell r="H2541" t="str">
            <v>Page 2</v>
          </cell>
          <cell r="I2541" t="str">
            <v>CA_Energy_FinAnswer_Program_Evaluation_2009-2011.pdf</v>
          </cell>
        </row>
        <row r="2542">
          <cell r="C2542" t="str">
            <v>12162013-363.2_Measure life (years)</v>
          </cell>
          <cell r="D2542">
            <v>2</v>
          </cell>
          <cell r="E2542" t="str">
            <v>Measure life (years)</v>
          </cell>
          <cell r="F2542" t="str">
            <v>Measure Life Value Source</v>
          </cell>
          <cell r="G2542" t="str">
            <v>14.5, rounded to 15</v>
          </cell>
          <cell r="H2542" t="str">
            <v>Table 16</v>
          </cell>
          <cell r="I2542" t="str">
            <v>Idaho Energy FinAnswer Evaluation Report - 2008.pdf</v>
          </cell>
        </row>
        <row r="2543">
          <cell r="C2543" t="str">
            <v>12162013-363.2_Planned Net to Gross Ratio</v>
          </cell>
          <cell r="D2543">
            <v>2</v>
          </cell>
          <cell r="E2543" t="str">
            <v>Planned Net to Gross Ratio</v>
          </cell>
          <cell r="F2543" t="str">
            <v>Net-to-Gross Ratio Value Source</v>
          </cell>
          <cell r="G2543" t="str">
            <v/>
          </cell>
          <cell r="H2543" t="str">
            <v>Page 2</v>
          </cell>
          <cell r="I2543" t="str">
            <v>ID_Energy_FinAnswer_Program_Evaluation_2009-2011.pdf</v>
          </cell>
        </row>
        <row r="2544">
          <cell r="C2544" t="str">
            <v>12162013-363.2_Planned Realization Rate</v>
          </cell>
          <cell r="D2544">
            <v>2</v>
          </cell>
          <cell r="E2544" t="str">
            <v>Planned Realization Rate</v>
          </cell>
          <cell r="F2544" t="str">
            <v>Realization Rate Value Source</v>
          </cell>
          <cell r="G2544" t="str">
            <v/>
          </cell>
          <cell r="H2544" t="str">
            <v>Table 1</v>
          </cell>
          <cell r="I2544" t="str">
            <v>ID_Energy_FinAnswer_Program_Evaluation_2009-2011.pdf</v>
          </cell>
        </row>
        <row r="2545">
          <cell r="C2545" t="str">
            <v>11222013-129.2_Incentive Customer ($)</v>
          </cell>
          <cell r="D2545">
            <v>2</v>
          </cell>
          <cell r="E2545" t="str">
            <v>Incentive Customer ($)</v>
          </cell>
          <cell r="F2545" t="str">
            <v>Incentive Value Source</v>
          </cell>
          <cell r="G2545" t="str">
            <v/>
          </cell>
          <cell r="H2545" t="str">
            <v>Incentive Caluclator Tool</v>
          </cell>
          <cell r="I2545" t="str">
            <v>WB UT Incentive Calc EXTERNAL 1.1E 0722013.xlsx</v>
          </cell>
        </row>
        <row r="2546">
          <cell r="C2546" t="str">
            <v>12162013-103.2_Incentive Customer ($)</v>
          </cell>
          <cell r="D2546">
            <v>2</v>
          </cell>
          <cell r="E2546" t="str">
            <v>Incentive Customer ($)</v>
          </cell>
          <cell r="F2546" t="str">
            <v>Incentive Value Source</v>
          </cell>
          <cell r="G2546" t="str">
            <v/>
          </cell>
          <cell r="H2546" t="str">
            <v>Incentive Caluclator Tool</v>
          </cell>
          <cell r="I2546" t="str">
            <v>WA wattSmart Business Incentive DUMMY.xlsx</v>
          </cell>
        </row>
        <row r="2547">
          <cell r="C2547" t="str">
            <v>12162013-493.2_Planned Realization Rate</v>
          </cell>
          <cell r="D2547">
            <v>2</v>
          </cell>
          <cell r="E2547" t="str">
            <v>Planned Realization Rate</v>
          </cell>
          <cell r="F2547" t="str">
            <v>Realization Rate Value Source</v>
          </cell>
          <cell r="G2547" t="str">
            <v/>
          </cell>
          <cell r="H2547" t="str">
            <v>Table 1</v>
          </cell>
          <cell r="I2547" t="str">
            <v>DSM_WY_EnergyFinAnswer_Report_2011.pdf</v>
          </cell>
        </row>
        <row r="2548">
          <cell r="C2548" t="str">
            <v>12162013-493.2_Measure life (years)</v>
          </cell>
          <cell r="D2548">
            <v>2</v>
          </cell>
          <cell r="E2548" t="str">
            <v>Measure life (years)</v>
          </cell>
          <cell r="F2548" t="str">
            <v>Measure Life Value Source</v>
          </cell>
          <cell r="G2548" t="str">
            <v/>
          </cell>
          <cell r="H2548" t="str">
            <v>Table 26</v>
          </cell>
          <cell r="I2548" t="str">
            <v>2013-Wyoming-Annual-Report-Appendices-FINAL.pdf</v>
          </cell>
        </row>
        <row r="2549">
          <cell r="C2549" t="str">
            <v>12162013-493.2_Planned Net to Gross Ratio</v>
          </cell>
          <cell r="D2549">
            <v>2</v>
          </cell>
          <cell r="E2549" t="str">
            <v>Planned Net to Gross Ratio</v>
          </cell>
          <cell r="F2549" t="str">
            <v>Net-to-Gross Valur Source</v>
          </cell>
          <cell r="G2549" t="str">
            <v/>
          </cell>
          <cell r="H2549" t="str">
            <v>Page 10</v>
          </cell>
          <cell r="I2549" t="str">
            <v>DSM_WY_EnergyFinAnswer_Report_2011.pdf</v>
          </cell>
        </row>
        <row r="2550">
          <cell r="C2550" t="str">
            <v>12162013-234.2_Planned Net to Gross Ratio</v>
          </cell>
          <cell r="D2550">
            <v>2</v>
          </cell>
          <cell r="E2550" t="str">
            <v>Planned Net to Gross Ratio</v>
          </cell>
          <cell r="F2550" t="str">
            <v>Net-to-Gross Value Source</v>
          </cell>
          <cell r="G2550" t="str">
            <v/>
          </cell>
          <cell r="H2550" t="str">
            <v>Page 2</v>
          </cell>
          <cell r="I2550" t="str">
            <v>CA_Energy_FinAnswer_Program_Evaluation_2009-2011.pdf</v>
          </cell>
        </row>
        <row r="2551">
          <cell r="C2551" t="str">
            <v>12162013-364.2_Planned Realization Rate</v>
          </cell>
          <cell r="D2551">
            <v>2</v>
          </cell>
          <cell r="E2551" t="str">
            <v>Planned Realization Rate</v>
          </cell>
          <cell r="F2551" t="str">
            <v>Realization Rate Value Source</v>
          </cell>
          <cell r="G2551" t="str">
            <v/>
          </cell>
          <cell r="H2551" t="str">
            <v>Table 1</v>
          </cell>
          <cell r="I2551" t="str">
            <v>ID_Energy_FinAnswer_Program_Evaluation_2009-2011.pdf</v>
          </cell>
        </row>
        <row r="2552">
          <cell r="C2552" t="str">
            <v>12162013-364.2_Measure life (years)</v>
          </cell>
          <cell r="D2552">
            <v>2</v>
          </cell>
          <cell r="E2552" t="str">
            <v>Measure life (years)</v>
          </cell>
          <cell r="F2552" t="str">
            <v>Measure Life Value Source</v>
          </cell>
          <cell r="G2552" t="str">
            <v>14.5, rounded to 15</v>
          </cell>
          <cell r="H2552" t="str">
            <v>Table 16</v>
          </cell>
          <cell r="I2552" t="str">
            <v>Idaho Energy FinAnswer Evaluation Report - 2008.pdf</v>
          </cell>
        </row>
        <row r="2553">
          <cell r="C2553" t="str">
            <v>12162013-364.2_Planned Net to Gross Ratio</v>
          </cell>
          <cell r="D2553">
            <v>2</v>
          </cell>
          <cell r="E2553" t="str">
            <v>Planned Net to Gross Ratio</v>
          </cell>
          <cell r="F2553" t="str">
            <v>Net-to-Gross Ratio Value Source</v>
          </cell>
          <cell r="G2553" t="str">
            <v/>
          </cell>
          <cell r="H2553" t="str">
            <v>Page 2</v>
          </cell>
          <cell r="I2553" t="str">
            <v>ID_Energy_FinAnswer_Program_Evaluation_2009-2011.pdf</v>
          </cell>
        </row>
        <row r="2554">
          <cell r="C2554" t="str">
            <v>11222013-130.2_Incentive Customer ($)</v>
          </cell>
          <cell r="D2554">
            <v>2</v>
          </cell>
          <cell r="E2554" t="str">
            <v>Incentive Customer ($)</v>
          </cell>
          <cell r="F2554" t="str">
            <v>Incentive Value Source</v>
          </cell>
          <cell r="G2554" t="str">
            <v/>
          </cell>
          <cell r="H2554" t="str">
            <v>Incentive Caluclator Tool</v>
          </cell>
          <cell r="I2554" t="str">
            <v>WB UT Incentive Calc EXTERNAL 1.1E 0722013.xlsx</v>
          </cell>
        </row>
        <row r="2555">
          <cell r="C2555" t="str">
            <v>12162013-104.2_Incentive Customer ($)</v>
          </cell>
          <cell r="D2555">
            <v>2</v>
          </cell>
          <cell r="E2555" t="str">
            <v>Incentive Customer ($)</v>
          </cell>
          <cell r="F2555" t="str">
            <v>Incentive Value Source</v>
          </cell>
          <cell r="G2555" t="str">
            <v/>
          </cell>
          <cell r="H2555" t="str">
            <v>Incentive Caluclator Tool</v>
          </cell>
          <cell r="I2555" t="str">
            <v>WA wattSmart Business Incentive DUMMY.xlsx</v>
          </cell>
        </row>
        <row r="2556">
          <cell r="C2556" t="str">
            <v>12162013-494.2_Planned Net to Gross Ratio</v>
          </cell>
          <cell r="D2556">
            <v>2</v>
          </cell>
          <cell r="E2556" t="str">
            <v>Planned Net to Gross Ratio</v>
          </cell>
          <cell r="F2556" t="str">
            <v>Net-to-Gross Valur Source</v>
          </cell>
          <cell r="G2556" t="str">
            <v/>
          </cell>
          <cell r="H2556" t="str">
            <v>Page 10</v>
          </cell>
          <cell r="I2556" t="str">
            <v>DSM_WY_EnergyFinAnswer_Report_2011.pdf</v>
          </cell>
        </row>
        <row r="2557">
          <cell r="C2557" t="str">
            <v>12162013-494.2_Planned Realization Rate</v>
          </cell>
          <cell r="D2557">
            <v>2</v>
          </cell>
          <cell r="E2557" t="str">
            <v>Planned Realization Rate</v>
          </cell>
          <cell r="F2557" t="str">
            <v>Realization Rate Value Source</v>
          </cell>
          <cell r="G2557" t="str">
            <v/>
          </cell>
          <cell r="H2557" t="str">
            <v>Table 1</v>
          </cell>
          <cell r="I2557" t="str">
            <v>DSM_WY_EnergyFinAnswer_Report_2011.pdf</v>
          </cell>
        </row>
        <row r="2558">
          <cell r="C2558" t="str">
            <v>12162013-494.2_Measure life (years)</v>
          </cell>
          <cell r="D2558">
            <v>2</v>
          </cell>
          <cell r="E2558" t="str">
            <v>Measure life (years)</v>
          </cell>
          <cell r="F2558" t="str">
            <v>Measure Life Value Source</v>
          </cell>
          <cell r="G2558" t="str">
            <v/>
          </cell>
          <cell r="H2558" t="str">
            <v>Table 26</v>
          </cell>
          <cell r="I2558" t="str">
            <v>2013-Wyoming-Annual-Report-Appendices-FINAL.pdf</v>
          </cell>
        </row>
        <row r="2559">
          <cell r="C2559" t="str">
            <v>11192014-004.1_Planned Net to Gross Ratio</v>
          </cell>
          <cell r="D2559">
            <v>1</v>
          </cell>
          <cell r="E2559" t="str">
            <v>Planned Net to Gross Ratio</v>
          </cell>
          <cell r="F2559" t="str">
            <v>Net-to-Gross Ratio Value Source</v>
          </cell>
          <cell r="G2559" t="str">
            <v/>
          </cell>
          <cell r="H2559" t="str">
            <v>Page 2</v>
          </cell>
          <cell r="I2559" t="str">
            <v>ID_Energy_FinAnswer_Program_Evaluation_2009-2011.pdf</v>
          </cell>
        </row>
        <row r="2560">
          <cell r="C2560" t="str">
            <v>11192014-004.1_Planned Realization Rate</v>
          </cell>
          <cell r="D2560">
            <v>1</v>
          </cell>
          <cell r="E2560" t="str">
            <v>Planned Realization Rate</v>
          </cell>
          <cell r="F2560" t="str">
            <v>Realization Rate Value Source</v>
          </cell>
          <cell r="G2560" t="str">
            <v/>
          </cell>
          <cell r="H2560" t="str">
            <v>Table 1</v>
          </cell>
          <cell r="I2560" t="str">
            <v>ID_Energy_FinAnswer_Program_Evaluation_2009-2011.pdf</v>
          </cell>
        </row>
        <row r="2561">
          <cell r="C2561" t="str">
            <v>11192014-004.1_Measure life (years)</v>
          </cell>
          <cell r="D2561">
            <v>1</v>
          </cell>
          <cell r="E2561" t="str">
            <v>Measure life (years)</v>
          </cell>
          <cell r="F2561" t="str">
            <v>Measure Life Value Source</v>
          </cell>
          <cell r="G2561" t="str">
            <v/>
          </cell>
          <cell r="H2561" t="str">
            <v>Page 61</v>
          </cell>
          <cell r="I2561" t="str">
            <v>Idaho Industrial  Agricultural Measure Review and Update 20 Nov 2013 revised 27 June 2014.pdf</v>
          </cell>
        </row>
        <row r="2562">
          <cell r="C2562" t="str">
            <v>11252014-012.1_Measure life (years)</v>
          </cell>
          <cell r="D2562">
            <v>1</v>
          </cell>
          <cell r="E2562" t="str">
            <v>Measure life (years)</v>
          </cell>
          <cell r="F2562" t="str">
            <v>Measure Life Value Source</v>
          </cell>
          <cell r="G2562" t="str">
            <v/>
          </cell>
          <cell r="H2562" t="str">
            <v>Page 86</v>
          </cell>
          <cell r="I2562" t="str">
            <v>Wyoming Industrial  Agricultural Measure Review and Update 9 Nov.docx</v>
          </cell>
        </row>
        <row r="2563">
          <cell r="C2563" t="str">
            <v>11252014-012.1_Planned Net to Gross Ratio</v>
          </cell>
          <cell r="D2563">
            <v>1</v>
          </cell>
          <cell r="E2563" t="str">
            <v>Planned Net to Gross Ratio</v>
          </cell>
          <cell r="F2563" t="str">
            <v>Net-to-Gross Value Source</v>
          </cell>
          <cell r="G2563" t="str">
            <v/>
          </cell>
          <cell r="H2563" t="str">
            <v>Recommendation on Page 10</v>
          </cell>
          <cell r="I2563" t="str">
            <v>DSM_WY_EnergyFinAnswer_Report_2011.pdf</v>
          </cell>
        </row>
        <row r="2564">
          <cell r="C2564" t="str">
            <v>01302014-002.2_Planned Net to Gross Ratio</v>
          </cell>
          <cell r="D2564">
            <v>2</v>
          </cell>
          <cell r="E2564" t="str">
            <v>Planned Net to Gross Ratio</v>
          </cell>
          <cell r="F2564" t="str">
            <v>Net-to-Gross Value Source</v>
          </cell>
          <cell r="G2564" t="str">
            <v/>
          </cell>
          <cell r="H2564" t="str">
            <v>page 2</v>
          </cell>
          <cell r="I2564" t="str">
            <v>CA_FinAnswer_Express_Program_Evaluation_2009-2011.pdf</v>
          </cell>
        </row>
        <row r="2565">
          <cell r="C2565" t="str">
            <v>01302014-002.2_Planned Realization Rate</v>
          </cell>
          <cell r="D2565">
            <v>2</v>
          </cell>
          <cell r="E2565" t="str">
            <v>Planned Realization Rate</v>
          </cell>
          <cell r="F2565" t="str">
            <v>Realization Rate Value Source</v>
          </cell>
          <cell r="G2565" t="str">
            <v/>
          </cell>
          <cell r="H2565" t="str">
            <v>page 2</v>
          </cell>
          <cell r="I2565" t="str">
            <v>CA_FinAnswer_Express_Program_Evaluation_2009-2011.pdf</v>
          </cell>
        </row>
        <row r="2566">
          <cell r="C2566" t="str">
            <v>01302014-003.2_Planned Realization Rate</v>
          </cell>
          <cell r="D2566">
            <v>2</v>
          </cell>
          <cell r="E2566" t="str">
            <v>Planned Realization Rate</v>
          </cell>
          <cell r="F2566" t="str">
            <v>Realization Rate Value Source</v>
          </cell>
          <cell r="G2566" t="str">
            <v/>
          </cell>
          <cell r="H2566" t="str">
            <v>Table 1</v>
          </cell>
          <cell r="I2566" t="str">
            <v>ID_FinAnswer_Express_Program_Evaluation_2009-2011.pdf</v>
          </cell>
        </row>
        <row r="2567">
          <cell r="C2567" t="str">
            <v>01302014-003.2_Measure life (years)</v>
          </cell>
          <cell r="D2567">
            <v>2</v>
          </cell>
          <cell r="E2567" t="str">
            <v>Measure life (years)</v>
          </cell>
          <cell r="F2567" t="str">
            <v>Measure Life Value Source</v>
          </cell>
          <cell r="G2567" t="str">
            <v>Average of 12 years from FinAnswer Express and 15 years from Energy FinAnswer (13.5 rounded to 14)</v>
          </cell>
          <cell r="H2567" t="str">
            <v/>
          </cell>
          <cell r="I2567" t="str">
            <v>2013-Idaho-Annual-Report-Appendices-FINAL071814.pdf</v>
          </cell>
        </row>
        <row r="2568">
          <cell r="C2568" t="str">
            <v>01302014-003.2_Planned Net to Gross Ratio</v>
          </cell>
          <cell r="D2568">
            <v>2</v>
          </cell>
          <cell r="E2568" t="str">
            <v>Planned Net to Gross Ratio</v>
          </cell>
          <cell r="F2568" t="str">
            <v>Net-to-Gross Value Source</v>
          </cell>
          <cell r="G2568" t="str">
            <v/>
          </cell>
          <cell r="H2568" t="str">
            <v>Page 2</v>
          </cell>
          <cell r="I2568" t="str">
            <v>ID_FinAnswer_Express_Program_Evaluation_2009-2011.pdf</v>
          </cell>
        </row>
        <row r="2569">
          <cell r="C2569" t="str">
            <v>01302014-005.3_Planned Net to Gross Ratio</v>
          </cell>
          <cell r="D2569">
            <v>3</v>
          </cell>
          <cell r="E2569" t="str">
            <v>Planned Net to Gross Ratio</v>
          </cell>
          <cell r="F2569" t="str">
            <v>Net-to-Gross Value Source</v>
          </cell>
          <cell r="G2569" t="str">
            <v/>
          </cell>
          <cell r="H2569" t="str">
            <v>BAU - CE inputs sheet</v>
          </cell>
          <cell r="I2569" t="str">
            <v>CE inputs - measure update   small business 031314.xlsx</v>
          </cell>
        </row>
        <row r="2570">
          <cell r="C2570" t="str">
            <v>01302014-005.3_Incremental cost ($)</v>
          </cell>
          <cell r="D2570">
            <v>3</v>
          </cell>
          <cell r="E2570" t="str">
            <v>Incremental cost ($)</v>
          </cell>
          <cell r="F2570" t="str">
            <v>Incremental Cost Value Source</v>
          </cell>
          <cell r="G2570" t="str">
            <v/>
          </cell>
          <cell r="H2570" t="str">
            <v/>
          </cell>
          <cell r="I2570" t="str">
            <v>Program Update Report UT 050214.docx</v>
          </cell>
        </row>
        <row r="2571">
          <cell r="C2571" t="str">
            <v>01302014-005.3_Gross Average Monthly Demand Reduction (kW/unit)</v>
          </cell>
          <cell r="D2571">
            <v>3</v>
          </cell>
          <cell r="E2571" t="str">
            <v>Gross Average Monthly Demand Reduction (kW/unit)</v>
          </cell>
          <cell r="F2571" t="str">
            <v>Demand Savings Value Source</v>
          </cell>
          <cell r="G2571" t="str">
            <v/>
          </cell>
          <cell r="H2571" t="str">
            <v/>
          </cell>
          <cell r="I2571" t="str">
            <v>Program Update Report UT 050214.docx</v>
          </cell>
        </row>
        <row r="2572">
          <cell r="C2572" t="str">
            <v>01302014-005.3_Planned Realization Rate</v>
          </cell>
          <cell r="D2572">
            <v>3</v>
          </cell>
          <cell r="E2572" t="str">
            <v>Planned Realization Rate</v>
          </cell>
          <cell r="F2572" t="str">
            <v>Realization Rate Value Source</v>
          </cell>
          <cell r="G2572" t="str">
            <v/>
          </cell>
          <cell r="H2572" t="str">
            <v>BAU - CE inputs sheet</v>
          </cell>
          <cell r="I2572" t="str">
            <v>CE inputs - measure update   small business 031314.xlsx</v>
          </cell>
        </row>
        <row r="2573">
          <cell r="C2573" t="str">
            <v>01302014-005.3_Measure life (years)</v>
          </cell>
          <cell r="D2573">
            <v>3</v>
          </cell>
          <cell r="E2573" t="str">
            <v>Measure life (years)</v>
          </cell>
          <cell r="F2573" t="str">
            <v>Measure Life Value Source</v>
          </cell>
          <cell r="G2573" t="str">
            <v/>
          </cell>
          <cell r="H2573" t="str">
            <v>Used for program change filing. Program-level measure life decreased from previous 14 years to feflect increasing role of energy management</v>
          </cell>
          <cell r="I2573" t="str">
            <v>CE inputs - measure update   small business 031314.xlsx</v>
          </cell>
        </row>
        <row r="2574">
          <cell r="C2574" t="str">
            <v>01302014-005.3_Gross Average Monthly Demand Reduction (kW/unit)</v>
          </cell>
          <cell r="D2574">
            <v>3</v>
          </cell>
          <cell r="E2574" t="str">
            <v>Gross Average Monthly Demand Reduction (kW/unit)</v>
          </cell>
          <cell r="F2574" t="str">
            <v>Demand Savings Value Source</v>
          </cell>
          <cell r="G2574" t="str">
            <v/>
          </cell>
          <cell r="H2574" t="str">
            <v/>
          </cell>
          <cell r="I2574" t="str">
            <v/>
          </cell>
        </row>
        <row r="2575">
          <cell r="C2575" t="str">
            <v>01302014-005.3_Gross incremental annual electric savings (kWh/yr)</v>
          </cell>
          <cell r="D2575">
            <v>3</v>
          </cell>
          <cell r="E2575" t="str">
            <v>Gross incremental annual electric savings (kWh/yr)</v>
          </cell>
          <cell r="F2575" t="str">
            <v>Energy Savings Value Source</v>
          </cell>
          <cell r="G2575" t="str">
            <v/>
          </cell>
          <cell r="H2575" t="str">
            <v/>
          </cell>
          <cell r="I2575" t="str">
            <v/>
          </cell>
        </row>
        <row r="2576">
          <cell r="C2576" t="str">
            <v>01302014-005.3_Incremental cost ($)</v>
          </cell>
          <cell r="D2576">
            <v>3</v>
          </cell>
          <cell r="E2576" t="str">
            <v>Incremental cost ($)</v>
          </cell>
          <cell r="F2576" t="str">
            <v>Incremental Cost Value Source</v>
          </cell>
          <cell r="G2576" t="str">
            <v/>
          </cell>
          <cell r="H2576" t="str">
            <v/>
          </cell>
          <cell r="I2576" t="str">
            <v/>
          </cell>
        </row>
        <row r="2577">
          <cell r="C2577" t="str">
            <v>01302014-005.3_Gross incremental annual electric savings (kWh/yr)</v>
          </cell>
          <cell r="D2577">
            <v>3</v>
          </cell>
          <cell r="E2577" t="str">
            <v>Gross incremental annual electric savings (kWh/yr)</v>
          </cell>
          <cell r="F2577" t="str">
            <v>Energy Savings Value Source</v>
          </cell>
          <cell r="G2577" t="str">
            <v/>
          </cell>
          <cell r="H2577" t="str">
            <v/>
          </cell>
          <cell r="I2577" t="str">
            <v>Program Update Report UT 050214.docx</v>
          </cell>
        </row>
        <row r="2578">
          <cell r="C2578" t="str">
            <v>01302014-005.2_Gross incremental annual electric savings (kWh/yr)</v>
          </cell>
          <cell r="D2578">
            <v>2</v>
          </cell>
          <cell r="E2578" t="str">
            <v>Gross incremental annual electric savings (kWh/yr)</v>
          </cell>
          <cell r="F2578" t="str">
            <v>Energy Savings Value Source</v>
          </cell>
          <cell r="G2578" t="str">
            <v/>
          </cell>
          <cell r="H2578" t="str">
            <v/>
          </cell>
          <cell r="I2578" t="str">
            <v>RMP UT Ltg Tool 070114.12.xlsm</v>
          </cell>
        </row>
        <row r="2579">
          <cell r="C2579" t="str">
            <v>01302014-005.2_Gross Average Monthly Demand Reduction (kW/unit)</v>
          </cell>
          <cell r="D2579">
            <v>2</v>
          </cell>
          <cell r="E2579" t="str">
            <v>Gross Average Monthly Demand Reduction (kW/unit)</v>
          </cell>
          <cell r="F2579" t="str">
            <v>Demand Savings Value Source</v>
          </cell>
          <cell r="G2579" t="str">
            <v/>
          </cell>
          <cell r="H2579" t="str">
            <v/>
          </cell>
          <cell r="I2579" t="str">
            <v>RMP UT Ltg Tool 070114.12.xlsm</v>
          </cell>
        </row>
        <row r="2580">
          <cell r="C2580" t="str">
            <v>01302014-001.2_Gross incremental annual electric savings (kWh/yr)</v>
          </cell>
          <cell r="D2580">
            <v>2</v>
          </cell>
          <cell r="E2580" t="str">
            <v>Gross incremental annual electric savings (kWh/yr)</v>
          </cell>
          <cell r="F2580" t="str">
            <v>Energy Savings Value Source</v>
          </cell>
          <cell r="G2580" t="str">
            <v/>
          </cell>
          <cell r="H2580" t="str">
            <v/>
          </cell>
          <cell r="I2580" t="str">
            <v>PP WA Ltg Tool 070114.12.xlsm</v>
          </cell>
        </row>
        <row r="2581">
          <cell r="C2581" t="str">
            <v>01302014-001.2_Gross Average Monthly Demand Reduction (kW/unit)</v>
          </cell>
          <cell r="D2581">
            <v>2</v>
          </cell>
          <cell r="E2581" t="str">
            <v>Gross Average Monthly Demand Reduction (kW/unit)</v>
          </cell>
          <cell r="F2581" t="str">
            <v>Demand Savings Value Source</v>
          </cell>
          <cell r="G2581" t="str">
            <v/>
          </cell>
          <cell r="H2581" t="str">
            <v/>
          </cell>
          <cell r="I2581" t="str">
            <v>PP WA Ltg Tool 070114.12.xlsm</v>
          </cell>
        </row>
        <row r="2582">
          <cell r="C2582" t="str">
            <v>01302014-001.3_</v>
          </cell>
          <cell r="D2582">
            <v>3</v>
          </cell>
          <cell r="E2582" t="str">
            <v/>
          </cell>
          <cell r="F2582" t="str">
            <v/>
          </cell>
          <cell r="G2582" t="str">
            <v/>
          </cell>
          <cell r="H2582" t="str">
            <v/>
          </cell>
          <cell r="I2582" t="str">
            <v/>
          </cell>
        </row>
        <row r="2583">
          <cell r="C2583" t="str">
            <v>01302014-004.2_Measure life (years)</v>
          </cell>
          <cell r="D2583">
            <v>2</v>
          </cell>
          <cell r="E2583" t="str">
            <v>Measure life (years)</v>
          </cell>
          <cell r="F2583" t="str">
            <v>Measure Life Value Source</v>
          </cell>
          <cell r="G2583" t="str">
            <v>Average of 12 years from FinAnswer Express and 15 years from Energy FinAnswer (13.5 rounded to 14)</v>
          </cell>
          <cell r="H2583" t="str">
            <v/>
          </cell>
          <cell r="I2583" t="str">
            <v/>
          </cell>
        </row>
        <row r="2584">
          <cell r="C2584" t="str">
            <v>01302014-004.2_Planned Net to Gross Ratio</v>
          </cell>
          <cell r="D2584">
            <v>2</v>
          </cell>
          <cell r="E2584" t="str">
            <v>Planned Net to Gross Ratio</v>
          </cell>
          <cell r="F2584" t="str">
            <v>Net-to-Gross Value Source</v>
          </cell>
          <cell r="G2584" t="str">
            <v/>
          </cell>
          <cell r="H2584" t="str">
            <v>Page 10</v>
          </cell>
          <cell r="I2584" t="str">
            <v>DSM_WY_FinAnswerExpress_Report_2011.pdf</v>
          </cell>
        </row>
        <row r="2585">
          <cell r="C2585" t="str">
            <v>01302014-004.2_Planned Realization Rate</v>
          </cell>
          <cell r="D2585">
            <v>2</v>
          </cell>
          <cell r="E2585" t="str">
            <v>Planned Realization Rate</v>
          </cell>
          <cell r="F2585" t="str">
            <v>Realization Rate Value Source</v>
          </cell>
          <cell r="G2585" t="str">
            <v/>
          </cell>
          <cell r="H2585" t="str">
            <v>Table 1</v>
          </cell>
          <cell r="I2585" t="str">
            <v>DSM_WY_FinAnswerExpress_Report_2011.pdf</v>
          </cell>
        </row>
        <row r="2586">
          <cell r="C2586" t="str">
            <v>106.2_Planned Net to Gross Ratio</v>
          </cell>
          <cell r="D2586">
            <v>2</v>
          </cell>
          <cell r="E2586" t="str">
            <v>Planned Net to Gross Ratio</v>
          </cell>
          <cell r="F2586" t="str">
            <v>Net-to-Gross Value Source</v>
          </cell>
          <cell r="G2586" t="str">
            <v/>
          </cell>
          <cell r="H2586" t="str">
            <v>page 2</v>
          </cell>
          <cell r="I2586" t="str">
            <v>CA_FinAnswer_Express_Program_Evaluation_2009-2011.pdf</v>
          </cell>
        </row>
        <row r="2587">
          <cell r="C2587" t="str">
            <v>106.2_Planned Realization Rate</v>
          </cell>
          <cell r="D2587">
            <v>2</v>
          </cell>
          <cell r="E2587" t="str">
            <v>Planned Realization Rate</v>
          </cell>
          <cell r="F2587" t="str">
            <v>Realization Rate Value Source</v>
          </cell>
          <cell r="G2587" t="str">
            <v/>
          </cell>
          <cell r="H2587" t="str">
            <v>page 2</v>
          </cell>
          <cell r="I2587" t="str">
            <v>CA_FinAnswer_Express_Program_Evaluation_2009-2011.pdf</v>
          </cell>
        </row>
        <row r="2588">
          <cell r="C2588" t="str">
            <v>322.2_Measure life (years)</v>
          </cell>
          <cell r="D2588">
            <v>2</v>
          </cell>
          <cell r="E2588" t="str">
            <v>Measure life (years)</v>
          </cell>
          <cell r="F2588" t="str">
            <v>Measure Life Value Source</v>
          </cell>
          <cell r="G2588" t="str">
            <v>Average of 12 years from FinAnswer Express and 15 years from Energy FinAnswer (13.5 rounded to 14)</v>
          </cell>
          <cell r="H2588" t="str">
            <v/>
          </cell>
          <cell r="I2588" t="str">
            <v>2013-Idaho-Annual-Report-Appendices-FINAL071814.pdf</v>
          </cell>
        </row>
        <row r="2589">
          <cell r="C2589" t="str">
            <v>322.2_Planned Net to Gross Ratio</v>
          </cell>
          <cell r="D2589">
            <v>2</v>
          </cell>
          <cell r="E2589" t="str">
            <v>Planned Net to Gross Ratio</v>
          </cell>
          <cell r="F2589" t="str">
            <v>Net-to-Gross Value Source</v>
          </cell>
          <cell r="G2589" t="str">
            <v/>
          </cell>
          <cell r="H2589" t="str">
            <v>Page 2</v>
          </cell>
          <cell r="I2589" t="str">
            <v>ID_FinAnswer_Express_Program_Evaluation_2009-2011.pdf</v>
          </cell>
        </row>
        <row r="2590">
          <cell r="C2590" t="str">
            <v>322.2_Planned Realization Rate</v>
          </cell>
          <cell r="D2590">
            <v>2</v>
          </cell>
          <cell r="E2590" t="str">
            <v>Planned Realization Rate</v>
          </cell>
          <cell r="F2590" t="str">
            <v>Realization Rate Value Source</v>
          </cell>
          <cell r="G2590" t="str">
            <v/>
          </cell>
          <cell r="H2590" t="str">
            <v>Table 1</v>
          </cell>
          <cell r="I2590" t="str">
            <v>ID_FinAnswer_Express_Program_Evaluation_2009-2011.pdf</v>
          </cell>
        </row>
        <row r="2591">
          <cell r="C2591" t="str">
            <v>322.2_Gross Average Monthly Demand Reduction (kW/unit)</v>
          </cell>
          <cell r="D2591">
            <v>2</v>
          </cell>
          <cell r="E2591" t="str">
            <v>Gross Average Monthly Demand Reduction (kW/unit)</v>
          </cell>
          <cell r="F2591" t="str">
            <v>Demand Reduction Value Source</v>
          </cell>
          <cell r="G2591" t="str">
            <v/>
          </cell>
          <cell r="H2591" t="str">
            <v>Savings are assumed to occur at night, not at time of customer peak demand</v>
          </cell>
          <cell r="I2591" t="str">
            <v/>
          </cell>
        </row>
        <row r="2592">
          <cell r="C2592" t="str">
            <v>322.2_Incremental cost ($)</v>
          </cell>
          <cell r="D2592">
            <v>2</v>
          </cell>
          <cell r="E2592" t="str">
            <v>Incremental cost ($)</v>
          </cell>
          <cell r="F2592" t="str">
            <v>Cost Value Source</v>
          </cell>
          <cell r="G2592" t="str">
            <v>Incremental material only for NCMR</v>
          </cell>
          <cell r="H2592" t="str">
            <v/>
          </cell>
          <cell r="I2592" t="str">
            <v>2010 ID FX MARKET CHARACTERIZATION 051512.pdf</v>
          </cell>
        </row>
        <row r="2593">
          <cell r="C2593" t="str">
            <v>322.2_Gross incremental annual electric savings (kWh/yr)</v>
          </cell>
          <cell r="D2593">
            <v>2</v>
          </cell>
          <cell r="E2593" t="str">
            <v>Gross incremental annual electric savings (kWh/yr)</v>
          </cell>
          <cell r="F2593" t="str">
            <v xml:space="preserve">Energy Savings Value Source </v>
          </cell>
          <cell r="G2593" t="str">
            <v/>
          </cell>
          <cell r="H2593" t="str">
            <v/>
          </cell>
          <cell r="I2593" t="str">
            <v>2010 ID FX MARKET CHARACTERIZATION 051512.pdf</v>
          </cell>
        </row>
        <row r="2594">
          <cell r="C2594" t="str">
            <v>549.2_Gross incremental annual electric savings (kWh/yr)</v>
          </cell>
          <cell r="D2594">
            <v>2</v>
          </cell>
          <cell r="E2594" t="str">
            <v>Gross incremental annual electric savings (kWh/yr)</v>
          </cell>
          <cell r="F2594" t="str">
            <v>See Source Document(s) for savings methodology</v>
          </cell>
          <cell r="G2594" t="str">
            <v/>
          </cell>
          <cell r="H2594" t="str">
            <v/>
          </cell>
          <cell r="I2594" t="str">
            <v>Ltg Info.xls</v>
          </cell>
        </row>
        <row r="2595">
          <cell r="C2595" t="str">
            <v>549.2_Gross Average Monthly Demand Reduction (kW/unit)</v>
          </cell>
          <cell r="D2595">
            <v>2</v>
          </cell>
          <cell r="E2595" t="str">
            <v>Gross Average Monthly Demand Reduction (kW/unit)</v>
          </cell>
          <cell r="F2595" t="str">
            <v>Demand Reduction Value Source</v>
          </cell>
          <cell r="G2595" t="str">
            <v/>
          </cell>
          <cell r="H2595" t="str">
            <v>Table 6-11</v>
          </cell>
          <cell r="I2595" t="str">
            <v>FinAnswer Express Market Characterization and Program Enhancements - Utah Service Territory 30 Nov 2011.pdf</v>
          </cell>
        </row>
        <row r="2596">
          <cell r="C2596" t="str">
            <v>549.2_Gross incremental annual electric savings (kWh/yr)</v>
          </cell>
          <cell r="D2596">
            <v>2</v>
          </cell>
          <cell r="E2596" t="str">
            <v>Gross incremental annual electric savings (kWh/yr)</v>
          </cell>
          <cell r="F2596" t="str">
            <v xml:space="preserve">Energy Savings Value Source </v>
          </cell>
          <cell r="G2596" t="str">
            <v/>
          </cell>
          <cell r="H2596" t="str">
            <v>Table 9-27</v>
          </cell>
          <cell r="I2596" t="str">
            <v>FinAnswer Express Market Characterization and Program Enhancements - Utah Service Territory 30 Nov 2011.pdf</v>
          </cell>
        </row>
        <row r="2597">
          <cell r="C2597" t="str">
            <v>549.2_Incentive Customer ($)</v>
          </cell>
          <cell r="D2597">
            <v>2</v>
          </cell>
          <cell r="E2597" t="str">
            <v>Incentive Customer ($)</v>
          </cell>
          <cell r="F2597" t="str">
            <v>Incentive Value Source</v>
          </cell>
          <cell r="G2597" t="str">
            <v/>
          </cell>
          <cell r="H2597" t="str">
            <v>Table 9-27</v>
          </cell>
          <cell r="I2597" t="str">
            <v>FinAnswer Express Market Characterization and Program Enhancements - Utah Service Territory 30 Nov 2011.pdf</v>
          </cell>
        </row>
        <row r="2598">
          <cell r="C2598" t="str">
            <v>549.2_Incremental cost ($)</v>
          </cell>
          <cell r="D2598">
            <v>2</v>
          </cell>
          <cell r="E2598" t="str">
            <v>Incremental cost ($)</v>
          </cell>
          <cell r="F2598" t="str">
            <v>Cost Value Source</v>
          </cell>
          <cell r="G2598" t="str">
            <v/>
          </cell>
          <cell r="H2598" t="str">
            <v>Table 9-27</v>
          </cell>
          <cell r="I2598" t="str">
            <v>FinAnswer Express Market Characterization and Program Enhancements - Utah Service Territory 30 Nov 2011.pdf</v>
          </cell>
        </row>
        <row r="2599">
          <cell r="C2599" t="str">
            <v>549.2_Measure life (years)</v>
          </cell>
          <cell r="D2599">
            <v>2</v>
          </cell>
          <cell r="E2599" t="str">
            <v>Measure life (years)</v>
          </cell>
          <cell r="F2599" t="str">
            <v>Measure Life Value Source</v>
          </cell>
          <cell r="G2599" t="str">
            <v/>
          </cell>
          <cell r="H2599" t="str">
            <v>Table 2 on page 22 of Appendix 1</v>
          </cell>
          <cell r="I2599" t="str">
            <v>UT_2011_Annual_Report.pdf</v>
          </cell>
        </row>
        <row r="2600">
          <cell r="C2600" t="str">
            <v>549.3_Planned Realization Rate</v>
          </cell>
          <cell r="D2600">
            <v>3</v>
          </cell>
          <cell r="E2600" t="str">
            <v>Planned Realization Rate</v>
          </cell>
          <cell r="F2600" t="str">
            <v>Realization Rate Value Source</v>
          </cell>
          <cell r="G2600" t="str">
            <v/>
          </cell>
          <cell r="H2600" t="str">
            <v>BAU - CE inputs sheet</v>
          </cell>
          <cell r="I2600" t="str">
            <v>CE inputs - measure update   small business 031314.xlsx</v>
          </cell>
        </row>
        <row r="2601">
          <cell r="C2601" t="str">
            <v>549.3_Gross Average Monthly Demand Reduction (kW/unit)</v>
          </cell>
          <cell r="D2601">
            <v>3</v>
          </cell>
          <cell r="E2601" t="str">
            <v>Gross Average Monthly Demand Reduction (kW/unit)</v>
          </cell>
          <cell r="F2601" t="str">
            <v>Demand Savings Value Source</v>
          </cell>
          <cell r="G2601" t="str">
            <v/>
          </cell>
          <cell r="H2601" t="str">
            <v/>
          </cell>
          <cell r="I2601" t="str">
            <v>Program Update Report UT 050214.docx</v>
          </cell>
        </row>
        <row r="2602">
          <cell r="C2602" t="str">
            <v>549.3_Planned Net to Gross Ratio</v>
          </cell>
          <cell r="D2602">
            <v>3</v>
          </cell>
          <cell r="E2602" t="str">
            <v>Planned Net to Gross Ratio</v>
          </cell>
          <cell r="F2602" t="str">
            <v>Net-to-Gross Value Source</v>
          </cell>
          <cell r="G2602" t="str">
            <v/>
          </cell>
          <cell r="H2602" t="str">
            <v>BAU - CE inputs sheet</v>
          </cell>
          <cell r="I2602" t="str">
            <v>CE inputs - measure update   small business 031314.xlsx</v>
          </cell>
        </row>
        <row r="2603">
          <cell r="C2603" t="str">
            <v>549.3_Gross incremental annual electric savings (kWh/yr)</v>
          </cell>
          <cell r="D2603">
            <v>3</v>
          </cell>
          <cell r="E2603" t="str">
            <v>Gross incremental annual electric savings (kWh/yr)</v>
          </cell>
          <cell r="F2603" t="str">
            <v>Energy Savings Value Source</v>
          </cell>
          <cell r="G2603" t="str">
            <v/>
          </cell>
          <cell r="H2603" t="str">
            <v/>
          </cell>
          <cell r="I2603" t="str">
            <v>Program Update Report UT 050214.docx</v>
          </cell>
        </row>
        <row r="2604">
          <cell r="C2604" t="str">
            <v>549.3_Incremental cost ($)</v>
          </cell>
          <cell r="D2604">
            <v>3</v>
          </cell>
          <cell r="E2604" t="str">
            <v>Incremental cost ($)</v>
          </cell>
          <cell r="F2604" t="str">
            <v>Incremental Cost Value Source</v>
          </cell>
          <cell r="G2604" t="str">
            <v/>
          </cell>
          <cell r="H2604" t="str">
            <v/>
          </cell>
          <cell r="I2604" t="str">
            <v>Program Update Report UT 050214.docx</v>
          </cell>
        </row>
        <row r="2605">
          <cell r="C2605" t="str">
            <v>549.3_Incremental cost ($)</v>
          </cell>
          <cell r="D2605">
            <v>3</v>
          </cell>
          <cell r="E2605" t="str">
            <v>Incremental cost ($)</v>
          </cell>
          <cell r="F2605" t="str">
            <v>Incremental Cost Value Source</v>
          </cell>
          <cell r="G2605" t="str">
            <v/>
          </cell>
          <cell r="H2605" t="str">
            <v/>
          </cell>
          <cell r="I2605" t="str">
            <v/>
          </cell>
        </row>
        <row r="2606">
          <cell r="C2606" t="str">
            <v>549.3_Gross Average Monthly Demand Reduction (kW/unit)</v>
          </cell>
          <cell r="D2606">
            <v>3</v>
          </cell>
          <cell r="E2606" t="str">
            <v>Gross Average Monthly Demand Reduction (kW/unit)</v>
          </cell>
          <cell r="F2606" t="str">
            <v>Demand Savings Value Source</v>
          </cell>
          <cell r="G2606" t="str">
            <v/>
          </cell>
          <cell r="H2606" t="str">
            <v/>
          </cell>
          <cell r="I2606" t="str">
            <v/>
          </cell>
        </row>
        <row r="2607">
          <cell r="C2607" t="str">
            <v>549.3_Measure life (years)</v>
          </cell>
          <cell r="D2607">
            <v>3</v>
          </cell>
          <cell r="E2607" t="str">
            <v>Measure life (years)</v>
          </cell>
          <cell r="F2607" t="str">
            <v>Measure Life Value Source</v>
          </cell>
          <cell r="G2607" t="str">
            <v/>
          </cell>
          <cell r="H2607" t="str">
            <v>Used for program change filing. Program-level measure life decreased from previous 14 years to feflect increasing role of energy management</v>
          </cell>
          <cell r="I2607" t="str">
            <v>CE inputs - measure update   small business 031314.xlsx</v>
          </cell>
        </row>
        <row r="2608">
          <cell r="C2608" t="str">
            <v>549.3_Gross incremental annual electric savings (kWh/yr)</v>
          </cell>
          <cell r="D2608">
            <v>3</v>
          </cell>
          <cell r="E2608" t="str">
            <v>Gross incremental annual electric savings (kWh/yr)</v>
          </cell>
          <cell r="F2608" t="str">
            <v>Energy Savings Value Source</v>
          </cell>
          <cell r="G2608" t="str">
            <v/>
          </cell>
          <cell r="H2608" t="str">
            <v/>
          </cell>
          <cell r="I2608" t="str">
            <v/>
          </cell>
        </row>
        <row r="2609">
          <cell r="C2609" t="str">
            <v>765.3_Gross Average Monthly Demand Reduction (kW/unit)</v>
          </cell>
          <cell r="D2609">
            <v>3</v>
          </cell>
          <cell r="E2609" t="str">
            <v>Gross Average Monthly Demand Reduction (kW/unit)</v>
          </cell>
          <cell r="F2609" t="str">
            <v>Demand Reduction Value Source</v>
          </cell>
          <cell r="G2609" t="str">
            <v/>
          </cell>
          <cell r="H2609" t="str">
            <v>pg 32, Table 9-26</v>
          </cell>
          <cell r="I2609" t="str">
            <v>FinAnswer Express Market Characterization and Program Enhancements - Washington Service Territory 9 Sept 2011.pdf</v>
          </cell>
        </row>
        <row r="2610">
          <cell r="C2610" t="str">
            <v>765.3_Incremental cost ($)</v>
          </cell>
          <cell r="D2610">
            <v>3</v>
          </cell>
          <cell r="E2610" t="str">
            <v>Incremental cost ($)</v>
          </cell>
          <cell r="F2610" t="str">
            <v>Cost Value Source</v>
          </cell>
          <cell r="G2610" t="str">
            <v/>
          </cell>
          <cell r="H2610" t="str">
            <v/>
          </cell>
          <cell r="I2610" t="str">
            <v/>
          </cell>
        </row>
        <row r="2611">
          <cell r="C2611" t="str">
            <v>765.3_Incremental cost ($)</v>
          </cell>
          <cell r="D2611">
            <v>3</v>
          </cell>
          <cell r="E2611" t="str">
            <v>Incremental cost ($)</v>
          </cell>
          <cell r="F2611" t="str">
            <v>Cost Value Source</v>
          </cell>
          <cell r="G2611" t="str">
            <v/>
          </cell>
          <cell r="H2611" t="str">
            <v/>
          </cell>
          <cell r="I2611" t="str">
            <v>Washington Exterior LED Compiled for 01OCT2014 Update.xlsx</v>
          </cell>
        </row>
        <row r="2612">
          <cell r="C2612" t="str">
            <v>765.2_Incremental cost ($)</v>
          </cell>
          <cell r="D2612">
            <v>2</v>
          </cell>
          <cell r="E2612" t="str">
            <v>Incremental cost ($)</v>
          </cell>
          <cell r="F2612" t="str">
            <v>Cost Value Source</v>
          </cell>
          <cell r="G2612" t="str">
            <v/>
          </cell>
          <cell r="H2612" t="str">
            <v>pg 32, Table 9-26</v>
          </cell>
          <cell r="I2612" t="str">
            <v>FinAnswer Express Market Characterization and Program Enhancements - Washington Service Territory 9 Sept 2011.pdf</v>
          </cell>
        </row>
        <row r="2613">
          <cell r="C2613" t="str">
            <v>765.2_Gross incremental annual electric savings (kWh/yr)</v>
          </cell>
          <cell r="D2613">
            <v>2</v>
          </cell>
          <cell r="E2613" t="str">
            <v>Gross incremental annual electric savings (kWh/yr)</v>
          </cell>
          <cell r="F2613" t="str">
            <v>Savings Parameters</v>
          </cell>
          <cell r="G2613" t="str">
            <v/>
          </cell>
          <cell r="H2613" t="str">
            <v>Market Characterization contains detailed information on baselines, and assumed hours of operation. See Tables 9-26 and 9-27. Also see WA Ltg Info spreadsheet for calculations.</v>
          </cell>
          <cell r="I2613" t="str">
            <v>FinAnswer Express Market Characterization and Program Enhancements - Washington Service Territory 9 Sept 2011.pdf</v>
          </cell>
        </row>
        <row r="2614">
          <cell r="C2614" t="str">
            <v>765.2_Gross Average Monthly Demand Reduction (kW/unit)</v>
          </cell>
          <cell r="D2614">
            <v>2</v>
          </cell>
          <cell r="E2614" t="str">
            <v>Gross Average Monthly Demand Reduction (kW/unit)</v>
          </cell>
          <cell r="F2614" t="str">
            <v>Savings Parameters</v>
          </cell>
          <cell r="G2614" t="str">
            <v/>
          </cell>
          <cell r="H2614" t="str">
            <v>See Source Document(s) for savings methodology</v>
          </cell>
          <cell r="I2614" t="str">
            <v>WA Ltg Info.xls</v>
          </cell>
        </row>
        <row r="2615">
          <cell r="C2615" t="str">
            <v>765.2_Gross incremental annual electric savings (kWh/yr)</v>
          </cell>
          <cell r="D2615">
            <v>2</v>
          </cell>
          <cell r="E2615" t="str">
            <v>Gross incremental annual electric savings (kWh/yr)</v>
          </cell>
          <cell r="F2615" t="str">
            <v xml:space="preserve">Energy Savings Value Source </v>
          </cell>
          <cell r="G2615" t="str">
            <v/>
          </cell>
          <cell r="H2615" t="str">
            <v>pg 32, Table 9-26</v>
          </cell>
          <cell r="I2615" t="str">
            <v>FinAnswer Express Market Characterization and Program Enhancements - Washington Service Territory 9 Sept 2011.pdf</v>
          </cell>
        </row>
        <row r="2616">
          <cell r="C2616" t="str">
            <v>765.2_Gross Average Monthly Demand Reduction (kW/unit)</v>
          </cell>
          <cell r="D2616">
            <v>2</v>
          </cell>
          <cell r="E2616" t="str">
            <v>Gross Average Monthly Demand Reduction (kW/unit)</v>
          </cell>
          <cell r="F2616" t="str">
            <v>Demand Reduction Value Source</v>
          </cell>
          <cell r="G2616" t="str">
            <v/>
          </cell>
          <cell r="H2616" t="str">
            <v>pg 32, Table 9-26</v>
          </cell>
          <cell r="I2616" t="str">
            <v>FinAnswer Express Market Characterization and Program Enhancements - Washington Service Territory 9 Sept 2011.pdf</v>
          </cell>
        </row>
        <row r="2617">
          <cell r="C2617" t="str">
            <v>765.2_Gross incremental annual electric savings (kWh/yr)</v>
          </cell>
          <cell r="D2617">
            <v>2</v>
          </cell>
          <cell r="E2617" t="str">
            <v>Gross incremental annual electric savings (kWh/yr)</v>
          </cell>
          <cell r="F2617" t="str">
            <v>Savings Parameters</v>
          </cell>
          <cell r="G2617" t="str">
            <v/>
          </cell>
          <cell r="H2617" t="str">
            <v>See Source Document(s) for savings methodology</v>
          </cell>
          <cell r="I2617" t="str">
            <v>WA Ltg Info.xls</v>
          </cell>
        </row>
        <row r="2618">
          <cell r="C2618" t="str">
            <v>765.2_Incentive Customer ($)</v>
          </cell>
          <cell r="D2618">
            <v>2</v>
          </cell>
          <cell r="E2618" t="str">
            <v>Incentive Customer ($)</v>
          </cell>
          <cell r="F2618" t="str">
            <v>Incentive Value Source</v>
          </cell>
          <cell r="G2618" t="str">
            <v/>
          </cell>
          <cell r="H2618" t="str">
            <v>pg 32, Table 9-26</v>
          </cell>
          <cell r="I2618" t="str">
            <v>FinAnswer Express Market Characterization and Program Enhancements - Washington Service Territory 9 Sept 2011.pdf</v>
          </cell>
        </row>
        <row r="2619">
          <cell r="C2619" t="str">
            <v>982.2_Incremental cost ($)</v>
          </cell>
          <cell r="D2619">
            <v>2</v>
          </cell>
          <cell r="E2619" t="str">
            <v>Incremental cost ($)</v>
          </cell>
          <cell r="F2619" t="str">
            <v>Incremental Cost Value Source</v>
          </cell>
          <cell r="G2619" t="str">
            <v/>
          </cell>
          <cell r="H2619" t="str">
            <v>Page 9-32</v>
          </cell>
          <cell r="I2619" t="str">
            <v>WY Market Characterization FINAL 062611.pdf</v>
          </cell>
        </row>
        <row r="2620">
          <cell r="C2620" t="str">
            <v>982.2_Planned Net to Gross Ratio</v>
          </cell>
          <cell r="D2620">
            <v>2</v>
          </cell>
          <cell r="E2620" t="str">
            <v>Planned Net to Gross Ratio</v>
          </cell>
          <cell r="F2620" t="str">
            <v>Net-to-Gross Value Source</v>
          </cell>
          <cell r="G2620" t="str">
            <v/>
          </cell>
          <cell r="H2620" t="str">
            <v>Page 10</v>
          </cell>
          <cell r="I2620" t="str">
            <v>DSM_WY_FinAnswerExpress_Report_2011.pdf</v>
          </cell>
        </row>
        <row r="2621">
          <cell r="C2621" t="str">
            <v>982.2_Planned Realization Rate</v>
          </cell>
          <cell r="D2621">
            <v>2</v>
          </cell>
          <cell r="E2621" t="str">
            <v>Planned Realization Rate</v>
          </cell>
          <cell r="F2621" t="str">
            <v>Realization Rate Value Source</v>
          </cell>
          <cell r="G2621" t="str">
            <v/>
          </cell>
          <cell r="H2621" t="str">
            <v>Table 1</v>
          </cell>
          <cell r="I2621" t="str">
            <v>DSM_WY_FinAnswerExpress_Report_2011.pdf</v>
          </cell>
        </row>
        <row r="2622">
          <cell r="C2622" t="str">
            <v>982.2_Gross Average Monthly Demand Reduction (kW/unit)</v>
          </cell>
          <cell r="D2622">
            <v>2</v>
          </cell>
          <cell r="E2622" t="str">
            <v>Gross Average Monthly Demand Reduction (kW/unit)</v>
          </cell>
          <cell r="F2622" t="str">
            <v>Demand Savings Value Source</v>
          </cell>
          <cell r="G2622" t="str">
            <v/>
          </cell>
          <cell r="H2622" t="str">
            <v>Savings are assumed to occur at night, not at time of customer peak demand</v>
          </cell>
          <cell r="I2622" t="str">
            <v/>
          </cell>
        </row>
        <row r="2623">
          <cell r="C2623" t="str">
            <v>982.2_Measure life (years)</v>
          </cell>
          <cell r="D2623">
            <v>2</v>
          </cell>
          <cell r="E2623" t="str">
            <v>Measure life (years)</v>
          </cell>
          <cell r="F2623" t="str">
            <v>Measure Life Value Source</v>
          </cell>
          <cell r="G2623" t="str">
            <v>Average of 12 years from FinAnswer Express and 15 years from Energy FinAnswer (13.5 rounded to 14)</v>
          </cell>
          <cell r="H2623" t="str">
            <v/>
          </cell>
          <cell r="I2623" t="str">
            <v/>
          </cell>
        </row>
        <row r="2624">
          <cell r="C2624" t="str">
            <v>982.2_Gross incremental annual electric savings (kWh/yr)</v>
          </cell>
          <cell r="D2624">
            <v>2</v>
          </cell>
          <cell r="E2624" t="str">
            <v>Gross incremental annual electric savings (kWh/yr)</v>
          </cell>
          <cell r="F2624" t="str">
            <v>Energy Savings Value Source</v>
          </cell>
          <cell r="G2624" t="str">
            <v/>
          </cell>
          <cell r="H2624" t="str">
            <v>Page 9-32</v>
          </cell>
          <cell r="I2624" t="str">
            <v>WY Market Characterization FINAL 062611.pdf</v>
          </cell>
        </row>
        <row r="2625">
          <cell r="C2625" t="str">
            <v>12162013-137.2_Planned Net to Gross Ratio</v>
          </cell>
          <cell r="D2625">
            <v>2</v>
          </cell>
          <cell r="E2625" t="str">
            <v>Planned Net to Gross Ratio</v>
          </cell>
          <cell r="F2625" t="str">
            <v>Net-to-Gross Value Source</v>
          </cell>
          <cell r="G2625" t="str">
            <v/>
          </cell>
          <cell r="H2625" t="str">
            <v>Page 2</v>
          </cell>
          <cell r="I2625" t="str">
            <v>CA_Energy_FinAnswer_Program_Evaluation_2009-2011.pdf</v>
          </cell>
        </row>
        <row r="2626">
          <cell r="C2626" t="str">
            <v>12162013-267.2_Measure life (years)</v>
          </cell>
          <cell r="D2626">
            <v>2</v>
          </cell>
          <cell r="E2626" t="str">
            <v>Measure life (years)</v>
          </cell>
          <cell r="F2626" t="str">
            <v>Measure Life Value Source</v>
          </cell>
          <cell r="G2626" t="str">
            <v>14.5, rounded to 15</v>
          </cell>
          <cell r="H2626" t="str">
            <v>Table 16</v>
          </cell>
          <cell r="I2626" t="str">
            <v>Idaho Energy FinAnswer Evaluation Report - 2008.pdf</v>
          </cell>
        </row>
        <row r="2627">
          <cell r="C2627" t="str">
            <v>12162013-267.2_Planned Realization Rate</v>
          </cell>
          <cell r="D2627">
            <v>2</v>
          </cell>
          <cell r="E2627" t="str">
            <v>Planned Realization Rate</v>
          </cell>
          <cell r="F2627" t="str">
            <v>Realization Rate Value Source</v>
          </cell>
          <cell r="G2627" t="str">
            <v/>
          </cell>
          <cell r="H2627" t="str">
            <v>Table 1</v>
          </cell>
          <cell r="I2627" t="str">
            <v>ID_Energy_FinAnswer_Program_Evaluation_2009-2011.pdf</v>
          </cell>
        </row>
        <row r="2628">
          <cell r="C2628" t="str">
            <v>12162013-267.2_Planned Net to Gross Ratio</v>
          </cell>
          <cell r="D2628">
            <v>2</v>
          </cell>
          <cell r="E2628" t="str">
            <v>Planned Net to Gross Ratio</v>
          </cell>
          <cell r="F2628" t="str">
            <v>Net-to-Gross Ratio Value Source</v>
          </cell>
          <cell r="G2628" t="str">
            <v/>
          </cell>
          <cell r="H2628" t="str">
            <v>Page 2</v>
          </cell>
          <cell r="I2628" t="str">
            <v>ID_Energy_FinAnswer_Program_Evaluation_2009-2011.pdf</v>
          </cell>
        </row>
        <row r="2629">
          <cell r="C2629" t="str">
            <v>11222013-007.2_Incentive Customer ($)</v>
          </cell>
          <cell r="D2629">
            <v>2</v>
          </cell>
          <cell r="E2629" t="str">
            <v>Incentive Customer ($)</v>
          </cell>
          <cell r="F2629" t="str">
            <v>Incentive Value Source</v>
          </cell>
          <cell r="G2629" t="str">
            <v/>
          </cell>
          <cell r="H2629" t="str">
            <v>Incentive Caluclator Tool</v>
          </cell>
          <cell r="I2629" t="str">
            <v>WB UT Incentive Calc EXTERNAL 1.1E 0722013.xlsx</v>
          </cell>
        </row>
        <row r="2630">
          <cell r="C2630" t="str">
            <v>12162013-007.2_Incentive Customer ($)</v>
          </cell>
          <cell r="D2630">
            <v>2</v>
          </cell>
          <cell r="E2630" t="str">
            <v>Incentive Customer ($)</v>
          </cell>
          <cell r="F2630" t="str">
            <v>Incentive Value Source</v>
          </cell>
          <cell r="G2630" t="str">
            <v/>
          </cell>
          <cell r="H2630" t="str">
            <v>Incentive Caluclator Tool</v>
          </cell>
          <cell r="I2630" t="str">
            <v>WA wattSmart Business Incentive DUMMY.xlsx</v>
          </cell>
        </row>
        <row r="2631">
          <cell r="C2631" t="str">
            <v>12162013-397.2_Measure life (years)</v>
          </cell>
          <cell r="D2631">
            <v>2</v>
          </cell>
          <cell r="E2631" t="str">
            <v>Measure life (years)</v>
          </cell>
          <cell r="F2631" t="str">
            <v>Measure Life Value Source</v>
          </cell>
          <cell r="G2631" t="str">
            <v/>
          </cell>
          <cell r="H2631" t="str">
            <v>Table 26</v>
          </cell>
          <cell r="I2631" t="str">
            <v>2013-Wyoming-Annual-Report-Appendices-FINAL.pdf</v>
          </cell>
        </row>
        <row r="2632">
          <cell r="C2632" t="str">
            <v>12162013-397.2_Planned Realization Rate</v>
          </cell>
          <cell r="D2632">
            <v>2</v>
          </cell>
          <cell r="E2632" t="str">
            <v>Planned Realization Rate</v>
          </cell>
          <cell r="F2632" t="str">
            <v>Realization Rate Value Source</v>
          </cell>
          <cell r="G2632" t="str">
            <v/>
          </cell>
          <cell r="H2632" t="str">
            <v>Table 1</v>
          </cell>
          <cell r="I2632" t="str">
            <v>DSM_WY_EnergyFinAnswer_Report_2011.pdf</v>
          </cell>
        </row>
        <row r="2633">
          <cell r="C2633" t="str">
            <v>12162013-397.2_Planned Net to Gross Ratio</v>
          </cell>
          <cell r="D2633">
            <v>2</v>
          </cell>
          <cell r="E2633" t="str">
            <v>Planned Net to Gross Ratio</v>
          </cell>
          <cell r="F2633" t="str">
            <v>Net-to-Gross Valur Source</v>
          </cell>
          <cell r="G2633" t="str">
            <v/>
          </cell>
          <cell r="H2633" t="str">
            <v>Page 10</v>
          </cell>
          <cell r="I2633" t="str">
            <v>DSM_WY_EnergyFinAnswer_Report_2011.pdf</v>
          </cell>
        </row>
        <row r="2634">
          <cell r="C2634" t="str">
            <v>12162013-138.2_Planned Net to Gross Ratio</v>
          </cell>
          <cell r="D2634">
            <v>2</v>
          </cell>
          <cell r="E2634" t="str">
            <v>Planned Net to Gross Ratio</v>
          </cell>
          <cell r="F2634" t="str">
            <v>Net-to-Gross Value Source</v>
          </cell>
          <cell r="G2634" t="str">
            <v/>
          </cell>
          <cell r="H2634" t="str">
            <v>Page 2</v>
          </cell>
          <cell r="I2634" t="str">
            <v>CA_Energy_FinAnswer_Program_Evaluation_2009-2011.pdf</v>
          </cell>
        </row>
        <row r="2635">
          <cell r="C2635" t="str">
            <v>12162013-268.2_Planned Net to Gross Ratio</v>
          </cell>
          <cell r="D2635">
            <v>2</v>
          </cell>
          <cell r="E2635" t="str">
            <v>Planned Net to Gross Ratio</v>
          </cell>
          <cell r="F2635" t="str">
            <v>Net-to-Gross Ratio Value Source</v>
          </cell>
          <cell r="G2635" t="str">
            <v/>
          </cell>
          <cell r="H2635" t="str">
            <v>Page 2</v>
          </cell>
          <cell r="I2635" t="str">
            <v>ID_Energy_FinAnswer_Program_Evaluation_2009-2011.pdf</v>
          </cell>
        </row>
        <row r="2636">
          <cell r="C2636" t="str">
            <v>12162013-268.2_Measure life (years)</v>
          </cell>
          <cell r="D2636">
            <v>2</v>
          </cell>
          <cell r="E2636" t="str">
            <v>Measure life (years)</v>
          </cell>
          <cell r="F2636" t="str">
            <v>Measure Life Value Source</v>
          </cell>
          <cell r="G2636" t="str">
            <v>14.5, rounded to 15</v>
          </cell>
          <cell r="H2636" t="str">
            <v>Table 16</v>
          </cell>
          <cell r="I2636" t="str">
            <v>Idaho Energy FinAnswer Evaluation Report - 2008.pdf</v>
          </cell>
        </row>
        <row r="2637">
          <cell r="C2637" t="str">
            <v>12162013-268.2_Planned Realization Rate</v>
          </cell>
          <cell r="D2637">
            <v>2</v>
          </cell>
          <cell r="E2637" t="str">
            <v>Planned Realization Rate</v>
          </cell>
          <cell r="F2637" t="str">
            <v>Realization Rate Value Source</v>
          </cell>
          <cell r="G2637" t="str">
            <v/>
          </cell>
          <cell r="H2637" t="str">
            <v>Table 1</v>
          </cell>
          <cell r="I2637" t="str">
            <v>ID_Energy_FinAnswer_Program_Evaluation_2009-2011.pdf</v>
          </cell>
        </row>
        <row r="2638">
          <cell r="C2638" t="str">
            <v>11222013-008.2_Incentive Customer ($)</v>
          </cell>
          <cell r="D2638">
            <v>2</v>
          </cell>
          <cell r="E2638" t="str">
            <v>Incentive Customer ($)</v>
          </cell>
          <cell r="F2638" t="str">
            <v>Incentive Value Source</v>
          </cell>
          <cell r="G2638" t="str">
            <v/>
          </cell>
          <cell r="H2638" t="str">
            <v>Incentive Caluclator Tool</v>
          </cell>
          <cell r="I2638" t="str">
            <v>WB UT Incentive Calc EXTERNAL 1.1E 0722013.xlsx</v>
          </cell>
        </row>
        <row r="2639">
          <cell r="C2639" t="str">
            <v>12162013-008.2_Incentive Customer ($)</v>
          </cell>
          <cell r="D2639">
            <v>2</v>
          </cell>
          <cell r="E2639" t="str">
            <v>Incentive Customer ($)</v>
          </cell>
          <cell r="F2639" t="str">
            <v>Incentive Value Source</v>
          </cell>
          <cell r="G2639" t="str">
            <v/>
          </cell>
          <cell r="H2639" t="str">
            <v>Incentive Caluclator Tool</v>
          </cell>
          <cell r="I2639" t="str">
            <v>WA wattSmart Business Incentive DUMMY.xlsx</v>
          </cell>
        </row>
        <row r="2640">
          <cell r="C2640" t="str">
            <v>12162013-398.2_Planned Net to Gross Ratio</v>
          </cell>
          <cell r="D2640">
            <v>2</v>
          </cell>
          <cell r="E2640" t="str">
            <v>Planned Net to Gross Ratio</v>
          </cell>
          <cell r="F2640" t="str">
            <v>Net-to-Gross Valur Source</v>
          </cell>
          <cell r="G2640" t="str">
            <v/>
          </cell>
          <cell r="H2640" t="str">
            <v>Page 10</v>
          </cell>
          <cell r="I2640" t="str">
            <v>DSM_WY_EnergyFinAnswer_Report_2011.pdf</v>
          </cell>
        </row>
        <row r="2641">
          <cell r="C2641" t="str">
            <v>12162013-398.2_Measure life (years)</v>
          </cell>
          <cell r="D2641">
            <v>2</v>
          </cell>
          <cell r="E2641" t="str">
            <v>Measure life (years)</v>
          </cell>
          <cell r="F2641" t="str">
            <v>Measure Life Value Source</v>
          </cell>
          <cell r="G2641" t="str">
            <v/>
          </cell>
          <cell r="H2641" t="str">
            <v>Table 26</v>
          </cell>
          <cell r="I2641" t="str">
            <v>2013-Wyoming-Annual-Report-Appendices-FINAL.pdf</v>
          </cell>
        </row>
        <row r="2642">
          <cell r="C2642" t="str">
            <v>12162013-398.2_Planned Realization Rate</v>
          </cell>
          <cell r="D2642">
            <v>2</v>
          </cell>
          <cell r="E2642" t="str">
            <v>Planned Realization Rate</v>
          </cell>
          <cell r="F2642" t="str">
            <v>Realization Rate Value Source</v>
          </cell>
          <cell r="G2642" t="str">
            <v/>
          </cell>
          <cell r="H2642" t="str">
            <v>Table 1</v>
          </cell>
          <cell r="I2642" t="str">
            <v>DSM_WY_EnergyFinAnswer_Report_2011.pdf</v>
          </cell>
        </row>
        <row r="2643">
          <cell r="C2643" t="str">
            <v>12162013-167.2_Planned Net to Gross Ratio</v>
          </cell>
          <cell r="D2643">
            <v>2</v>
          </cell>
          <cell r="E2643" t="str">
            <v>Planned Net to Gross Ratio</v>
          </cell>
          <cell r="F2643" t="str">
            <v>Net-to-Gross Value Source</v>
          </cell>
          <cell r="G2643" t="str">
            <v/>
          </cell>
          <cell r="H2643" t="str">
            <v>Page 2</v>
          </cell>
          <cell r="I2643" t="str">
            <v>CA_Energy_FinAnswer_Program_Evaluation_2009-2011.pdf</v>
          </cell>
        </row>
        <row r="2644">
          <cell r="C2644" t="str">
            <v>12162013-297.2_Planned Net to Gross Ratio</v>
          </cell>
          <cell r="D2644">
            <v>2</v>
          </cell>
          <cell r="E2644" t="str">
            <v>Planned Net to Gross Ratio</v>
          </cell>
          <cell r="F2644" t="str">
            <v>Net-to-Gross Ratio Value Source</v>
          </cell>
          <cell r="G2644" t="str">
            <v/>
          </cell>
          <cell r="H2644" t="str">
            <v>Page 2</v>
          </cell>
          <cell r="I2644" t="str">
            <v>ID_Energy_FinAnswer_Program_Evaluation_2009-2011.pdf</v>
          </cell>
        </row>
        <row r="2645">
          <cell r="C2645" t="str">
            <v>12162013-297.2_Planned Realization Rate</v>
          </cell>
          <cell r="D2645">
            <v>2</v>
          </cell>
          <cell r="E2645" t="str">
            <v>Planned Realization Rate</v>
          </cell>
          <cell r="F2645" t="str">
            <v>Realization Rate Value Source</v>
          </cell>
          <cell r="G2645" t="str">
            <v/>
          </cell>
          <cell r="H2645" t="str">
            <v>Table 1</v>
          </cell>
          <cell r="I2645" t="str">
            <v>ID_Energy_FinAnswer_Program_Evaluation_2009-2011.pdf</v>
          </cell>
        </row>
        <row r="2646">
          <cell r="C2646" t="str">
            <v>12162013-297.2_Measure life (years)</v>
          </cell>
          <cell r="D2646">
            <v>2</v>
          </cell>
          <cell r="E2646" t="str">
            <v>Measure life (years)</v>
          </cell>
          <cell r="F2646" t="str">
            <v>Measure Life Value Source</v>
          </cell>
          <cell r="G2646" t="str">
            <v>14.5, rounded to 15</v>
          </cell>
          <cell r="H2646" t="str">
            <v>Table 16</v>
          </cell>
          <cell r="I2646" t="str">
            <v>Idaho Energy FinAnswer Evaluation Report - 2008.pdf</v>
          </cell>
        </row>
        <row r="2647">
          <cell r="C2647" t="str">
            <v>11222013-047.2_Incentive Customer ($)</v>
          </cell>
          <cell r="D2647">
            <v>2</v>
          </cell>
          <cell r="E2647" t="str">
            <v>Incentive Customer ($)</v>
          </cell>
          <cell r="F2647" t="str">
            <v>Incentive Value Source</v>
          </cell>
          <cell r="G2647" t="str">
            <v/>
          </cell>
          <cell r="H2647" t="str">
            <v>Incentive Caluclator Tool</v>
          </cell>
          <cell r="I2647" t="str">
            <v>WB UT Incentive Calc EXTERNAL 1.1E 0722013.xlsx</v>
          </cell>
        </row>
        <row r="2648">
          <cell r="C2648" t="str">
            <v>12162013-037.2_Incentive Customer ($)</v>
          </cell>
          <cell r="D2648">
            <v>2</v>
          </cell>
          <cell r="E2648" t="str">
            <v>Incentive Customer ($)</v>
          </cell>
          <cell r="F2648" t="str">
            <v>Incentive Value Source</v>
          </cell>
          <cell r="G2648" t="str">
            <v/>
          </cell>
          <cell r="H2648" t="str">
            <v>Incentive Caluclator Tool</v>
          </cell>
          <cell r="I2648" t="str">
            <v>WA wattSmart Business Incentive DUMMY.xlsx</v>
          </cell>
        </row>
        <row r="2649">
          <cell r="C2649" t="str">
            <v>12162013-427.2_Measure life (years)</v>
          </cell>
          <cell r="D2649">
            <v>2</v>
          </cell>
          <cell r="E2649" t="str">
            <v>Measure life (years)</v>
          </cell>
          <cell r="F2649" t="str">
            <v>Measure Life Value Source</v>
          </cell>
          <cell r="G2649" t="str">
            <v/>
          </cell>
          <cell r="H2649" t="str">
            <v>Table 26</v>
          </cell>
          <cell r="I2649" t="str">
            <v>2013-Wyoming-Annual-Report-Appendices-FINAL.pdf</v>
          </cell>
        </row>
        <row r="2650">
          <cell r="C2650" t="str">
            <v>12162013-427.2_Planned Net to Gross Ratio</v>
          </cell>
          <cell r="D2650">
            <v>2</v>
          </cell>
          <cell r="E2650" t="str">
            <v>Planned Net to Gross Ratio</v>
          </cell>
          <cell r="F2650" t="str">
            <v>Net-to-Gross Valur Source</v>
          </cell>
          <cell r="G2650" t="str">
            <v/>
          </cell>
          <cell r="H2650" t="str">
            <v>Page 10</v>
          </cell>
          <cell r="I2650" t="str">
            <v>DSM_WY_EnergyFinAnswer_Report_2011.pdf</v>
          </cell>
        </row>
        <row r="2651">
          <cell r="C2651" t="str">
            <v>12162013-427.2_Planned Realization Rate</v>
          </cell>
          <cell r="D2651">
            <v>2</v>
          </cell>
          <cell r="E2651" t="str">
            <v>Planned Realization Rate</v>
          </cell>
          <cell r="F2651" t="str">
            <v>Realization Rate Value Source</v>
          </cell>
          <cell r="G2651" t="str">
            <v/>
          </cell>
          <cell r="H2651" t="str">
            <v>Table 1</v>
          </cell>
          <cell r="I2651" t="str">
            <v>DSM_WY_EnergyFinAnswer_Report_2011.pdf</v>
          </cell>
        </row>
        <row r="2652">
          <cell r="C2652" t="str">
            <v>12162013-168.2_Planned Net to Gross Ratio</v>
          </cell>
          <cell r="D2652">
            <v>2</v>
          </cell>
          <cell r="E2652" t="str">
            <v>Planned Net to Gross Ratio</v>
          </cell>
          <cell r="F2652" t="str">
            <v>Net-to-Gross Value Source</v>
          </cell>
          <cell r="G2652" t="str">
            <v/>
          </cell>
          <cell r="H2652" t="str">
            <v>Page 2</v>
          </cell>
          <cell r="I2652" t="str">
            <v>CA_Energy_FinAnswer_Program_Evaluation_2009-2011.pdf</v>
          </cell>
        </row>
        <row r="2653">
          <cell r="C2653" t="str">
            <v>12162013-298.2_Measure life (years)</v>
          </cell>
          <cell r="D2653">
            <v>2</v>
          </cell>
          <cell r="E2653" t="str">
            <v>Measure life (years)</v>
          </cell>
          <cell r="F2653" t="str">
            <v>Measure Life Value Source</v>
          </cell>
          <cell r="G2653" t="str">
            <v>14.5, rounded to 15</v>
          </cell>
          <cell r="H2653" t="str">
            <v>Table 16</v>
          </cell>
          <cell r="I2653" t="str">
            <v>Idaho Energy FinAnswer Evaluation Report - 2008.pdf</v>
          </cell>
        </row>
        <row r="2654">
          <cell r="C2654" t="str">
            <v>12162013-298.2_Planned Net to Gross Ratio</v>
          </cell>
          <cell r="D2654">
            <v>2</v>
          </cell>
          <cell r="E2654" t="str">
            <v>Planned Net to Gross Ratio</v>
          </cell>
          <cell r="F2654" t="str">
            <v>Net-to-Gross Ratio Value Source</v>
          </cell>
          <cell r="G2654" t="str">
            <v/>
          </cell>
          <cell r="H2654" t="str">
            <v>Page 2</v>
          </cell>
          <cell r="I2654" t="str">
            <v>ID_Energy_FinAnswer_Program_Evaluation_2009-2011.pdf</v>
          </cell>
        </row>
        <row r="2655">
          <cell r="C2655" t="str">
            <v>12162013-298.2_Planned Realization Rate</v>
          </cell>
          <cell r="D2655">
            <v>2</v>
          </cell>
          <cell r="E2655" t="str">
            <v>Planned Realization Rate</v>
          </cell>
          <cell r="F2655" t="str">
            <v>Realization Rate Value Source</v>
          </cell>
          <cell r="G2655" t="str">
            <v/>
          </cell>
          <cell r="H2655" t="str">
            <v>Table 1</v>
          </cell>
          <cell r="I2655" t="str">
            <v>ID_Energy_FinAnswer_Program_Evaluation_2009-2011.pdf</v>
          </cell>
        </row>
        <row r="2656">
          <cell r="C2656" t="str">
            <v>11222013-048.2_Incentive Customer ($)</v>
          </cell>
          <cell r="D2656">
            <v>2</v>
          </cell>
          <cell r="E2656" t="str">
            <v>Incentive Customer ($)</v>
          </cell>
          <cell r="F2656" t="str">
            <v>Incentive Value Source</v>
          </cell>
          <cell r="G2656" t="str">
            <v/>
          </cell>
          <cell r="H2656" t="str">
            <v>Incentive Caluclator Tool</v>
          </cell>
          <cell r="I2656" t="str">
            <v>WB UT Incentive Calc EXTERNAL 1.1E 0722013.xlsx</v>
          </cell>
        </row>
        <row r="2657">
          <cell r="C2657" t="str">
            <v>12162013-038.2_Incentive Customer ($)</v>
          </cell>
          <cell r="D2657">
            <v>2</v>
          </cell>
          <cell r="E2657" t="str">
            <v>Incentive Customer ($)</v>
          </cell>
          <cell r="F2657" t="str">
            <v>Incentive Value Source</v>
          </cell>
          <cell r="G2657" t="str">
            <v/>
          </cell>
          <cell r="H2657" t="str">
            <v>Incentive Caluclator Tool</v>
          </cell>
          <cell r="I2657" t="str">
            <v>WA wattSmart Business Incentive DUMMY.xlsx</v>
          </cell>
        </row>
        <row r="2658">
          <cell r="C2658" t="str">
            <v>12162013-428.2_Measure life (years)</v>
          </cell>
          <cell r="D2658">
            <v>2</v>
          </cell>
          <cell r="E2658" t="str">
            <v>Measure life (years)</v>
          </cell>
          <cell r="F2658" t="str">
            <v>Measure Life Value Source</v>
          </cell>
          <cell r="G2658" t="str">
            <v/>
          </cell>
          <cell r="H2658" t="str">
            <v>Table 26</v>
          </cell>
          <cell r="I2658" t="str">
            <v>2013-Wyoming-Annual-Report-Appendices-FINAL.pdf</v>
          </cell>
        </row>
        <row r="2659">
          <cell r="C2659" t="str">
            <v>12162013-428.2_Planned Net to Gross Ratio</v>
          </cell>
          <cell r="D2659">
            <v>2</v>
          </cell>
          <cell r="E2659" t="str">
            <v>Planned Net to Gross Ratio</v>
          </cell>
          <cell r="F2659" t="str">
            <v>Net-to-Gross Valur Source</v>
          </cell>
          <cell r="G2659" t="str">
            <v/>
          </cell>
          <cell r="H2659" t="str">
            <v>Page 10</v>
          </cell>
          <cell r="I2659" t="str">
            <v>DSM_WY_EnergyFinAnswer_Report_2011.pdf</v>
          </cell>
        </row>
        <row r="2660">
          <cell r="C2660" t="str">
            <v>12162013-428.2_Planned Realization Rate</v>
          </cell>
          <cell r="D2660">
            <v>2</v>
          </cell>
          <cell r="E2660" t="str">
            <v>Planned Realization Rate</v>
          </cell>
          <cell r="F2660" t="str">
            <v>Realization Rate Value Source</v>
          </cell>
          <cell r="G2660" t="str">
            <v/>
          </cell>
          <cell r="H2660" t="str">
            <v>Table 1</v>
          </cell>
          <cell r="I2660" t="str">
            <v>DSM_WY_EnergyFinAnswer_Report_2011.pdf</v>
          </cell>
        </row>
        <row r="2661">
          <cell r="C2661" t="str">
            <v>12162013-235.2_Planned Net to Gross Ratio</v>
          </cell>
          <cell r="D2661">
            <v>2</v>
          </cell>
          <cell r="E2661" t="str">
            <v>Planned Net to Gross Ratio</v>
          </cell>
          <cell r="F2661" t="str">
            <v>Net-to-Gross Value Source</v>
          </cell>
          <cell r="G2661" t="str">
            <v/>
          </cell>
          <cell r="H2661" t="str">
            <v>Page 2</v>
          </cell>
          <cell r="I2661" t="str">
            <v>CA_Energy_FinAnswer_Program_Evaluation_2009-2011.pdf</v>
          </cell>
        </row>
        <row r="2662">
          <cell r="C2662" t="str">
            <v>12162013-365.2_Planned Realization Rate</v>
          </cell>
          <cell r="D2662">
            <v>2</v>
          </cell>
          <cell r="E2662" t="str">
            <v>Planned Realization Rate</v>
          </cell>
          <cell r="F2662" t="str">
            <v>Realization Rate Value Source</v>
          </cell>
          <cell r="G2662" t="str">
            <v/>
          </cell>
          <cell r="H2662" t="str">
            <v>Table 1</v>
          </cell>
          <cell r="I2662" t="str">
            <v>ID_Energy_FinAnswer_Program_Evaluation_2009-2011.pdf</v>
          </cell>
        </row>
        <row r="2663">
          <cell r="C2663" t="str">
            <v>12162013-365.2_Measure life (years)</v>
          </cell>
          <cell r="D2663">
            <v>2</v>
          </cell>
          <cell r="E2663" t="str">
            <v>Measure life (years)</v>
          </cell>
          <cell r="F2663" t="str">
            <v>Measure Life Value Source</v>
          </cell>
          <cell r="G2663" t="str">
            <v>14.5, rounded to 15</v>
          </cell>
          <cell r="H2663" t="str">
            <v>Table 16</v>
          </cell>
          <cell r="I2663" t="str">
            <v>Idaho Energy FinAnswer Evaluation Report - 2008.pdf</v>
          </cell>
        </row>
        <row r="2664">
          <cell r="C2664" t="str">
            <v>12162013-365.2_Planned Net to Gross Ratio</v>
          </cell>
          <cell r="D2664">
            <v>2</v>
          </cell>
          <cell r="E2664" t="str">
            <v>Planned Net to Gross Ratio</v>
          </cell>
          <cell r="F2664" t="str">
            <v>Net-to-Gross Ratio Value Source</v>
          </cell>
          <cell r="G2664" t="str">
            <v/>
          </cell>
          <cell r="H2664" t="str">
            <v>Page 2</v>
          </cell>
          <cell r="I2664" t="str">
            <v>ID_Energy_FinAnswer_Program_Evaluation_2009-2011.pdf</v>
          </cell>
        </row>
        <row r="2665">
          <cell r="C2665" t="str">
            <v>11222013-131.2_Incentive Customer ($)</v>
          </cell>
          <cell r="D2665">
            <v>2</v>
          </cell>
          <cell r="E2665" t="str">
            <v>Incentive Customer ($)</v>
          </cell>
          <cell r="F2665" t="str">
            <v>Incentive Value Source</v>
          </cell>
          <cell r="G2665" t="str">
            <v/>
          </cell>
          <cell r="H2665" t="str">
            <v>Incentive Caluclator Tool</v>
          </cell>
          <cell r="I2665" t="str">
            <v>WB UT Incentive Calc EXTERNAL 1.1E 0722013.xlsx</v>
          </cell>
        </row>
        <row r="2666">
          <cell r="C2666" t="str">
            <v>12162013-105.2_Incentive Customer ($)</v>
          </cell>
          <cell r="D2666">
            <v>2</v>
          </cell>
          <cell r="E2666" t="str">
            <v>Incentive Customer ($)</v>
          </cell>
          <cell r="F2666" t="str">
            <v>Incentive Value Source</v>
          </cell>
          <cell r="G2666" t="str">
            <v/>
          </cell>
          <cell r="H2666" t="str">
            <v>Incentive Caluclator Tool</v>
          </cell>
          <cell r="I2666" t="str">
            <v>WA wattSmart Business Incentive DUMMY.xlsx</v>
          </cell>
        </row>
        <row r="2667">
          <cell r="C2667" t="str">
            <v>12162013-495.2_Planned Realization Rate</v>
          </cell>
          <cell r="D2667">
            <v>2</v>
          </cell>
          <cell r="E2667" t="str">
            <v>Planned Realization Rate</v>
          </cell>
          <cell r="F2667" t="str">
            <v>Realization Rate Value Source</v>
          </cell>
          <cell r="G2667" t="str">
            <v/>
          </cell>
          <cell r="H2667" t="str">
            <v>Table 1</v>
          </cell>
          <cell r="I2667" t="str">
            <v>DSM_WY_EnergyFinAnswer_Report_2011.pdf</v>
          </cell>
        </row>
        <row r="2668">
          <cell r="C2668" t="str">
            <v>12162013-495.2_Measure life (years)</v>
          </cell>
          <cell r="D2668">
            <v>2</v>
          </cell>
          <cell r="E2668" t="str">
            <v>Measure life (years)</v>
          </cell>
          <cell r="F2668" t="str">
            <v>Measure Life Value Source</v>
          </cell>
          <cell r="G2668" t="str">
            <v/>
          </cell>
          <cell r="H2668" t="str">
            <v>Table 26</v>
          </cell>
          <cell r="I2668" t="str">
            <v>2013-Wyoming-Annual-Report-Appendices-FINAL.pdf</v>
          </cell>
        </row>
        <row r="2669">
          <cell r="C2669" t="str">
            <v>12162013-495.2_Planned Net to Gross Ratio</v>
          </cell>
          <cell r="D2669">
            <v>2</v>
          </cell>
          <cell r="E2669" t="str">
            <v>Planned Net to Gross Ratio</v>
          </cell>
          <cell r="F2669" t="str">
            <v>Net-to-Gross Valur Source</v>
          </cell>
          <cell r="G2669" t="str">
            <v/>
          </cell>
          <cell r="H2669" t="str">
            <v>Page 10</v>
          </cell>
          <cell r="I2669" t="str">
            <v>DSM_WY_EnergyFinAnswer_Report_2011.pdf</v>
          </cell>
        </row>
        <row r="2670">
          <cell r="C2670" t="str">
            <v>12162013-236.2_Planned Net to Gross Ratio</v>
          </cell>
          <cell r="D2670">
            <v>2</v>
          </cell>
          <cell r="E2670" t="str">
            <v>Planned Net to Gross Ratio</v>
          </cell>
          <cell r="F2670" t="str">
            <v>Net-to-Gross Value Source</v>
          </cell>
          <cell r="G2670" t="str">
            <v/>
          </cell>
          <cell r="H2670" t="str">
            <v>Page 2</v>
          </cell>
          <cell r="I2670" t="str">
            <v>CA_Energy_FinAnswer_Program_Evaluation_2009-2011.pdf</v>
          </cell>
        </row>
        <row r="2671">
          <cell r="C2671" t="str">
            <v>12162013-366.2_Planned Realization Rate</v>
          </cell>
          <cell r="D2671">
            <v>2</v>
          </cell>
          <cell r="E2671" t="str">
            <v>Planned Realization Rate</v>
          </cell>
          <cell r="F2671" t="str">
            <v>Realization Rate Value Source</v>
          </cell>
          <cell r="G2671" t="str">
            <v/>
          </cell>
          <cell r="H2671" t="str">
            <v>Table 1</v>
          </cell>
          <cell r="I2671" t="str">
            <v>ID_Energy_FinAnswer_Program_Evaluation_2009-2011.pdf</v>
          </cell>
        </row>
        <row r="2672">
          <cell r="C2672" t="str">
            <v>12162013-366.2_Measure life (years)</v>
          </cell>
          <cell r="D2672">
            <v>2</v>
          </cell>
          <cell r="E2672" t="str">
            <v>Measure life (years)</v>
          </cell>
          <cell r="F2672" t="str">
            <v>Measure Life Value Source</v>
          </cell>
          <cell r="G2672" t="str">
            <v>14.5, rounded to 15</v>
          </cell>
          <cell r="H2672" t="str">
            <v>Table 16</v>
          </cell>
          <cell r="I2672" t="str">
            <v>Idaho Energy FinAnswer Evaluation Report - 2008.pdf</v>
          </cell>
        </row>
        <row r="2673">
          <cell r="C2673" t="str">
            <v>12162013-366.2_Planned Net to Gross Ratio</v>
          </cell>
          <cell r="D2673">
            <v>2</v>
          </cell>
          <cell r="E2673" t="str">
            <v>Planned Net to Gross Ratio</v>
          </cell>
          <cell r="F2673" t="str">
            <v>Net-to-Gross Ratio Value Source</v>
          </cell>
          <cell r="G2673" t="str">
            <v/>
          </cell>
          <cell r="H2673" t="str">
            <v>Page 2</v>
          </cell>
          <cell r="I2673" t="str">
            <v>ID_Energy_FinAnswer_Program_Evaluation_2009-2011.pdf</v>
          </cell>
        </row>
        <row r="2674">
          <cell r="C2674" t="str">
            <v>11222013-132.2_Incentive Customer ($)</v>
          </cell>
          <cell r="D2674">
            <v>2</v>
          </cell>
          <cell r="E2674" t="str">
            <v>Incentive Customer ($)</v>
          </cell>
          <cell r="F2674" t="str">
            <v>Incentive Value Source</v>
          </cell>
          <cell r="G2674" t="str">
            <v/>
          </cell>
          <cell r="H2674" t="str">
            <v>Incentive Caluclator Tool</v>
          </cell>
          <cell r="I2674" t="str">
            <v>WB UT Incentive Calc EXTERNAL 1.1E 0722013.xlsx</v>
          </cell>
        </row>
        <row r="2675">
          <cell r="C2675" t="str">
            <v>12162013-106.2_Incentive Customer ($)</v>
          </cell>
          <cell r="D2675">
            <v>2</v>
          </cell>
          <cell r="E2675" t="str">
            <v>Incentive Customer ($)</v>
          </cell>
          <cell r="F2675" t="str">
            <v>Incentive Value Source</v>
          </cell>
          <cell r="G2675" t="str">
            <v/>
          </cell>
          <cell r="H2675" t="str">
            <v>Incentive Caluclator Tool</v>
          </cell>
          <cell r="I2675" t="str">
            <v>WA wattSmart Business Incentive DUMMY.xlsx</v>
          </cell>
        </row>
        <row r="2676">
          <cell r="C2676" t="str">
            <v>12162013-496.2_Planned Net to Gross Ratio</v>
          </cell>
          <cell r="D2676">
            <v>2</v>
          </cell>
          <cell r="E2676" t="str">
            <v>Planned Net to Gross Ratio</v>
          </cell>
          <cell r="F2676" t="str">
            <v>Net-to-Gross Valur Source</v>
          </cell>
          <cell r="G2676" t="str">
            <v/>
          </cell>
          <cell r="H2676" t="str">
            <v>Page 10</v>
          </cell>
          <cell r="I2676" t="str">
            <v>DSM_WY_EnergyFinAnswer_Report_2011.pdf</v>
          </cell>
        </row>
        <row r="2677">
          <cell r="C2677" t="str">
            <v>12162013-496.2_Planned Realization Rate</v>
          </cell>
          <cell r="D2677">
            <v>2</v>
          </cell>
          <cell r="E2677" t="str">
            <v>Planned Realization Rate</v>
          </cell>
          <cell r="F2677" t="str">
            <v>Realization Rate Value Source</v>
          </cell>
          <cell r="G2677" t="str">
            <v/>
          </cell>
          <cell r="H2677" t="str">
            <v>Table 1</v>
          </cell>
          <cell r="I2677" t="str">
            <v>DSM_WY_EnergyFinAnswer_Report_2011.pdf</v>
          </cell>
        </row>
        <row r="2678">
          <cell r="C2678" t="str">
            <v>12162013-496.2_Measure life (years)</v>
          </cell>
          <cell r="D2678">
            <v>2</v>
          </cell>
          <cell r="E2678" t="str">
            <v>Measure life (years)</v>
          </cell>
          <cell r="F2678" t="str">
            <v>Measure Life Value Source</v>
          </cell>
          <cell r="G2678" t="str">
            <v/>
          </cell>
          <cell r="H2678" t="str">
            <v>Table 26</v>
          </cell>
          <cell r="I2678" t="str">
            <v>2013-Wyoming-Annual-Report-Appendices-FINAL.pdf</v>
          </cell>
        </row>
        <row r="2679">
          <cell r="C2679" t="str">
            <v>12162013-169.2_Planned Net to Gross Ratio</v>
          </cell>
          <cell r="D2679">
            <v>2</v>
          </cell>
          <cell r="E2679" t="str">
            <v>Planned Net to Gross Ratio</v>
          </cell>
          <cell r="F2679" t="str">
            <v>Net-to-Gross Value Source</v>
          </cell>
          <cell r="G2679" t="str">
            <v/>
          </cell>
          <cell r="H2679" t="str">
            <v>Page 2</v>
          </cell>
          <cell r="I2679" t="str">
            <v>CA_Energy_FinAnswer_Program_Evaluation_2009-2011.pdf</v>
          </cell>
        </row>
        <row r="2680">
          <cell r="C2680" t="str">
            <v>12162013-299.2_Measure life (years)</v>
          </cell>
          <cell r="D2680">
            <v>2</v>
          </cell>
          <cell r="E2680" t="str">
            <v>Measure life (years)</v>
          </cell>
          <cell r="F2680" t="str">
            <v>Measure Life Value Source</v>
          </cell>
          <cell r="G2680" t="str">
            <v>14.5, rounded to 15</v>
          </cell>
          <cell r="H2680" t="str">
            <v>Table 16</v>
          </cell>
          <cell r="I2680" t="str">
            <v>Idaho Energy FinAnswer Evaluation Report - 2008.pdf</v>
          </cell>
        </row>
        <row r="2681">
          <cell r="C2681" t="str">
            <v>12162013-299.2_Planned Realization Rate</v>
          </cell>
          <cell r="D2681">
            <v>2</v>
          </cell>
          <cell r="E2681" t="str">
            <v>Planned Realization Rate</v>
          </cell>
          <cell r="F2681" t="str">
            <v>Realization Rate Value Source</v>
          </cell>
          <cell r="G2681" t="str">
            <v/>
          </cell>
          <cell r="H2681" t="str">
            <v>Table 1</v>
          </cell>
          <cell r="I2681" t="str">
            <v>ID_Energy_FinAnswer_Program_Evaluation_2009-2011.pdf</v>
          </cell>
        </row>
        <row r="2682">
          <cell r="C2682" t="str">
            <v>12162013-299.2_Planned Net to Gross Ratio</v>
          </cell>
          <cell r="D2682">
            <v>2</v>
          </cell>
          <cell r="E2682" t="str">
            <v>Planned Net to Gross Ratio</v>
          </cell>
          <cell r="F2682" t="str">
            <v>Net-to-Gross Ratio Value Source</v>
          </cell>
          <cell r="G2682" t="str">
            <v/>
          </cell>
          <cell r="H2682" t="str">
            <v>Page 2</v>
          </cell>
          <cell r="I2682" t="str">
            <v>ID_Energy_FinAnswer_Program_Evaluation_2009-2011.pdf</v>
          </cell>
        </row>
        <row r="2683">
          <cell r="C2683" t="str">
            <v>11222013-049.2_Incentive Customer ($)</v>
          </cell>
          <cell r="D2683">
            <v>2</v>
          </cell>
          <cell r="E2683" t="str">
            <v>Incentive Customer ($)</v>
          </cell>
          <cell r="F2683" t="str">
            <v>Incentive Value Source</v>
          </cell>
          <cell r="G2683" t="str">
            <v/>
          </cell>
          <cell r="H2683" t="str">
            <v>Incentive Caluclator Tool</v>
          </cell>
          <cell r="I2683" t="str">
            <v>WB UT Incentive Calc EXTERNAL 1.1E 0722013.xlsx</v>
          </cell>
        </row>
        <row r="2684">
          <cell r="C2684" t="str">
            <v>12162013-039.2_Incentive Customer ($)</v>
          </cell>
          <cell r="D2684">
            <v>2</v>
          </cell>
          <cell r="E2684" t="str">
            <v>Incentive Customer ($)</v>
          </cell>
          <cell r="F2684" t="str">
            <v>Incentive Value Source</v>
          </cell>
          <cell r="G2684" t="str">
            <v/>
          </cell>
          <cell r="H2684" t="str">
            <v>Incentive Caluclator Tool</v>
          </cell>
          <cell r="I2684" t="str">
            <v>WA wattSmart Business Incentive DUMMY.xlsx</v>
          </cell>
        </row>
        <row r="2685">
          <cell r="C2685" t="str">
            <v>12162013-429.2_Planned Net to Gross Ratio</v>
          </cell>
          <cell r="D2685">
            <v>2</v>
          </cell>
          <cell r="E2685" t="str">
            <v>Planned Net to Gross Ratio</v>
          </cell>
          <cell r="F2685" t="str">
            <v>Net-to-Gross Valur Source</v>
          </cell>
          <cell r="G2685" t="str">
            <v/>
          </cell>
          <cell r="H2685" t="str">
            <v>Page 10</v>
          </cell>
          <cell r="I2685" t="str">
            <v>DSM_WY_EnergyFinAnswer_Report_2011.pdf</v>
          </cell>
        </row>
        <row r="2686">
          <cell r="C2686" t="str">
            <v>12162013-429.2_Measure life (years)</v>
          </cell>
          <cell r="D2686">
            <v>2</v>
          </cell>
          <cell r="E2686" t="str">
            <v>Measure life (years)</v>
          </cell>
          <cell r="F2686" t="str">
            <v>Measure Life Value Source</v>
          </cell>
          <cell r="G2686" t="str">
            <v/>
          </cell>
          <cell r="H2686" t="str">
            <v>Table 26</v>
          </cell>
          <cell r="I2686" t="str">
            <v>2013-Wyoming-Annual-Report-Appendices-FINAL.pdf</v>
          </cell>
        </row>
        <row r="2687">
          <cell r="C2687" t="str">
            <v>12162013-429.2_Planned Realization Rate</v>
          </cell>
          <cell r="D2687">
            <v>2</v>
          </cell>
          <cell r="E2687" t="str">
            <v>Planned Realization Rate</v>
          </cell>
          <cell r="F2687" t="str">
            <v>Realization Rate Value Source</v>
          </cell>
          <cell r="G2687" t="str">
            <v/>
          </cell>
          <cell r="H2687" t="str">
            <v>Table 1</v>
          </cell>
          <cell r="I2687" t="str">
            <v>DSM_WY_EnergyFinAnswer_Report_2011.pdf</v>
          </cell>
        </row>
        <row r="2688">
          <cell r="C2688" t="str">
            <v>12162013-170.2_Planned Net to Gross Ratio</v>
          </cell>
          <cell r="D2688">
            <v>2</v>
          </cell>
          <cell r="E2688" t="str">
            <v>Planned Net to Gross Ratio</v>
          </cell>
          <cell r="F2688" t="str">
            <v>Net-to-Gross Value Source</v>
          </cell>
          <cell r="G2688" t="str">
            <v/>
          </cell>
          <cell r="H2688" t="str">
            <v>Page 2</v>
          </cell>
          <cell r="I2688" t="str">
            <v>CA_Energy_FinAnswer_Program_Evaluation_2009-2011.pdf</v>
          </cell>
        </row>
        <row r="2689">
          <cell r="C2689" t="str">
            <v>12162013-300.2_Planned Net to Gross Ratio</v>
          </cell>
          <cell r="D2689">
            <v>2</v>
          </cell>
          <cell r="E2689" t="str">
            <v>Planned Net to Gross Ratio</v>
          </cell>
          <cell r="F2689" t="str">
            <v>Net-to-Gross Ratio Value Source</v>
          </cell>
          <cell r="G2689" t="str">
            <v/>
          </cell>
          <cell r="H2689" t="str">
            <v>Page 2</v>
          </cell>
          <cell r="I2689" t="str">
            <v>ID_Energy_FinAnswer_Program_Evaluation_2009-2011.pdf</v>
          </cell>
        </row>
        <row r="2690">
          <cell r="C2690" t="str">
            <v>12162013-300.2_Measure life (years)</v>
          </cell>
          <cell r="D2690">
            <v>2</v>
          </cell>
          <cell r="E2690" t="str">
            <v>Measure life (years)</v>
          </cell>
          <cell r="F2690" t="str">
            <v>Measure Life Value Source</v>
          </cell>
          <cell r="G2690" t="str">
            <v>14.5, rounded to 15</v>
          </cell>
          <cell r="H2690" t="str">
            <v>Table 16</v>
          </cell>
          <cell r="I2690" t="str">
            <v>Idaho Energy FinAnswer Evaluation Report - 2008.pdf</v>
          </cell>
        </row>
        <row r="2691">
          <cell r="C2691" t="str">
            <v>12162013-300.2_Planned Realization Rate</v>
          </cell>
          <cell r="D2691">
            <v>2</v>
          </cell>
          <cell r="E2691" t="str">
            <v>Planned Realization Rate</v>
          </cell>
          <cell r="F2691" t="str">
            <v>Realization Rate Value Source</v>
          </cell>
          <cell r="G2691" t="str">
            <v/>
          </cell>
          <cell r="H2691" t="str">
            <v>Table 1</v>
          </cell>
          <cell r="I2691" t="str">
            <v>ID_Energy_FinAnswer_Program_Evaluation_2009-2011.pdf</v>
          </cell>
        </row>
        <row r="2692">
          <cell r="C2692" t="str">
            <v>11222013-050.2_Incentive Customer ($)</v>
          </cell>
          <cell r="D2692">
            <v>2</v>
          </cell>
          <cell r="E2692" t="str">
            <v>Incentive Customer ($)</v>
          </cell>
          <cell r="F2692" t="str">
            <v>Incentive Value Source</v>
          </cell>
          <cell r="G2692" t="str">
            <v/>
          </cell>
          <cell r="H2692" t="str">
            <v>Incentive Caluclator Tool</v>
          </cell>
          <cell r="I2692" t="str">
            <v>WB UT Incentive Calc EXTERNAL 1.1E 0722013.xlsx</v>
          </cell>
        </row>
        <row r="2693">
          <cell r="C2693" t="str">
            <v>12162013-040.2_Incentive Customer ($)</v>
          </cell>
          <cell r="D2693">
            <v>2</v>
          </cell>
          <cell r="E2693" t="str">
            <v>Incentive Customer ($)</v>
          </cell>
          <cell r="F2693" t="str">
            <v>Incentive Value Source</v>
          </cell>
          <cell r="G2693" t="str">
            <v/>
          </cell>
          <cell r="H2693" t="str">
            <v>Incentive Caluclator Tool</v>
          </cell>
          <cell r="I2693" t="str">
            <v>WA wattSmart Business Incentive DUMMY.xlsx</v>
          </cell>
        </row>
        <row r="2694">
          <cell r="C2694" t="str">
            <v>12162013-430.2_Planned Net to Gross Ratio</v>
          </cell>
          <cell r="D2694">
            <v>2</v>
          </cell>
          <cell r="E2694" t="str">
            <v>Planned Net to Gross Ratio</v>
          </cell>
          <cell r="F2694" t="str">
            <v>Net-to-Gross Valur Source</v>
          </cell>
          <cell r="G2694" t="str">
            <v/>
          </cell>
          <cell r="H2694" t="str">
            <v>Page 10</v>
          </cell>
          <cell r="I2694" t="str">
            <v>DSM_WY_EnergyFinAnswer_Report_2011.pdf</v>
          </cell>
        </row>
        <row r="2695">
          <cell r="C2695" t="str">
            <v>12162013-430.2_Planned Realization Rate</v>
          </cell>
          <cell r="D2695">
            <v>2</v>
          </cell>
          <cell r="E2695" t="str">
            <v>Planned Realization Rate</v>
          </cell>
          <cell r="F2695" t="str">
            <v>Realization Rate Value Source</v>
          </cell>
          <cell r="G2695" t="str">
            <v/>
          </cell>
          <cell r="H2695" t="str">
            <v>Table 1</v>
          </cell>
          <cell r="I2695" t="str">
            <v>DSM_WY_EnergyFinAnswer_Report_2011.pdf</v>
          </cell>
        </row>
        <row r="2696">
          <cell r="C2696" t="str">
            <v>12162013-430.2_Measure life (years)</v>
          </cell>
          <cell r="D2696">
            <v>2</v>
          </cell>
          <cell r="E2696" t="str">
            <v>Measure life (years)</v>
          </cell>
          <cell r="F2696" t="str">
            <v>Measure Life Value Source</v>
          </cell>
          <cell r="G2696" t="str">
            <v/>
          </cell>
          <cell r="H2696" t="str">
            <v>Table 26</v>
          </cell>
          <cell r="I2696" t="str">
            <v>2013-Wyoming-Annual-Report-Appendices-FINAL.pdf</v>
          </cell>
        </row>
        <row r="2697">
          <cell r="C2697" t="str">
            <v>12302013-016.1_Gross Average Monthly Demand Reduction (kW/unit)</v>
          </cell>
          <cell r="D2697">
            <v>1</v>
          </cell>
          <cell r="E2697" t="str">
            <v>Gross Average Monthly Demand Reduction (kW/unit)</v>
          </cell>
          <cell r="F2697" t="str">
            <v>Demand Reduction Value Source</v>
          </cell>
          <cell r="G2697" t="str">
            <v/>
          </cell>
          <cell r="H2697" t="str">
            <v>Determined for each individual instance.  See background in Section 8.</v>
          </cell>
          <cell r="I2697" t="str">
            <v>Review and Update Industrial Agricultural Incentive Table Measures Washington 3 Nov 2013.pdf</v>
          </cell>
        </row>
        <row r="2698">
          <cell r="C2698" t="str">
            <v>12302013-016.1_Gross incremental annual electric savings (kWh/yr)</v>
          </cell>
          <cell r="D2698">
            <v>1</v>
          </cell>
          <cell r="E2698" t="str">
            <v>Gross incremental annual electric savings (kWh/yr)</v>
          </cell>
          <cell r="F2698" t="str">
            <v xml:space="preserve">Energy Savings Value Source </v>
          </cell>
          <cell r="G2698" t="str">
            <v/>
          </cell>
          <cell r="H2698" t="str">
            <v>Determined for each individual instance.  See background in Section 8.</v>
          </cell>
          <cell r="I2698" t="str">
            <v>Review and Update Industrial Agricultural Incentive Table Measures Washington 3 Nov 2013.pdf</v>
          </cell>
        </row>
        <row r="2699">
          <cell r="C2699" t="str">
            <v>12302013-016.1_Incremental cost ($)</v>
          </cell>
          <cell r="D2699">
            <v>1</v>
          </cell>
          <cell r="E2699" t="str">
            <v>Incremental cost ($)</v>
          </cell>
          <cell r="F2699" t="str">
            <v>Cost Value Source</v>
          </cell>
          <cell r="G2699" t="str">
            <v/>
          </cell>
          <cell r="H2699" t="str">
            <v>Determined for each individual instance.  See background in Section 8.</v>
          </cell>
          <cell r="I2699" t="str">
            <v>Review and Update Industrial Agricultural Incentive Table Measures Washington 3 Nov 2013.pdf</v>
          </cell>
        </row>
        <row r="2700">
          <cell r="C2700" t="str">
            <v>12302013-016.1_Measure life (years)</v>
          </cell>
          <cell r="D2700">
            <v>1</v>
          </cell>
          <cell r="E2700" t="str">
            <v>Measure life (years)</v>
          </cell>
          <cell r="F2700" t="str">
            <v>Measure Life Value Source</v>
          </cell>
          <cell r="G2700" t="str">
            <v/>
          </cell>
          <cell r="H2700" t="str">
            <v>Page 75</v>
          </cell>
          <cell r="I2700" t="str">
            <v>Review and Update Industrial Agricultural Incentive Table Measures Washington 3 Nov 2013.pdf</v>
          </cell>
        </row>
        <row r="2701">
          <cell r="C2701" t="str">
            <v>11192014-002.1_Planned Net to Gross Ratio</v>
          </cell>
          <cell r="D2701">
            <v>1</v>
          </cell>
          <cell r="E2701" t="str">
            <v>Planned Net to Gross Ratio</v>
          </cell>
          <cell r="F2701" t="str">
            <v>Net-to-Gross Ratio Value Source</v>
          </cell>
          <cell r="G2701" t="str">
            <v/>
          </cell>
          <cell r="H2701" t="str">
            <v>Page 2</v>
          </cell>
          <cell r="I2701" t="str">
            <v>ID_Energy_FinAnswer_Program_Evaluation_2009-2011.pdf</v>
          </cell>
        </row>
        <row r="2702">
          <cell r="C2702" t="str">
            <v>11192014-002.1_Measure life (years)</v>
          </cell>
          <cell r="D2702">
            <v>1</v>
          </cell>
          <cell r="E2702" t="str">
            <v>Measure life (years)</v>
          </cell>
          <cell r="F2702" t="str">
            <v>Measure Life Value Source</v>
          </cell>
          <cell r="G2702" t="str">
            <v/>
          </cell>
          <cell r="H2702" t="str">
            <v>Page 49</v>
          </cell>
          <cell r="I2702" t="str">
            <v>Idaho Industrial  Agricultural Measure Review and Update 20 Nov 2013 revised 27 June 2014.pdf</v>
          </cell>
        </row>
        <row r="2703">
          <cell r="C2703" t="str">
            <v>11192014-002.1_Planned Realization Rate</v>
          </cell>
          <cell r="D2703">
            <v>1</v>
          </cell>
          <cell r="E2703" t="str">
            <v>Planned Realization Rate</v>
          </cell>
          <cell r="F2703" t="str">
            <v>Realization Rate Value Source</v>
          </cell>
          <cell r="G2703" t="str">
            <v/>
          </cell>
          <cell r="H2703" t="str">
            <v>Table 1</v>
          </cell>
          <cell r="I2703" t="str">
            <v>ID_Energy_FinAnswer_Program_Evaluation_2009-2011.pdf</v>
          </cell>
        </row>
        <row r="2704">
          <cell r="C2704" t="str">
            <v>12302013-017.1_Incremental cost ($)</v>
          </cell>
          <cell r="D2704">
            <v>1</v>
          </cell>
          <cell r="E2704" t="str">
            <v>Incremental cost ($)</v>
          </cell>
          <cell r="F2704" t="str">
            <v>Cost Value Source</v>
          </cell>
          <cell r="G2704" t="str">
            <v/>
          </cell>
          <cell r="H2704" t="str">
            <v>Determined for each individual instance.  See background in Section 10.</v>
          </cell>
          <cell r="I2704" t="str">
            <v>Review and Update Industrial Agricultural Incentive Table Measures Washington 3 Nov 2013.pdf</v>
          </cell>
        </row>
        <row r="2705">
          <cell r="C2705" t="str">
            <v>12302013-017.1_Measure life (years)</v>
          </cell>
          <cell r="D2705">
            <v>1</v>
          </cell>
          <cell r="E2705" t="str">
            <v>Measure life (years)</v>
          </cell>
          <cell r="F2705" t="str">
            <v>Measure Life Value Source</v>
          </cell>
          <cell r="G2705" t="str">
            <v/>
          </cell>
          <cell r="H2705" t="str">
            <v>Page 75</v>
          </cell>
          <cell r="I2705" t="str">
            <v>Review and Update Industrial Agricultural Incentive Table Measures Washington 3 Nov 2013.pdf</v>
          </cell>
        </row>
        <row r="2706">
          <cell r="C2706" t="str">
            <v>12302013-017.1_Gross incremental annual electric savings (kWh/yr)</v>
          </cell>
          <cell r="D2706">
            <v>1</v>
          </cell>
          <cell r="E2706" t="str">
            <v>Gross incremental annual electric savings (kWh/yr)</v>
          </cell>
          <cell r="F2706" t="str">
            <v xml:space="preserve">Energy Savings Value Source </v>
          </cell>
          <cell r="G2706" t="str">
            <v/>
          </cell>
          <cell r="H2706" t="str">
            <v>Determined for each individual instance.  See background in Section 10.</v>
          </cell>
          <cell r="I2706" t="str">
            <v>Review and Update Industrial Agricultural Incentive Table Measures Washington 3 Nov 2013.pdf</v>
          </cell>
        </row>
        <row r="2707">
          <cell r="C2707" t="str">
            <v>12302013-017.1_Gross incremental annual electric savings (kWh/yr)</v>
          </cell>
          <cell r="D2707">
            <v>1</v>
          </cell>
          <cell r="E2707" t="str">
            <v>Gross incremental annual electric savings (kWh/yr)</v>
          </cell>
          <cell r="F2707" t="str">
            <v xml:space="preserve">Energy Savings Value Source </v>
          </cell>
          <cell r="G2707" t="str">
            <v/>
          </cell>
          <cell r="H2707" t="str">
            <v>Determined for each individual instance.  See background in Section 8.</v>
          </cell>
          <cell r="I2707" t="str">
            <v>Review and Update Industrial Agricultural Incentive Table Measures Washington 3 Nov 2013.pdf</v>
          </cell>
        </row>
        <row r="2708">
          <cell r="C2708" t="str">
            <v>12302013-017.1_Incremental cost ($)</v>
          </cell>
          <cell r="D2708">
            <v>1</v>
          </cell>
          <cell r="E2708" t="str">
            <v>Incremental cost ($)</v>
          </cell>
          <cell r="F2708" t="str">
            <v>Cost Value Source</v>
          </cell>
          <cell r="G2708" t="str">
            <v/>
          </cell>
          <cell r="H2708" t="str">
            <v>Determined for each individual instance.  See background in Section 8.</v>
          </cell>
          <cell r="I2708" t="str">
            <v>Review and Update Industrial Agricultural Incentive Table Measures Washington 3 Nov 2013.pdf</v>
          </cell>
        </row>
        <row r="2709">
          <cell r="C2709" t="str">
            <v>12302013-017.1_Gross Average Monthly Demand Reduction (kW/unit)</v>
          </cell>
          <cell r="D2709">
            <v>1</v>
          </cell>
          <cell r="E2709" t="str">
            <v>Gross Average Monthly Demand Reduction (kW/unit)</v>
          </cell>
          <cell r="F2709" t="str">
            <v>Demand Reduction Value Source</v>
          </cell>
          <cell r="G2709" t="str">
            <v/>
          </cell>
          <cell r="H2709" t="str">
            <v>Determined for each individual instance.  See background in Section 10.</v>
          </cell>
          <cell r="I2709" t="str">
            <v>Review and Update Industrial Agricultural Incentive Table Measures Washington 3 Nov 2013.pdf</v>
          </cell>
        </row>
        <row r="2710">
          <cell r="C2710" t="str">
            <v>12302013-017.1_Gross Average Monthly Demand Reduction (kW/unit)</v>
          </cell>
          <cell r="D2710">
            <v>1</v>
          </cell>
          <cell r="E2710" t="str">
            <v>Gross Average Monthly Demand Reduction (kW/unit)</v>
          </cell>
          <cell r="F2710" t="str">
            <v>Demand Reduction Value Source</v>
          </cell>
          <cell r="G2710" t="str">
            <v/>
          </cell>
          <cell r="H2710" t="str">
            <v>Determined for each individual instance.  See background in Section 8.</v>
          </cell>
          <cell r="I2710" t="str">
            <v>Review and Update Industrial Agricultural Incentive Table Measures Washington 3 Nov 2013.pdf</v>
          </cell>
        </row>
        <row r="2711">
          <cell r="C2711" t="str">
            <v>12302013-017.1_Measure life (years)</v>
          </cell>
          <cell r="D2711">
            <v>1</v>
          </cell>
          <cell r="E2711" t="str">
            <v>Measure life (years)</v>
          </cell>
          <cell r="F2711" t="str">
            <v>Measure Life Value Source</v>
          </cell>
          <cell r="G2711" t="str">
            <v/>
          </cell>
          <cell r="H2711" t="str">
            <v>Page 87</v>
          </cell>
          <cell r="I2711" t="str">
            <v>Review and Update Industrial Agricultural Incentive Table Measures Washington 3 Nov 2013.pdf</v>
          </cell>
        </row>
        <row r="2712">
          <cell r="C2712" t="str">
            <v>20150501-002.1_Planned Realization Rate</v>
          </cell>
          <cell r="D2712">
            <v>1</v>
          </cell>
          <cell r="E2712" t="str">
            <v>Planned Realization Rate</v>
          </cell>
          <cell r="F2712" t="str">
            <v>Realization Rate Value Source</v>
          </cell>
          <cell r="G2712" t="str">
            <v/>
          </cell>
          <cell r="H2712" t="str">
            <v xml:space="preserve"> Table 1, p. 2.</v>
          </cell>
          <cell r="I2712" t="str">
            <v>CA_FinAnswer_Express_Program_Evaluation_2009-2011.pdf</v>
          </cell>
        </row>
        <row r="2713">
          <cell r="C2713" t="str">
            <v>20150501-002.1_Planned Net to Gross Ratio</v>
          </cell>
          <cell r="D2713">
            <v>1</v>
          </cell>
          <cell r="E2713" t="str">
            <v>Planned Net to Gross Ratio</v>
          </cell>
          <cell r="F2713" t="str">
            <v>Net-to-Gross Value Source</v>
          </cell>
          <cell r="G2713" t="str">
            <v/>
          </cell>
          <cell r="H2713" t="str">
            <v>P. 2 .</v>
          </cell>
          <cell r="I2713" t="str">
            <v>CA_FinAnswer_Express_Program_Evaluation_2009-2011.pdf</v>
          </cell>
        </row>
        <row r="2714">
          <cell r="C2714" t="str">
            <v>20150501-002.1_Measure life (years)</v>
          </cell>
          <cell r="D2714">
            <v>1</v>
          </cell>
          <cell r="E2714" t="str">
            <v>Measure life (years)</v>
          </cell>
          <cell r="F2714" t="str">
            <v>Measure Life Value Source</v>
          </cell>
          <cell r="G2714" t="str">
            <v/>
          </cell>
          <cell r="H2714" t="str">
            <v/>
          </cell>
          <cell r="I2714" t="str">
            <v>California Industrial  Agricultural Measure Review and Update 29 Nov 2013.docx</v>
          </cell>
        </row>
        <row r="2715">
          <cell r="C2715" t="str">
            <v>07092014-004.1_Planned Net to Gross Ratio</v>
          </cell>
          <cell r="D2715">
            <v>1</v>
          </cell>
          <cell r="E2715" t="str">
            <v>Planned Net to Gross Ratio</v>
          </cell>
          <cell r="F2715" t="str">
            <v>Planned Net-to-Gross Ratio Value Source</v>
          </cell>
          <cell r="G2715" t="str">
            <v/>
          </cell>
          <cell r="H2715" t="str">
            <v>BAU - CE inputs sheet</v>
          </cell>
          <cell r="I2715" t="str">
            <v>CE inputs - measure update   small business 031314.xlsx</v>
          </cell>
        </row>
        <row r="2716">
          <cell r="C2716" t="str">
            <v>07092014-004.1_Planned Realization Rate</v>
          </cell>
          <cell r="D2716">
            <v>1</v>
          </cell>
          <cell r="E2716" t="str">
            <v>Planned Realization Rate</v>
          </cell>
          <cell r="F2716" t="str">
            <v>Planned Realization Rate Value Source</v>
          </cell>
          <cell r="G2716" t="str">
            <v/>
          </cell>
          <cell r="H2716" t="str">
            <v>BAU - CE inputs sheet</v>
          </cell>
          <cell r="I2716" t="str">
            <v>CE inputs - measure update   small business 031314.xlsx</v>
          </cell>
        </row>
        <row r="2717">
          <cell r="C2717" t="str">
            <v>07092014-004.1_Incremental cost ($)</v>
          </cell>
          <cell r="D2717">
            <v>1</v>
          </cell>
          <cell r="E2717" t="str">
            <v>Incremental cost ($)</v>
          </cell>
          <cell r="F2717" t="str">
            <v>Cost value source</v>
          </cell>
          <cell r="G2717" t="str">
            <v/>
          </cell>
          <cell r="H2717" t="str">
            <v/>
          </cell>
          <cell r="I2717" t="str">
            <v>Fast Acting Door Energy Savings Calculator v3.0.xlsm</v>
          </cell>
        </row>
        <row r="2718">
          <cell r="C2718" t="str">
            <v>07092014-004.1_Gross incremental annual electric savings (kWh/yr)</v>
          </cell>
          <cell r="D2718">
            <v>1</v>
          </cell>
          <cell r="E2718" t="str">
            <v>Gross incremental annual electric savings (kWh/yr)</v>
          </cell>
          <cell r="F2718" t="str">
            <v>Energy savings value source</v>
          </cell>
          <cell r="G2718" t="str">
            <v/>
          </cell>
          <cell r="H2718" t="str">
            <v/>
          </cell>
          <cell r="I2718" t="str">
            <v>Fast Acting Door Energy Savings Calculator v3.0.xlsm</v>
          </cell>
        </row>
        <row r="2719">
          <cell r="C2719" t="str">
            <v>07092014-004.1_Measure life (years)</v>
          </cell>
          <cell r="D2719">
            <v>1</v>
          </cell>
          <cell r="E2719" t="str">
            <v>Measure life (years)</v>
          </cell>
          <cell r="F2719" t="str">
            <v>Measure Life Value Source</v>
          </cell>
          <cell r="G2719" t="str">
            <v/>
          </cell>
          <cell r="H2719" t="str">
            <v>Page 76</v>
          </cell>
          <cell r="I2719" t="str">
            <v>Utah Industrial  Agricultural Measure Review and Update 1 May 2014.docx</v>
          </cell>
        </row>
        <row r="2720">
          <cell r="C2720" t="str">
            <v>11252014-011.1_Planned Net to Gross Ratio</v>
          </cell>
          <cell r="D2720">
            <v>1</v>
          </cell>
          <cell r="E2720" t="str">
            <v>Planned Net to Gross Ratio</v>
          </cell>
          <cell r="F2720" t="str">
            <v>Net-to-Gross Value Source</v>
          </cell>
          <cell r="G2720" t="str">
            <v/>
          </cell>
          <cell r="H2720" t="str">
            <v>Recommendation on Page 10</v>
          </cell>
          <cell r="I2720" t="str">
            <v>DSM_WY_EnergyFinAnswer_Report_2011.pdf</v>
          </cell>
        </row>
        <row r="2721">
          <cell r="C2721" t="str">
            <v>11252014-011.1_Measure life (years)</v>
          </cell>
          <cell r="D2721">
            <v>1</v>
          </cell>
          <cell r="E2721" t="str">
            <v>Measure life (years)</v>
          </cell>
          <cell r="F2721" t="str">
            <v>Measure Life Value Source</v>
          </cell>
          <cell r="G2721" t="str">
            <v/>
          </cell>
          <cell r="H2721" t="str">
            <v>Page 74</v>
          </cell>
          <cell r="I2721" t="str">
            <v>Wyoming Industrial  Agricultural Measure Review and Update 9 Nov.docx</v>
          </cell>
        </row>
        <row r="2722">
          <cell r="C2722" t="str">
            <v>12162013-237.2_Planned Net to Gross Ratio</v>
          </cell>
          <cell r="D2722">
            <v>2</v>
          </cell>
          <cell r="E2722" t="str">
            <v>Planned Net to Gross Ratio</v>
          </cell>
          <cell r="F2722" t="str">
            <v>Net-to-Gross Value Source</v>
          </cell>
          <cell r="G2722" t="str">
            <v/>
          </cell>
          <cell r="H2722" t="str">
            <v>Page 2</v>
          </cell>
          <cell r="I2722" t="str">
            <v>CA_Energy_FinAnswer_Program_Evaluation_2009-2011.pdf</v>
          </cell>
        </row>
        <row r="2723">
          <cell r="C2723" t="str">
            <v>12162013-367.2_Planned Net to Gross Ratio</v>
          </cell>
          <cell r="D2723">
            <v>2</v>
          </cell>
          <cell r="E2723" t="str">
            <v>Planned Net to Gross Ratio</v>
          </cell>
          <cell r="F2723" t="str">
            <v>Net-to-Gross Ratio Value Source</v>
          </cell>
          <cell r="G2723" t="str">
            <v/>
          </cell>
          <cell r="H2723" t="str">
            <v>Page 2</v>
          </cell>
          <cell r="I2723" t="str">
            <v>ID_Energy_FinAnswer_Program_Evaluation_2009-2011.pdf</v>
          </cell>
        </row>
        <row r="2724">
          <cell r="C2724" t="str">
            <v>12162013-367.2_Measure life (years)</v>
          </cell>
          <cell r="D2724">
            <v>2</v>
          </cell>
          <cell r="E2724" t="str">
            <v>Measure life (years)</v>
          </cell>
          <cell r="F2724" t="str">
            <v>Measure Life Value Source</v>
          </cell>
          <cell r="G2724" t="str">
            <v>14.5, rounded to 15</v>
          </cell>
          <cell r="H2724" t="str">
            <v>Table 16</v>
          </cell>
          <cell r="I2724" t="str">
            <v>Idaho Energy FinAnswer Evaluation Report - 2008.pdf</v>
          </cell>
        </row>
        <row r="2725">
          <cell r="C2725" t="str">
            <v>12162013-367.2_Planned Realization Rate</v>
          </cell>
          <cell r="D2725">
            <v>2</v>
          </cell>
          <cell r="E2725" t="str">
            <v>Planned Realization Rate</v>
          </cell>
          <cell r="F2725" t="str">
            <v>Realization Rate Value Source</v>
          </cell>
          <cell r="G2725" t="str">
            <v/>
          </cell>
          <cell r="H2725" t="str">
            <v>Table 1</v>
          </cell>
          <cell r="I2725" t="str">
            <v>ID_Energy_FinAnswer_Program_Evaluation_2009-2011.pdf</v>
          </cell>
        </row>
        <row r="2726">
          <cell r="C2726" t="str">
            <v>11222013-133.2_Incentive Customer ($)</v>
          </cell>
          <cell r="D2726">
            <v>2</v>
          </cell>
          <cell r="E2726" t="str">
            <v>Incentive Customer ($)</v>
          </cell>
          <cell r="F2726" t="str">
            <v>Incentive Value Source</v>
          </cell>
          <cell r="G2726" t="str">
            <v/>
          </cell>
          <cell r="H2726" t="str">
            <v>Incentive Caluclator Tool</v>
          </cell>
          <cell r="I2726" t="str">
            <v>WB UT Incentive Calc EXTERNAL 1.1E 0722013.xlsx</v>
          </cell>
        </row>
        <row r="2727">
          <cell r="C2727" t="str">
            <v>12162013-107.2_Incentive Customer ($)</v>
          </cell>
          <cell r="D2727">
            <v>2</v>
          </cell>
          <cell r="E2727" t="str">
            <v>Incentive Customer ($)</v>
          </cell>
          <cell r="F2727" t="str">
            <v>Incentive Value Source</v>
          </cell>
          <cell r="G2727" t="str">
            <v/>
          </cell>
          <cell r="H2727" t="str">
            <v>Incentive Caluclator Tool</v>
          </cell>
          <cell r="I2727" t="str">
            <v>WA wattSmart Business Incentive DUMMY.xlsx</v>
          </cell>
        </row>
        <row r="2728">
          <cell r="C2728" t="str">
            <v>12162013-497.2_Measure life (years)</v>
          </cell>
          <cell r="D2728">
            <v>2</v>
          </cell>
          <cell r="E2728" t="str">
            <v>Measure life (years)</v>
          </cell>
          <cell r="F2728" t="str">
            <v>Measure Life Value Source</v>
          </cell>
          <cell r="G2728" t="str">
            <v/>
          </cell>
          <cell r="H2728" t="str">
            <v>Table 26</v>
          </cell>
          <cell r="I2728" t="str">
            <v>2013-Wyoming-Annual-Report-Appendices-FINAL.pdf</v>
          </cell>
        </row>
        <row r="2729">
          <cell r="C2729" t="str">
            <v>12162013-497.2_Planned Net to Gross Ratio</v>
          </cell>
          <cell r="D2729">
            <v>2</v>
          </cell>
          <cell r="E2729" t="str">
            <v>Planned Net to Gross Ratio</v>
          </cell>
          <cell r="F2729" t="str">
            <v>Net-to-Gross Valur Source</v>
          </cell>
          <cell r="G2729" t="str">
            <v/>
          </cell>
          <cell r="H2729" t="str">
            <v>Page 10</v>
          </cell>
          <cell r="I2729" t="str">
            <v>DSM_WY_EnergyFinAnswer_Report_2011.pdf</v>
          </cell>
        </row>
        <row r="2730">
          <cell r="C2730" t="str">
            <v>12162013-497.2_Planned Realization Rate</v>
          </cell>
          <cell r="D2730">
            <v>2</v>
          </cell>
          <cell r="E2730" t="str">
            <v>Planned Realization Rate</v>
          </cell>
          <cell r="F2730" t="str">
            <v>Realization Rate Value Source</v>
          </cell>
          <cell r="G2730" t="str">
            <v/>
          </cell>
          <cell r="H2730" t="str">
            <v>Table 1</v>
          </cell>
          <cell r="I2730" t="str">
            <v>DSM_WY_EnergyFinAnswer_Report_2011.pdf</v>
          </cell>
        </row>
        <row r="2731">
          <cell r="C2731" t="str">
            <v>12162013-238.2_Planned Net to Gross Ratio</v>
          </cell>
          <cell r="D2731">
            <v>2</v>
          </cell>
          <cell r="E2731" t="str">
            <v>Planned Net to Gross Ratio</v>
          </cell>
          <cell r="F2731" t="str">
            <v>Net-to-Gross Value Source</v>
          </cell>
          <cell r="G2731" t="str">
            <v/>
          </cell>
          <cell r="H2731" t="str">
            <v>Page 2</v>
          </cell>
          <cell r="I2731" t="str">
            <v>CA_Energy_FinAnswer_Program_Evaluation_2009-2011.pdf</v>
          </cell>
        </row>
        <row r="2732">
          <cell r="C2732" t="str">
            <v>12162013-368.2_Planned Realization Rate</v>
          </cell>
          <cell r="D2732">
            <v>2</v>
          </cell>
          <cell r="E2732" t="str">
            <v>Planned Realization Rate</v>
          </cell>
          <cell r="F2732" t="str">
            <v>Realization Rate Value Source</v>
          </cell>
          <cell r="G2732" t="str">
            <v/>
          </cell>
          <cell r="H2732" t="str">
            <v>Table 1</v>
          </cell>
          <cell r="I2732" t="str">
            <v>ID_Energy_FinAnswer_Program_Evaluation_2009-2011.pdf</v>
          </cell>
        </row>
        <row r="2733">
          <cell r="C2733" t="str">
            <v>12162013-368.2_Planned Net to Gross Ratio</v>
          </cell>
          <cell r="D2733">
            <v>2</v>
          </cell>
          <cell r="E2733" t="str">
            <v>Planned Net to Gross Ratio</v>
          </cell>
          <cell r="F2733" t="str">
            <v>Net-to-Gross Ratio Value Source</v>
          </cell>
          <cell r="G2733" t="str">
            <v/>
          </cell>
          <cell r="H2733" t="str">
            <v>Page 2</v>
          </cell>
          <cell r="I2733" t="str">
            <v>ID_Energy_FinAnswer_Program_Evaluation_2009-2011.pdf</v>
          </cell>
        </row>
        <row r="2734">
          <cell r="C2734" t="str">
            <v>12162013-368.2_Measure life (years)</v>
          </cell>
          <cell r="D2734">
            <v>2</v>
          </cell>
          <cell r="E2734" t="str">
            <v>Measure life (years)</v>
          </cell>
          <cell r="F2734" t="str">
            <v>Measure Life Value Source</v>
          </cell>
          <cell r="G2734" t="str">
            <v>14.5, rounded to 15</v>
          </cell>
          <cell r="H2734" t="str">
            <v>Table 16</v>
          </cell>
          <cell r="I2734" t="str">
            <v>Idaho Energy FinAnswer Evaluation Report - 2008.pdf</v>
          </cell>
        </row>
        <row r="2735">
          <cell r="C2735" t="str">
            <v>11222013-134.2_Incentive Customer ($)</v>
          </cell>
          <cell r="D2735">
            <v>2</v>
          </cell>
          <cell r="E2735" t="str">
            <v>Incentive Customer ($)</v>
          </cell>
          <cell r="F2735" t="str">
            <v>Incentive Value Source</v>
          </cell>
          <cell r="G2735" t="str">
            <v/>
          </cell>
          <cell r="H2735" t="str">
            <v>Incentive Caluclator Tool</v>
          </cell>
          <cell r="I2735" t="str">
            <v>WB UT Incentive Calc EXTERNAL 1.1E 0722013.xlsx</v>
          </cell>
        </row>
        <row r="2736">
          <cell r="C2736" t="str">
            <v>12162013-108.2_Incentive Customer ($)</v>
          </cell>
          <cell r="D2736">
            <v>2</v>
          </cell>
          <cell r="E2736" t="str">
            <v>Incentive Customer ($)</v>
          </cell>
          <cell r="F2736" t="str">
            <v>Incentive Value Source</v>
          </cell>
          <cell r="G2736" t="str">
            <v/>
          </cell>
          <cell r="H2736" t="str">
            <v>Incentive Caluclator Tool</v>
          </cell>
          <cell r="I2736" t="str">
            <v>WA wattSmart Business Incentive DUMMY.xlsx</v>
          </cell>
        </row>
        <row r="2737">
          <cell r="C2737" t="str">
            <v>12162013-498.2_Planned Realization Rate</v>
          </cell>
          <cell r="D2737">
            <v>2</v>
          </cell>
          <cell r="E2737" t="str">
            <v>Planned Realization Rate</v>
          </cell>
          <cell r="F2737" t="str">
            <v>Realization Rate Value Source</v>
          </cell>
          <cell r="G2737" t="str">
            <v/>
          </cell>
          <cell r="H2737" t="str">
            <v>Table 1</v>
          </cell>
          <cell r="I2737" t="str">
            <v>DSM_WY_EnergyFinAnswer_Report_2011.pdf</v>
          </cell>
        </row>
        <row r="2738">
          <cell r="C2738" t="str">
            <v>12162013-498.2_Planned Net to Gross Ratio</v>
          </cell>
          <cell r="D2738">
            <v>2</v>
          </cell>
          <cell r="E2738" t="str">
            <v>Planned Net to Gross Ratio</v>
          </cell>
          <cell r="F2738" t="str">
            <v>Net-to-Gross Valur Source</v>
          </cell>
          <cell r="G2738" t="str">
            <v/>
          </cell>
          <cell r="H2738" t="str">
            <v>Page 10</v>
          </cell>
          <cell r="I2738" t="str">
            <v>DSM_WY_EnergyFinAnswer_Report_2011.pdf</v>
          </cell>
        </row>
        <row r="2739">
          <cell r="C2739" t="str">
            <v>12162013-498.2_Measure life (years)</v>
          </cell>
          <cell r="D2739">
            <v>2</v>
          </cell>
          <cell r="E2739" t="str">
            <v>Measure life (years)</v>
          </cell>
          <cell r="F2739" t="str">
            <v>Measure Life Value Source</v>
          </cell>
          <cell r="G2739" t="str">
            <v/>
          </cell>
          <cell r="H2739" t="str">
            <v>Table 26</v>
          </cell>
          <cell r="I2739" t="str">
            <v>2013-Wyoming-Annual-Report-Appendices-FINAL.pdf</v>
          </cell>
        </row>
        <row r="2740">
          <cell r="C2740" t="str">
            <v>12162013-239.2_Planned Net to Gross Ratio</v>
          </cell>
          <cell r="D2740">
            <v>2</v>
          </cell>
          <cell r="E2740" t="str">
            <v>Planned Net to Gross Ratio</v>
          </cell>
          <cell r="F2740" t="str">
            <v>Net-to-Gross Value Source</v>
          </cell>
          <cell r="G2740" t="str">
            <v/>
          </cell>
          <cell r="H2740" t="str">
            <v>Page 2</v>
          </cell>
          <cell r="I2740" t="str">
            <v>CA_Energy_FinAnswer_Program_Evaluation_2009-2011.pdf</v>
          </cell>
        </row>
        <row r="2741">
          <cell r="C2741" t="str">
            <v>12162013-369.2_Planned Net to Gross Ratio</v>
          </cell>
          <cell r="D2741">
            <v>2</v>
          </cell>
          <cell r="E2741" t="str">
            <v>Planned Net to Gross Ratio</v>
          </cell>
          <cell r="F2741" t="str">
            <v>Net-to-Gross Ratio Value Source</v>
          </cell>
          <cell r="G2741" t="str">
            <v/>
          </cell>
          <cell r="H2741" t="str">
            <v>Page 2</v>
          </cell>
          <cell r="I2741" t="str">
            <v>ID_Energy_FinAnswer_Program_Evaluation_2009-2011.pdf</v>
          </cell>
        </row>
        <row r="2742">
          <cell r="C2742" t="str">
            <v>12162013-369.2_Measure life (years)</v>
          </cell>
          <cell r="D2742">
            <v>2</v>
          </cell>
          <cell r="E2742" t="str">
            <v>Measure life (years)</v>
          </cell>
          <cell r="F2742" t="str">
            <v>Measure Life Value Source</v>
          </cell>
          <cell r="G2742" t="str">
            <v>14.5, rounded to 15</v>
          </cell>
          <cell r="H2742" t="str">
            <v>Table 16</v>
          </cell>
          <cell r="I2742" t="str">
            <v>Idaho Energy FinAnswer Evaluation Report - 2008.pdf</v>
          </cell>
        </row>
        <row r="2743">
          <cell r="C2743" t="str">
            <v>12162013-369.2_Planned Realization Rate</v>
          </cell>
          <cell r="D2743">
            <v>2</v>
          </cell>
          <cell r="E2743" t="str">
            <v>Planned Realization Rate</v>
          </cell>
          <cell r="F2743" t="str">
            <v>Realization Rate Value Source</v>
          </cell>
          <cell r="G2743" t="str">
            <v/>
          </cell>
          <cell r="H2743" t="str">
            <v>Table 1</v>
          </cell>
          <cell r="I2743" t="str">
            <v>ID_Energy_FinAnswer_Program_Evaluation_2009-2011.pdf</v>
          </cell>
        </row>
        <row r="2744">
          <cell r="C2744" t="str">
            <v>11222013-135.2_Incentive Customer ($)</v>
          </cell>
          <cell r="D2744">
            <v>2</v>
          </cell>
          <cell r="E2744" t="str">
            <v>Incentive Customer ($)</v>
          </cell>
          <cell r="F2744" t="str">
            <v>Incentive Value Source</v>
          </cell>
          <cell r="G2744" t="str">
            <v/>
          </cell>
          <cell r="H2744" t="str">
            <v>Incentive Caluclator Tool</v>
          </cell>
          <cell r="I2744" t="str">
            <v>WB UT Incentive Calc EXTERNAL 1.1E 0722013.xlsx</v>
          </cell>
        </row>
        <row r="2745">
          <cell r="C2745" t="str">
            <v>12162013-109.2_Incentive Customer ($)</v>
          </cell>
          <cell r="D2745">
            <v>2</v>
          </cell>
          <cell r="E2745" t="str">
            <v>Incentive Customer ($)</v>
          </cell>
          <cell r="F2745" t="str">
            <v>Incentive Value Source</v>
          </cell>
          <cell r="G2745" t="str">
            <v/>
          </cell>
          <cell r="H2745" t="str">
            <v>Incentive Caluclator Tool</v>
          </cell>
          <cell r="I2745" t="str">
            <v>WA wattSmart Business Incentive DUMMY.xlsx</v>
          </cell>
        </row>
        <row r="2746">
          <cell r="C2746" t="str">
            <v>12162013-499.2_Planned Net to Gross Ratio</v>
          </cell>
          <cell r="D2746">
            <v>2</v>
          </cell>
          <cell r="E2746" t="str">
            <v>Planned Net to Gross Ratio</v>
          </cell>
          <cell r="F2746" t="str">
            <v>Net-to-Gross Valur Source</v>
          </cell>
          <cell r="G2746" t="str">
            <v/>
          </cell>
          <cell r="H2746" t="str">
            <v>Page 10</v>
          </cell>
          <cell r="I2746" t="str">
            <v>DSM_WY_EnergyFinAnswer_Report_2011.pdf</v>
          </cell>
        </row>
        <row r="2747">
          <cell r="C2747" t="str">
            <v>12162013-499.2_Planned Realization Rate</v>
          </cell>
          <cell r="D2747">
            <v>2</v>
          </cell>
          <cell r="E2747" t="str">
            <v>Planned Realization Rate</v>
          </cell>
          <cell r="F2747" t="str">
            <v>Realization Rate Value Source</v>
          </cell>
          <cell r="G2747" t="str">
            <v/>
          </cell>
          <cell r="H2747" t="str">
            <v>Table 1</v>
          </cell>
          <cell r="I2747" t="str">
            <v>DSM_WY_EnergyFinAnswer_Report_2011.pdf</v>
          </cell>
        </row>
        <row r="2748">
          <cell r="C2748" t="str">
            <v>12162013-499.2_Measure life (years)</v>
          </cell>
          <cell r="D2748">
            <v>2</v>
          </cell>
          <cell r="E2748" t="str">
            <v>Measure life (years)</v>
          </cell>
          <cell r="F2748" t="str">
            <v>Measure Life Value Source</v>
          </cell>
          <cell r="G2748" t="str">
            <v/>
          </cell>
          <cell r="H2748" t="str">
            <v>Table 26</v>
          </cell>
          <cell r="I2748" t="str">
            <v>2013-Wyoming-Annual-Report-Appendices-FINAL.pdf</v>
          </cell>
        </row>
        <row r="2749">
          <cell r="C2749" t="str">
            <v>12162013-240.2_Planned Net to Gross Ratio</v>
          </cell>
          <cell r="D2749">
            <v>2</v>
          </cell>
          <cell r="E2749" t="str">
            <v>Planned Net to Gross Ratio</v>
          </cell>
          <cell r="F2749" t="str">
            <v>Net-to-Gross Value Source</v>
          </cell>
          <cell r="G2749" t="str">
            <v/>
          </cell>
          <cell r="H2749" t="str">
            <v>Page 2</v>
          </cell>
          <cell r="I2749" t="str">
            <v>CA_Energy_FinAnswer_Program_Evaluation_2009-2011.pdf</v>
          </cell>
        </row>
        <row r="2750">
          <cell r="C2750" t="str">
            <v>12162013-370.2_Measure life (years)</v>
          </cell>
          <cell r="D2750">
            <v>2</v>
          </cell>
          <cell r="E2750" t="str">
            <v>Measure life (years)</v>
          </cell>
          <cell r="F2750" t="str">
            <v>Measure Life Value Source</v>
          </cell>
          <cell r="G2750" t="str">
            <v>14.5, rounded to 15</v>
          </cell>
          <cell r="H2750" t="str">
            <v>Table 16</v>
          </cell>
          <cell r="I2750" t="str">
            <v>Idaho Energy FinAnswer Evaluation Report - 2008.pdf</v>
          </cell>
        </row>
        <row r="2751">
          <cell r="C2751" t="str">
            <v>12162013-370.2_Planned Net to Gross Ratio</v>
          </cell>
          <cell r="D2751">
            <v>2</v>
          </cell>
          <cell r="E2751" t="str">
            <v>Planned Net to Gross Ratio</v>
          </cell>
          <cell r="F2751" t="str">
            <v>Net-to-Gross Ratio Value Source</v>
          </cell>
          <cell r="G2751" t="str">
            <v/>
          </cell>
          <cell r="H2751" t="str">
            <v>Page 2</v>
          </cell>
          <cell r="I2751" t="str">
            <v>ID_Energy_FinAnswer_Program_Evaluation_2009-2011.pdf</v>
          </cell>
        </row>
        <row r="2752">
          <cell r="C2752" t="str">
            <v>12162013-370.2_Planned Realization Rate</v>
          </cell>
          <cell r="D2752">
            <v>2</v>
          </cell>
          <cell r="E2752" t="str">
            <v>Planned Realization Rate</v>
          </cell>
          <cell r="F2752" t="str">
            <v>Realization Rate Value Source</v>
          </cell>
          <cell r="G2752" t="str">
            <v/>
          </cell>
          <cell r="H2752" t="str">
            <v>Table 1</v>
          </cell>
          <cell r="I2752" t="str">
            <v>ID_Energy_FinAnswer_Program_Evaluation_2009-2011.pdf</v>
          </cell>
        </row>
        <row r="2753">
          <cell r="C2753" t="str">
            <v>11222013-136.2_Incentive Customer ($)</v>
          </cell>
          <cell r="D2753">
            <v>2</v>
          </cell>
          <cell r="E2753" t="str">
            <v>Incentive Customer ($)</v>
          </cell>
          <cell r="F2753" t="str">
            <v>Incentive Value Source</v>
          </cell>
          <cell r="G2753" t="str">
            <v/>
          </cell>
          <cell r="H2753" t="str">
            <v>Incentive Caluclator Tool</v>
          </cell>
          <cell r="I2753" t="str">
            <v>WB UT Incentive Calc EXTERNAL 1.1E 0722013.xlsx</v>
          </cell>
        </row>
        <row r="2754">
          <cell r="C2754" t="str">
            <v>12162013-110.2_Incentive Customer ($)</v>
          </cell>
          <cell r="D2754">
            <v>2</v>
          </cell>
          <cell r="E2754" t="str">
            <v>Incentive Customer ($)</v>
          </cell>
          <cell r="F2754" t="str">
            <v>Incentive Value Source</v>
          </cell>
          <cell r="G2754" t="str">
            <v/>
          </cell>
          <cell r="H2754" t="str">
            <v>Incentive Caluclator Tool</v>
          </cell>
          <cell r="I2754" t="str">
            <v>WA wattSmart Business Incentive DUMMY.xlsx</v>
          </cell>
        </row>
        <row r="2755">
          <cell r="C2755" t="str">
            <v>12162013-500.2_Measure life (years)</v>
          </cell>
          <cell r="D2755">
            <v>2</v>
          </cell>
          <cell r="E2755" t="str">
            <v>Measure life (years)</v>
          </cell>
          <cell r="F2755" t="str">
            <v>Measure Life Value Source</v>
          </cell>
          <cell r="G2755" t="str">
            <v/>
          </cell>
          <cell r="H2755" t="str">
            <v>Table 26</v>
          </cell>
          <cell r="I2755" t="str">
            <v>2013-Wyoming-Annual-Report-Appendices-FINAL.pdf</v>
          </cell>
        </row>
        <row r="2756">
          <cell r="C2756" t="str">
            <v>12162013-500.2_Planned Net to Gross Ratio</v>
          </cell>
          <cell r="D2756">
            <v>2</v>
          </cell>
          <cell r="E2756" t="str">
            <v>Planned Net to Gross Ratio</v>
          </cell>
          <cell r="F2756" t="str">
            <v>Net-to-Gross Valur Source</v>
          </cell>
          <cell r="G2756" t="str">
            <v/>
          </cell>
          <cell r="H2756" t="str">
            <v>Page 10</v>
          </cell>
          <cell r="I2756" t="str">
            <v>DSM_WY_EnergyFinAnswer_Report_2011.pdf</v>
          </cell>
        </row>
        <row r="2757">
          <cell r="C2757" t="str">
            <v>12162013-500.2_Planned Realization Rate</v>
          </cell>
          <cell r="D2757">
            <v>2</v>
          </cell>
          <cell r="E2757" t="str">
            <v>Planned Realization Rate</v>
          </cell>
          <cell r="F2757" t="str">
            <v>Realization Rate Value Source</v>
          </cell>
          <cell r="G2757" t="str">
            <v/>
          </cell>
          <cell r="H2757" t="str">
            <v>Table 1</v>
          </cell>
          <cell r="I2757" t="str">
            <v>DSM_WY_EnergyFinAnswer_Report_2011.pdf</v>
          </cell>
        </row>
        <row r="2758">
          <cell r="C2758" t="str">
            <v>198.2_Planned Net to Gross Ratio</v>
          </cell>
          <cell r="D2758">
            <v>2</v>
          </cell>
          <cell r="E2758" t="str">
            <v>Planned Net to Gross Ratio</v>
          </cell>
          <cell r="F2758" t="str">
            <v>Net-to-Gross Value Source</v>
          </cell>
          <cell r="G2758" t="str">
            <v/>
          </cell>
          <cell r="H2758" t="str">
            <v>P. 2 .</v>
          </cell>
          <cell r="I2758" t="str">
            <v>CA_FinAnswer_Express_Program_Evaluation_2009-2011.pdf</v>
          </cell>
        </row>
        <row r="2759">
          <cell r="C2759" t="str">
            <v>198.2_Gross incremental annual electric savings (kWh/yr)</v>
          </cell>
          <cell r="D2759">
            <v>2</v>
          </cell>
          <cell r="E2759" t="str">
            <v>Gross incremental annual electric savings (kWh/yr)</v>
          </cell>
          <cell r="F2759" t="str">
            <v>Energy Savings Value Source</v>
          </cell>
          <cell r="G2759" t="str">
            <v/>
          </cell>
          <cell r="H2759" t="str">
            <v/>
          </cell>
          <cell r="I2759" t="str">
            <v>Irrigation Measure Revision - Analysis Updated 13 Feb 2014.xlsx</v>
          </cell>
        </row>
        <row r="2760">
          <cell r="C2760" t="str">
            <v>198.2_Gross Average Monthly Demand Reduction (kW/unit)</v>
          </cell>
          <cell r="D2760">
            <v>2</v>
          </cell>
          <cell r="E2760" t="str">
            <v>Gross Average Monthly Demand Reduction (kW/unit)</v>
          </cell>
          <cell r="F2760" t="str">
            <v>Demand Savings Value Source</v>
          </cell>
          <cell r="G2760" t="str">
            <v/>
          </cell>
          <cell r="H2760" t="str">
            <v/>
          </cell>
          <cell r="I2760" t="str">
            <v>Irrigation Measure Revision - Analysis Updated 13 Feb 2014.xlsx</v>
          </cell>
        </row>
        <row r="2761">
          <cell r="C2761" t="str">
            <v>198.2_Planned Realization Rate</v>
          </cell>
          <cell r="D2761">
            <v>2</v>
          </cell>
          <cell r="E2761" t="str">
            <v>Planned Realization Rate</v>
          </cell>
          <cell r="F2761" t="str">
            <v>Realization Rate Value Source</v>
          </cell>
          <cell r="G2761" t="str">
            <v/>
          </cell>
          <cell r="H2761" t="str">
            <v xml:space="preserve"> Table 1, p. 2.</v>
          </cell>
          <cell r="I2761" t="str">
            <v>CA_FinAnswer_Express_Program_Evaluation_2009-2011.pdf</v>
          </cell>
        </row>
        <row r="2762">
          <cell r="C2762" t="str">
            <v>198.2_Measure life (years)</v>
          </cell>
          <cell r="D2762">
            <v>2</v>
          </cell>
          <cell r="E2762" t="str">
            <v>Measure life (years)</v>
          </cell>
          <cell r="F2762" t="str">
            <v>Measure Life Value Source</v>
          </cell>
          <cell r="G2762" t="str">
            <v/>
          </cell>
          <cell r="H2762" t="str">
            <v/>
          </cell>
          <cell r="I2762" t="str">
            <v>Irrigation Measure Revision - Analysis Updated 13 Feb 2014.xlsx</v>
          </cell>
        </row>
        <row r="2763">
          <cell r="C2763" t="str">
            <v>198.2_Incremental cost ($)</v>
          </cell>
          <cell r="D2763">
            <v>2</v>
          </cell>
          <cell r="E2763" t="str">
            <v>Incremental cost ($)</v>
          </cell>
          <cell r="F2763" t="str">
            <v>Incremental Cost Value Source</v>
          </cell>
          <cell r="G2763" t="str">
            <v/>
          </cell>
          <cell r="H2763" t="str">
            <v/>
          </cell>
          <cell r="I2763" t="str">
            <v>Irrigation Measure Revision - Analysis Updated 13 Feb 2014.xlsx</v>
          </cell>
        </row>
        <row r="2764">
          <cell r="C2764" t="str">
            <v>854.2_Gross incremental annual electric savings (kWh/yr)</v>
          </cell>
          <cell r="D2764">
            <v>2</v>
          </cell>
          <cell r="E2764" t="str">
            <v>Gross incremental annual electric savings (kWh/yr)</v>
          </cell>
          <cell r="F2764" t="str">
            <v xml:space="preserve">Energy Savings Value Source </v>
          </cell>
          <cell r="G2764" t="str">
            <v/>
          </cell>
          <cell r="H2764" t="str">
            <v>Page 15</v>
          </cell>
          <cell r="I2764" t="str">
            <v>Review and Update Industrial Agricultural Incentive Table Measures Washington 3 Nov 2013.pdf</v>
          </cell>
        </row>
        <row r="2765">
          <cell r="C2765" t="str">
            <v>854.2_Measure life (years)</v>
          </cell>
          <cell r="D2765">
            <v>2</v>
          </cell>
          <cell r="E2765" t="str">
            <v>Measure life (years)</v>
          </cell>
          <cell r="F2765" t="str">
            <v>Measure Life Value Source</v>
          </cell>
          <cell r="G2765" t="str">
            <v/>
          </cell>
          <cell r="H2765" t="str">
            <v>Page 15</v>
          </cell>
          <cell r="I2765" t="str">
            <v>Review and Update Industrial Agricultural Incentive Table Measures Washington 3 Nov 2013.pdf</v>
          </cell>
        </row>
        <row r="2766">
          <cell r="C2766" t="str">
            <v>854.2_Gross Average Monthly Demand Reduction (kW/unit)</v>
          </cell>
          <cell r="D2766">
            <v>2</v>
          </cell>
          <cell r="E2766" t="str">
            <v>Gross Average Monthly Demand Reduction (kW/unit)</v>
          </cell>
          <cell r="F2766" t="str">
            <v>Savings Parameters</v>
          </cell>
          <cell r="G2766" t="str">
            <v/>
          </cell>
          <cell r="H2766" t="str">
            <v/>
          </cell>
          <cell r="I2766" t="str">
            <v>Irrigation Measure Revision - Analysis 11 Oct 2013.xlsx</v>
          </cell>
        </row>
        <row r="2767">
          <cell r="C2767" t="str">
            <v>854.2_Incremental cost ($)</v>
          </cell>
          <cell r="D2767">
            <v>2</v>
          </cell>
          <cell r="E2767" t="str">
            <v>Incremental cost ($)</v>
          </cell>
          <cell r="F2767" t="str">
            <v>Cost Value Source</v>
          </cell>
          <cell r="G2767" t="str">
            <v/>
          </cell>
          <cell r="H2767" t="str">
            <v>Page 15</v>
          </cell>
          <cell r="I2767" t="str">
            <v>Review and Update Industrial Agricultural Incentive Table Measures Washington 3 Nov 2013.pdf</v>
          </cell>
        </row>
        <row r="2768">
          <cell r="C2768" t="str">
            <v>854.2_Gross incremental annual electric savings (kWh/yr)</v>
          </cell>
          <cell r="D2768">
            <v>2</v>
          </cell>
          <cell r="E2768" t="str">
            <v>Gross incremental annual electric savings (kWh/yr)</v>
          </cell>
          <cell r="F2768" t="str">
            <v>Savings Parameters</v>
          </cell>
          <cell r="G2768" t="str">
            <v/>
          </cell>
          <cell r="H2768" t="str">
            <v/>
          </cell>
          <cell r="I2768" t="str">
            <v>Irrigation Measure Revision - Analysis 11 Oct 2013.xlsx</v>
          </cell>
        </row>
        <row r="2769">
          <cell r="C2769" t="str">
            <v>854.2_Incentive Customer ($)</v>
          </cell>
          <cell r="D2769">
            <v>2</v>
          </cell>
          <cell r="E2769" t="str">
            <v>Incentive Customer ($)</v>
          </cell>
          <cell r="F2769" t="str">
            <v>Incentive Value Source</v>
          </cell>
          <cell r="G2769" t="str">
            <v/>
          </cell>
          <cell r="H2769" t="str">
            <v>Page 15</v>
          </cell>
          <cell r="I2769" t="str">
            <v>Review and Update Industrial Agricultural Incentive Table Measures Washington 3 Nov 2013.pdf</v>
          </cell>
        </row>
        <row r="2770">
          <cell r="C2770" t="str">
            <v>854.2_Gross Average Monthly Demand Reduction (kW/unit)</v>
          </cell>
          <cell r="D2770">
            <v>2</v>
          </cell>
          <cell r="E2770" t="str">
            <v>Gross Average Monthly Demand Reduction (kW/unit)</v>
          </cell>
          <cell r="F2770" t="str">
            <v>Demand Reduction Value Source</v>
          </cell>
          <cell r="G2770" t="str">
            <v/>
          </cell>
          <cell r="H2770" t="str">
            <v>Page 15</v>
          </cell>
          <cell r="I2770" t="str">
            <v>Review and Update Industrial Agricultural Incentive Table Measures Washington 3 Nov 2013.pdf</v>
          </cell>
        </row>
        <row r="2771">
          <cell r="C2771" t="str">
            <v>1077.2_Planned Net to Gross Ratio</v>
          </cell>
          <cell r="D2771">
            <v>2</v>
          </cell>
          <cell r="E2771" t="str">
            <v>Planned Net to Gross Ratio</v>
          </cell>
          <cell r="F2771" t="str">
            <v>Net-to-Gross Value Source</v>
          </cell>
          <cell r="G2771" t="str">
            <v/>
          </cell>
          <cell r="H2771" t="str">
            <v>Recommendation on Page 10</v>
          </cell>
          <cell r="I2771" t="str">
            <v>DSM_WY_EnergyFinAnswer_Report_2011.pdf</v>
          </cell>
        </row>
        <row r="2772">
          <cell r="C2772" t="str">
            <v>1077.2_Measure life (years)</v>
          </cell>
          <cell r="D2772">
            <v>2</v>
          </cell>
          <cell r="E2772" t="str">
            <v>Measure life (years)</v>
          </cell>
          <cell r="F2772" t="str">
            <v>Measure Life Value Source</v>
          </cell>
          <cell r="G2772" t="str">
            <v/>
          </cell>
          <cell r="H2772" t="str">
            <v>Page 16</v>
          </cell>
          <cell r="I2772" t="str">
            <v>Wyoming Industrial  Agricultural Measure Review and Update 9 Nov.docx</v>
          </cell>
        </row>
        <row r="2773">
          <cell r="C2773" t="str">
            <v>1077.2_Incremental cost ($)</v>
          </cell>
          <cell r="D2773">
            <v>2</v>
          </cell>
          <cell r="E2773" t="str">
            <v>Incremental cost ($)</v>
          </cell>
          <cell r="F2773" t="str">
            <v>Incremental Cost Value Source</v>
          </cell>
          <cell r="G2773" t="str">
            <v/>
          </cell>
          <cell r="H2773" t="str">
            <v>Page 16</v>
          </cell>
          <cell r="I2773" t="str">
            <v>Wyoming Industrial  Agricultural Measure Review and Update 9 Nov.docx</v>
          </cell>
        </row>
        <row r="2774">
          <cell r="C2774" t="str">
            <v>1077.2_Gross Average Monthly Demand Reduction (kW/unit)</v>
          </cell>
          <cell r="D2774">
            <v>2</v>
          </cell>
          <cell r="E2774" t="str">
            <v>Gross Average Monthly Demand Reduction (kW/unit)</v>
          </cell>
          <cell r="F2774" t="str">
            <v>Demand Savings Value Source</v>
          </cell>
          <cell r="G2774" t="str">
            <v/>
          </cell>
          <cell r="H2774" t="str">
            <v>Page 16</v>
          </cell>
          <cell r="I2774" t="str">
            <v>Wyoming Industrial  Agricultural Measure Review and Update 9 Nov.docx</v>
          </cell>
        </row>
        <row r="2775">
          <cell r="C2775" t="str">
            <v>1077.2_Gross incremental annual electric savings (kWh/yr)</v>
          </cell>
          <cell r="D2775">
            <v>2</v>
          </cell>
          <cell r="E2775" t="str">
            <v>Gross incremental annual electric savings (kWh/yr)</v>
          </cell>
          <cell r="F2775" t="str">
            <v>Energy Savings Value Source</v>
          </cell>
          <cell r="G2775" t="str">
            <v/>
          </cell>
          <cell r="H2775" t="str">
            <v>Page 16</v>
          </cell>
          <cell r="I2775" t="str">
            <v>Wyoming Industrial  Agricultural Measure Review and Update 9 Nov.docx</v>
          </cell>
        </row>
        <row r="2776">
          <cell r="C2776" t="str">
            <v>436.2_Incremental cost ($)</v>
          </cell>
          <cell r="D2776">
            <v>2</v>
          </cell>
          <cell r="E2776" t="str">
            <v>Incremental cost ($)</v>
          </cell>
          <cell r="F2776" t="str">
            <v>Cost Value Source</v>
          </cell>
          <cell r="G2776" t="str">
            <v/>
          </cell>
          <cell r="H2776" t="str">
            <v/>
          </cell>
          <cell r="I2776" t="str">
            <v>FinAnswer Express Market Characterization and Program Enhancements - Utah Service Territory 30 Nov 2011.pdf</v>
          </cell>
        </row>
        <row r="2777">
          <cell r="C2777" t="str">
            <v>436.2_Gross incremental annual electric savings (kWh/yr)</v>
          </cell>
          <cell r="D2777">
            <v>2</v>
          </cell>
          <cell r="E2777" t="str">
            <v>Gross incremental annual electric savings (kWh/yr)</v>
          </cell>
          <cell r="F2777" t="str">
            <v xml:space="preserve">Energy Savings Value Source </v>
          </cell>
          <cell r="G2777" t="str">
            <v/>
          </cell>
          <cell r="H2777" t="str">
            <v/>
          </cell>
          <cell r="I2777" t="str">
            <v>FinAnswer Express Market Characterization and Program Enhancements - Utah Service Territory 30 Nov 2011.pdf</v>
          </cell>
        </row>
        <row r="2778">
          <cell r="C2778" t="str">
            <v>436.2_Gross Average Monthly Demand Reduction (kW/unit)</v>
          </cell>
          <cell r="D2778">
            <v>2</v>
          </cell>
          <cell r="E2778" t="str">
            <v>Gross Average Monthly Demand Reduction (kW/unit)</v>
          </cell>
          <cell r="F2778" t="str">
            <v>Savings Parameters</v>
          </cell>
          <cell r="G2778" t="str">
            <v/>
          </cell>
          <cell r="H2778" t="str">
            <v/>
          </cell>
          <cell r="I2778" t="str">
            <v>Irrigation Measure Savings Calcs.xlsx</v>
          </cell>
        </row>
        <row r="2779">
          <cell r="C2779" t="str">
            <v>436.2_Gross incremental annual electric savings (kWh/yr)</v>
          </cell>
          <cell r="D2779">
            <v>2</v>
          </cell>
          <cell r="E2779" t="str">
            <v>Gross incremental annual electric savings (kWh/yr)</v>
          </cell>
          <cell r="F2779" t="str">
            <v>See Source Document(s) for savings methodology</v>
          </cell>
          <cell r="G2779" t="str">
            <v/>
          </cell>
          <cell r="H2779" t="str">
            <v/>
          </cell>
          <cell r="I2779" t="str">
            <v>Irrigation Measure Savings Calcs.xlsx</v>
          </cell>
        </row>
        <row r="2780">
          <cell r="C2780" t="str">
            <v>436.2_Efficient Case Value</v>
          </cell>
          <cell r="D2780">
            <v>2</v>
          </cell>
          <cell r="E2780" t="str">
            <v>Efficient Case Value</v>
          </cell>
          <cell r="F2780" t="str">
            <v>Efficient Case Value Source</v>
          </cell>
          <cell r="G2780" t="str">
            <v/>
          </cell>
          <cell r="H2780" t="str">
            <v/>
          </cell>
          <cell r="I2780" t="str">
            <v>FinAnswer Express Market Characterization and Program Enhancements - Utah Service Territory 30 Nov 2011.pdf</v>
          </cell>
        </row>
        <row r="2781">
          <cell r="C2781" t="str">
            <v>436.2_Gross Average Monthly Demand Reduction (kW/unit)</v>
          </cell>
          <cell r="D2781">
            <v>2</v>
          </cell>
          <cell r="E2781" t="str">
            <v>Gross Average Monthly Demand Reduction (kW/unit)</v>
          </cell>
          <cell r="F2781" t="str">
            <v>Demand Reduction Value Source</v>
          </cell>
          <cell r="G2781" t="str">
            <v/>
          </cell>
          <cell r="H2781" t="str">
            <v/>
          </cell>
          <cell r="I2781" t="str">
            <v>FinAnswer Express Market Characterization and Program Enhancements - Utah Service Territory 30 Nov 2011.pdf</v>
          </cell>
        </row>
        <row r="2782">
          <cell r="C2782" t="str">
            <v>436.2_Baseline Value</v>
          </cell>
          <cell r="D2782">
            <v>2</v>
          </cell>
          <cell r="E2782" t="str">
            <v>Baseline Value</v>
          </cell>
          <cell r="F2782" t="str">
            <v>Baseline Value Source</v>
          </cell>
          <cell r="G2782" t="str">
            <v/>
          </cell>
          <cell r="H2782" t="str">
            <v/>
          </cell>
          <cell r="I2782" t="str">
            <v>FinAnswer Express Market Characterization and Program Enhancements - Utah Service Territory 30 Nov 2011.pdf</v>
          </cell>
        </row>
        <row r="2783">
          <cell r="C2783" t="str">
            <v>436.2_Incentive Customer ($)</v>
          </cell>
          <cell r="D2783">
            <v>2</v>
          </cell>
          <cell r="E2783" t="str">
            <v>Incentive Customer ($)</v>
          </cell>
          <cell r="F2783" t="str">
            <v>Incentive Value Source</v>
          </cell>
          <cell r="G2783" t="str">
            <v/>
          </cell>
          <cell r="H2783" t="str">
            <v>FE Deemed Savings - Industrial v10.18.12.xlsx table of deemed values used by program administator</v>
          </cell>
          <cell r="I2783" t="str">
            <v/>
          </cell>
        </row>
        <row r="2784">
          <cell r="C2784" t="str">
            <v>12162013-171.2_Planned Net to Gross Ratio</v>
          </cell>
          <cell r="D2784">
            <v>2</v>
          </cell>
          <cell r="E2784" t="str">
            <v>Planned Net to Gross Ratio</v>
          </cell>
          <cell r="F2784" t="str">
            <v>Net-to-Gross Value Source</v>
          </cell>
          <cell r="G2784" t="str">
            <v/>
          </cell>
          <cell r="H2784" t="str">
            <v>Page 2</v>
          </cell>
          <cell r="I2784" t="str">
            <v>CA_Energy_FinAnswer_Program_Evaluation_2009-2011.pdf</v>
          </cell>
        </row>
        <row r="2785">
          <cell r="C2785" t="str">
            <v>12162013-301.2_Planned Realization Rate</v>
          </cell>
          <cell r="D2785">
            <v>2</v>
          </cell>
          <cell r="E2785" t="str">
            <v>Planned Realization Rate</v>
          </cell>
          <cell r="F2785" t="str">
            <v>Realization Rate Value Source</v>
          </cell>
          <cell r="G2785" t="str">
            <v/>
          </cell>
          <cell r="H2785" t="str">
            <v>Table 1</v>
          </cell>
          <cell r="I2785" t="str">
            <v>ID_Energy_FinAnswer_Program_Evaluation_2009-2011.pdf</v>
          </cell>
        </row>
        <row r="2786">
          <cell r="C2786" t="str">
            <v>12162013-301.2_Measure life (years)</v>
          </cell>
          <cell r="D2786">
            <v>2</v>
          </cell>
          <cell r="E2786" t="str">
            <v>Measure life (years)</v>
          </cell>
          <cell r="F2786" t="str">
            <v>Measure Life Value Source</v>
          </cell>
          <cell r="G2786" t="str">
            <v>14.5, rounded to 15</v>
          </cell>
          <cell r="H2786" t="str">
            <v>Table 16</v>
          </cell>
          <cell r="I2786" t="str">
            <v>Idaho Energy FinAnswer Evaluation Report - 2008.pdf</v>
          </cell>
        </row>
        <row r="2787">
          <cell r="C2787" t="str">
            <v>12162013-301.2_Planned Net to Gross Ratio</v>
          </cell>
          <cell r="D2787">
            <v>2</v>
          </cell>
          <cell r="E2787" t="str">
            <v>Planned Net to Gross Ratio</v>
          </cell>
          <cell r="F2787" t="str">
            <v>Net-to-Gross Ratio Value Source</v>
          </cell>
          <cell r="G2787" t="str">
            <v/>
          </cell>
          <cell r="H2787" t="str">
            <v>Page 2</v>
          </cell>
          <cell r="I2787" t="str">
            <v>ID_Energy_FinAnswer_Program_Evaluation_2009-2011.pdf</v>
          </cell>
        </row>
        <row r="2788">
          <cell r="C2788" t="str">
            <v>11222013-051.2_Incentive Customer ($)</v>
          </cell>
          <cell r="D2788">
            <v>2</v>
          </cell>
          <cell r="E2788" t="str">
            <v>Incentive Customer ($)</v>
          </cell>
          <cell r="F2788" t="str">
            <v>Incentive Value Source</v>
          </cell>
          <cell r="G2788" t="str">
            <v/>
          </cell>
          <cell r="H2788" t="str">
            <v>Incentive Caluclator Tool</v>
          </cell>
          <cell r="I2788" t="str">
            <v>WB UT Incentive Calc EXTERNAL 1.1E 0722013.xlsx</v>
          </cell>
        </row>
        <row r="2789">
          <cell r="C2789" t="str">
            <v>12162013-041.2_Incentive Customer ($)</v>
          </cell>
          <cell r="D2789">
            <v>2</v>
          </cell>
          <cell r="E2789" t="str">
            <v>Incentive Customer ($)</v>
          </cell>
          <cell r="F2789" t="str">
            <v>Incentive Value Source</v>
          </cell>
          <cell r="G2789" t="str">
            <v/>
          </cell>
          <cell r="H2789" t="str">
            <v>Incentive Caluclator Tool</v>
          </cell>
          <cell r="I2789" t="str">
            <v>WA wattSmart Business Incentive DUMMY.xlsx</v>
          </cell>
        </row>
        <row r="2790">
          <cell r="C2790" t="str">
            <v>12162013-431.2_Planned Realization Rate</v>
          </cell>
          <cell r="D2790">
            <v>2</v>
          </cell>
          <cell r="E2790" t="str">
            <v>Planned Realization Rate</v>
          </cell>
          <cell r="F2790" t="str">
            <v>Realization Rate Value Source</v>
          </cell>
          <cell r="G2790" t="str">
            <v/>
          </cell>
          <cell r="H2790" t="str">
            <v>Table 1</v>
          </cell>
          <cell r="I2790" t="str">
            <v>DSM_WY_EnergyFinAnswer_Report_2011.pdf</v>
          </cell>
        </row>
        <row r="2791">
          <cell r="C2791" t="str">
            <v>12162013-431.2_Planned Net to Gross Ratio</v>
          </cell>
          <cell r="D2791">
            <v>2</v>
          </cell>
          <cell r="E2791" t="str">
            <v>Planned Net to Gross Ratio</v>
          </cell>
          <cell r="F2791" t="str">
            <v>Net-to-Gross Valur Source</v>
          </cell>
          <cell r="G2791" t="str">
            <v/>
          </cell>
          <cell r="H2791" t="str">
            <v>Page 10</v>
          </cell>
          <cell r="I2791" t="str">
            <v>DSM_WY_EnergyFinAnswer_Report_2011.pdf</v>
          </cell>
        </row>
        <row r="2792">
          <cell r="C2792" t="str">
            <v>12162013-431.2_Measure life (years)</v>
          </cell>
          <cell r="D2792">
            <v>2</v>
          </cell>
          <cell r="E2792" t="str">
            <v>Measure life (years)</v>
          </cell>
          <cell r="F2792" t="str">
            <v>Measure Life Value Source</v>
          </cell>
          <cell r="G2792" t="str">
            <v/>
          </cell>
          <cell r="H2792" t="str">
            <v>Table 26</v>
          </cell>
          <cell r="I2792" t="str">
            <v>2013-Wyoming-Annual-Report-Appendices-FINAL.pdf</v>
          </cell>
        </row>
        <row r="2793">
          <cell r="C2793" t="str">
            <v>12162013-172.2_Planned Net to Gross Ratio</v>
          </cell>
          <cell r="D2793">
            <v>2</v>
          </cell>
          <cell r="E2793" t="str">
            <v>Planned Net to Gross Ratio</v>
          </cell>
          <cell r="F2793" t="str">
            <v>Net-to-Gross Value Source</v>
          </cell>
          <cell r="G2793" t="str">
            <v/>
          </cell>
          <cell r="H2793" t="str">
            <v>Page 2</v>
          </cell>
          <cell r="I2793" t="str">
            <v>CA_Energy_FinAnswer_Program_Evaluation_2009-2011.pdf</v>
          </cell>
        </row>
        <row r="2794">
          <cell r="C2794" t="str">
            <v>12162013-302.2_Planned Net to Gross Ratio</v>
          </cell>
          <cell r="D2794">
            <v>2</v>
          </cell>
          <cell r="E2794" t="str">
            <v>Planned Net to Gross Ratio</v>
          </cell>
          <cell r="F2794" t="str">
            <v>Net-to-Gross Ratio Value Source</v>
          </cell>
          <cell r="G2794" t="str">
            <v/>
          </cell>
          <cell r="H2794" t="str">
            <v>Page 2</v>
          </cell>
          <cell r="I2794" t="str">
            <v>ID_Energy_FinAnswer_Program_Evaluation_2009-2011.pdf</v>
          </cell>
        </row>
        <row r="2795">
          <cell r="C2795" t="str">
            <v>12162013-302.2_Planned Realization Rate</v>
          </cell>
          <cell r="D2795">
            <v>2</v>
          </cell>
          <cell r="E2795" t="str">
            <v>Planned Realization Rate</v>
          </cell>
          <cell r="F2795" t="str">
            <v>Realization Rate Value Source</v>
          </cell>
          <cell r="G2795" t="str">
            <v/>
          </cell>
          <cell r="H2795" t="str">
            <v>Table 1</v>
          </cell>
          <cell r="I2795" t="str">
            <v>ID_Energy_FinAnswer_Program_Evaluation_2009-2011.pdf</v>
          </cell>
        </row>
        <row r="2796">
          <cell r="C2796" t="str">
            <v>12162013-302.2_Measure life (years)</v>
          </cell>
          <cell r="D2796">
            <v>2</v>
          </cell>
          <cell r="E2796" t="str">
            <v>Measure life (years)</v>
          </cell>
          <cell r="F2796" t="str">
            <v>Measure Life Value Source</v>
          </cell>
          <cell r="G2796" t="str">
            <v>14.5, rounded to 15</v>
          </cell>
          <cell r="H2796" t="str">
            <v>Table 16</v>
          </cell>
          <cell r="I2796" t="str">
            <v>Idaho Energy FinAnswer Evaluation Report - 2008.pdf</v>
          </cell>
        </row>
        <row r="2797">
          <cell r="C2797" t="str">
            <v>11222013-052.2_Incentive Customer ($)</v>
          </cell>
          <cell r="D2797">
            <v>2</v>
          </cell>
          <cell r="E2797" t="str">
            <v>Incentive Customer ($)</v>
          </cell>
          <cell r="F2797" t="str">
            <v>Incentive Value Source</v>
          </cell>
          <cell r="G2797" t="str">
            <v/>
          </cell>
          <cell r="H2797" t="str">
            <v>Incentive Caluclator Tool</v>
          </cell>
          <cell r="I2797" t="str">
            <v>WB UT Incentive Calc EXTERNAL 1.1E 0722013.xlsx</v>
          </cell>
        </row>
        <row r="2798">
          <cell r="C2798" t="str">
            <v>12162013-042.2_Incentive Customer ($)</v>
          </cell>
          <cell r="D2798">
            <v>2</v>
          </cell>
          <cell r="E2798" t="str">
            <v>Incentive Customer ($)</v>
          </cell>
          <cell r="F2798" t="str">
            <v>Incentive Value Source</v>
          </cell>
          <cell r="G2798" t="str">
            <v/>
          </cell>
          <cell r="H2798" t="str">
            <v>Incentive Caluclator Tool</v>
          </cell>
          <cell r="I2798" t="str">
            <v>WA wattSmart Business Incentive DUMMY.xlsx</v>
          </cell>
        </row>
        <row r="2799">
          <cell r="C2799" t="str">
            <v>12162013-432.2_Measure life (years)</v>
          </cell>
          <cell r="D2799">
            <v>2</v>
          </cell>
          <cell r="E2799" t="str">
            <v>Measure life (years)</v>
          </cell>
          <cell r="F2799" t="str">
            <v>Measure Life Value Source</v>
          </cell>
          <cell r="G2799" t="str">
            <v/>
          </cell>
          <cell r="H2799" t="str">
            <v>Table 26</v>
          </cell>
          <cell r="I2799" t="str">
            <v>2013-Wyoming-Annual-Report-Appendices-FINAL.pdf</v>
          </cell>
        </row>
        <row r="2800">
          <cell r="C2800" t="str">
            <v>12162013-432.2_Planned Net to Gross Ratio</v>
          </cell>
          <cell r="D2800">
            <v>2</v>
          </cell>
          <cell r="E2800" t="str">
            <v>Planned Net to Gross Ratio</v>
          </cell>
          <cell r="F2800" t="str">
            <v>Net-to-Gross Valur Source</v>
          </cell>
          <cell r="G2800" t="str">
            <v/>
          </cell>
          <cell r="H2800" t="str">
            <v>Page 10</v>
          </cell>
          <cell r="I2800" t="str">
            <v>DSM_WY_EnergyFinAnswer_Report_2011.pdf</v>
          </cell>
        </row>
        <row r="2801">
          <cell r="C2801" t="str">
            <v>12162013-432.2_Planned Realization Rate</v>
          </cell>
          <cell r="D2801">
            <v>2</v>
          </cell>
          <cell r="E2801" t="str">
            <v>Planned Realization Rate</v>
          </cell>
          <cell r="F2801" t="str">
            <v>Realization Rate Value Source</v>
          </cell>
          <cell r="G2801" t="str">
            <v/>
          </cell>
          <cell r="H2801" t="str">
            <v>Table 1</v>
          </cell>
          <cell r="I2801" t="str">
            <v>DSM_WY_EnergyFinAnswer_Report_2011.pdf</v>
          </cell>
        </row>
        <row r="2802">
          <cell r="C2802" t="str">
            <v>200.2_Incremental cost ($)</v>
          </cell>
          <cell r="D2802">
            <v>2</v>
          </cell>
          <cell r="E2802" t="str">
            <v>Incremental cost ($)</v>
          </cell>
          <cell r="F2802" t="str">
            <v>Incremental Cost Value Source</v>
          </cell>
          <cell r="G2802" t="str">
            <v/>
          </cell>
          <cell r="H2802" t="str">
            <v/>
          </cell>
          <cell r="I2802" t="str">
            <v>Irrigation Measure Revision - Analysis Updated 13 Feb 2014.xlsx</v>
          </cell>
        </row>
        <row r="2803">
          <cell r="C2803" t="str">
            <v>200.2_Planned Realization Rate</v>
          </cell>
          <cell r="D2803">
            <v>2</v>
          </cell>
          <cell r="E2803" t="str">
            <v>Planned Realization Rate</v>
          </cell>
          <cell r="F2803" t="str">
            <v>Realization Rate Value Source</v>
          </cell>
          <cell r="G2803" t="str">
            <v/>
          </cell>
          <cell r="H2803" t="str">
            <v xml:space="preserve"> Table 1, p. 2.</v>
          </cell>
          <cell r="I2803" t="str">
            <v>CA_FinAnswer_Express_Program_Evaluation_2009-2011.pdf</v>
          </cell>
        </row>
        <row r="2804">
          <cell r="C2804" t="str">
            <v>200.2_Measure life (years)</v>
          </cell>
          <cell r="D2804">
            <v>2</v>
          </cell>
          <cell r="E2804" t="str">
            <v>Measure life (years)</v>
          </cell>
          <cell r="F2804" t="str">
            <v>Measure Life Value Source</v>
          </cell>
          <cell r="G2804" t="str">
            <v/>
          </cell>
          <cell r="H2804" t="str">
            <v/>
          </cell>
          <cell r="I2804" t="str">
            <v>Irrigation Measure Revision - Analysis Updated 13 Feb 2014.xlsx</v>
          </cell>
        </row>
        <row r="2805">
          <cell r="C2805" t="str">
            <v>200.2_Gross Average Monthly Demand Reduction (kW/unit)</v>
          </cell>
          <cell r="D2805">
            <v>2</v>
          </cell>
          <cell r="E2805" t="str">
            <v>Gross Average Monthly Demand Reduction (kW/unit)</v>
          </cell>
          <cell r="F2805" t="str">
            <v>Demand Savings Value Source</v>
          </cell>
          <cell r="G2805" t="str">
            <v/>
          </cell>
          <cell r="H2805" t="str">
            <v/>
          </cell>
          <cell r="I2805" t="str">
            <v>Irrigation Measure Revision - Analysis Updated 13 Feb 2014.xlsx</v>
          </cell>
        </row>
        <row r="2806">
          <cell r="C2806" t="str">
            <v>200.2_Planned Net to Gross Ratio</v>
          </cell>
          <cell r="D2806">
            <v>2</v>
          </cell>
          <cell r="E2806" t="str">
            <v>Planned Net to Gross Ratio</v>
          </cell>
          <cell r="F2806" t="str">
            <v>Net-to-Gross Value Source</v>
          </cell>
          <cell r="G2806" t="str">
            <v/>
          </cell>
          <cell r="H2806" t="str">
            <v>P. 2 .</v>
          </cell>
          <cell r="I2806" t="str">
            <v>CA_FinAnswer_Express_Program_Evaluation_2009-2011.pdf</v>
          </cell>
        </row>
        <row r="2807">
          <cell r="C2807" t="str">
            <v>200.2_Gross incremental annual electric savings (kWh/yr)</v>
          </cell>
          <cell r="D2807">
            <v>2</v>
          </cell>
          <cell r="E2807" t="str">
            <v>Gross incremental annual electric savings (kWh/yr)</v>
          </cell>
          <cell r="F2807" t="str">
            <v>Energy Savings Value Source</v>
          </cell>
          <cell r="G2807" t="str">
            <v/>
          </cell>
          <cell r="H2807" t="str">
            <v/>
          </cell>
          <cell r="I2807" t="str">
            <v>Irrigation Measure Revision - Analysis Updated 13 Feb 2014.xlsx</v>
          </cell>
        </row>
        <row r="2808">
          <cell r="C2808" t="str">
            <v>856.2_Incremental cost ($)</v>
          </cell>
          <cell r="D2808">
            <v>2</v>
          </cell>
          <cell r="E2808" t="str">
            <v>Incremental cost ($)</v>
          </cell>
          <cell r="F2808" t="str">
            <v>Cost Value Source</v>
          </cell>
          <cell r="G2808" t="str">
            <v/>
          </cell>
          <cell r="H2808" t="str">
            <v>Page 19</v>
          </cell>
          <cell r="I2808" t="str">
            <v>Review and Update Industrial Agricultural Incentive Table Measures Washington 3 Nov 2013.pdf</v>
          </cell>
        </row>
        <row r="2809">
          <cell r="C2809" t="str">
            <v>856.2_Gross Average Monthly Demand Reduction (kW/unit)</v>
          </cell>
          <cell r="D2809">
            <v>2</v>
          </cell>
          <cell r="E2809" t="str">
            <v>Gross Average Monthly Demand Reduction (kW/unit)</v>
          </cell>
          <cell r="F2809" t="str">
            <v>Demand Reduction Value Source</v>
          </cell>
          <cell r="G2809" t="str">
            <v/>
          </cell>
          <cell r="H2809" t="str">
            <v>Page 19</v>
          </cell>
          <cell r="I2809" t="str">
            <v>Review and Update Industrial Agricultural Incentive Table Measures Washington 3 Nov 2013.pdf</v>
          </cell>
        </row>
        <row r="2810">
          <cell r="C2810" t="str">
            <v>856.2_Gross Average Monthly Demand Reduction (kW/unit)</v>
          </cell>
          <cell r="D2810">
            <v>2</v>
          </cell>
          <cell r="E2810" t="str">
            <v>Gross Average Monthly Demand Reduction (kW/unit)</v>
          </cell>
          <cell r="F2810" t="str">
            <v>Savings Parameters</v>
          </cell>
          <cell r="G2810" t="str">
            <v/>
          </cell>
          <cell r="H2810" t="str">
            <v/>
          </cell>
          <cell r="I2810" t="str">
            <v>Irrigation Measure Revision - Analysis 11 Oct 2013.xlsx</v>
          </cell>
        </row>
        <row r="2811">
          <cell r="C2811" t="str">
            <v>856.2_Measure life (years)</v>
          </cell>
          <cell r="D2811">
            <v>2</v>
          </cell>
          <cell r="E2811" t="str">
            <v>Measure life (years)</v>
          </cell>
          <cell r="F2811" t="str">
            <v>Measure Life Value Source</v>
          </cell>
          <cell r="G2811" t="str">
            <v/>
          </cell>
          <cell r="H2811" t="str">
            <v>Page 19</v>
          </cell>
          <cell r="I2811" t="str">
            <v>Review and Update Industrial Agricultural Incentive Table Measures Washington 3 Nov 2013.pdf</v>
          </cell>
        </row>
        <row r="2812">
          <cell r="C2812" t="str">
            <v>856.2_Gross incremental annual electric savings (kWh/yr)</v>
          </cell>
          <cell r="D2812">
            <v>2</v>
          </cell>
          <cell r="E2812" t="str">
            <v>Gross incremental annual electric savings (kWh/yr)</v>
          </cell>
          <cell r="F2812" t="str">
            <v xml:space="preserve">Energy Savings Value Source </v>
          </cell>
          <cell r="G2812" t="str">
            <v/>
          </cell>
          <cell r="H2812" t="str">
            <v>Page 19</v>
          </cell>
          <cell r="I2812" t="str">
            <v>Review and Update Industrial Agricultural Incentive Table Measures Washington 3 Nov 2013.pdf</v>
          </cell>
        </row>
        <row r="2813">
          <cell r="C2813" t="str">
            <v>856.2_Gross incremental annual electric savings (kWh/yr)</v>
          </cell>
          <cell r="D2813">
            <v>2</v>
          </cell>
          <cell r="E2813" t="str">
            <v>Gross incremental annual electric savings (kWh/yr)</v>
          </cell>
          <cell r="F2813" t="str">
            <v>Savings Parameters</v>
          </cell>
          <cell r="G2813" t="str">
            <v/>
          </cell>
          <cell r="H2813" t="str">
            <v/>
          </cell>
          <cell r="I2813" t="str">
            <v>Irrigation Measure Revision - Analysis 11 Oct 2013.xlsx</v>
          </cell>
        </row>
        <row r="2814">
          <cell r="C2814" t="str">
            <v>856.2_Incentive Customer ($)</v>
          </cell>
          <cell r="D2814">
            <v>2</v>
          </cell>
          <cell r="E2814" t="str">
            <v>Incentive Customer ($)</v>
          </cell>
          <cell r="F2814" t="str">
            <v>Incentive Value Source</v>
          </cell>
          <cell r="G2814" t="str">
            <v/>
          </cell>
          <cell r="H2814" t="str">
            <v>Page 19</v>
          </cell>
          <cell r="I2814" t="str">
            <v>Review and Update Industrial Agricultural Incentive Table Measures Washington 3 Nov 2013.pdf</v>
          </cell>
        </row>
        <row r="2815">
          <cell r="C2815" t="str">
            <v>1076.2_Gross Average Monthly Demand Reduction (kW/unit)</v>
          </cell>
          <cell r="D2815">
            <v>2</v>
          </cell>
          <cell r="E2815" t="str">
            <v>Gross Average Monthly Demand Reduction (kW/unit)</v>
          </cell>
          <cell r="F2815" t="str">
            <v>Demand Savings Value Source</v>
          </cell>
          <cell r="G2815" t="str">
            <v/>
          </cell>
          <cell r="H2815" t="str">
            <v>Page 20</v>
          </cell>
          <cell r="I2815" t="str">
            <v>Wyoming Industrial  Agricultural Measure Review and Update 9 Nov.docx</v>
          </cell>
        </row>
        <row r="2816">
          <cell r="C2816" t="str">
            <v>1076.2_Measure life (years)</v>
          </cell>
          <cell r="D2816">
            <v>2</v>
          </cell>
          <cell r="E2816" t="str">
            <v>Measure life (years)</v>
          </cell>
          <cell r="F2816" t="str">
            <v>Measure Life Value Source</v>
          </cell>
          <cell r="G2816" t="str">
            <v/>
          </cell>
          <cell r="H2816" t="str">
            <v>Page 20</v>
          </cell>
          <cell r="I2816" t="str">
            <v>Wyoming Industrial  Agricultural Measure Review and Update 9 Nov.docx</v>
          </cell>
        </row>
        <row r="2817">
          <cell r="C2817" t="str">
            <v>1076.2_Gross incremental annual electric savings (kWh/yr)</v>
          </cell>
          <cell r="D2817">
            <v>2</v>
          </cell>
          <cell r="E2817" t="str">
            <v>Gross incremental annual electric savings (kWh/yr)</v>
          </cell>
          <cell r="F2817" t="str">
            <v>Energy Savings Value Source</v>
          </cell>
          <cell r="G2817" t="str">
            <v/>
          </cell>
          <cell r="H2817" t="str">
            <v>Page 20</v>
          </cell>
          <cell r="I2817" t="str">
            <v>Wyoming Industrial  Agricultural Measure Review and Update 9 Nov.docx</v>
          </cell>
        </row>
        <row r="2818">
          <cell r="C2818" t="str">
            <v>1076.2_Planned Net to Gross Ratio</v>
          </cell>
          <cell r="D2818">
            <v>2</v>
          </cell>
          <cell r="E2818" t="str">
            <v>Planned Net to Gross Ratio</v>
          </cell>
          <cell r="F2818" t="str">
            <v>Net-to-Gross Value Source</v>
          </cell>
          <cell r="G2818" t="str">
            <v/>
          </cell>
          <cell r="H2818" t="str">
            <v>Recommendation on Page 10</v>
          </cell>
          <cell r="I2818" t="str">
            <v>DSM_WY_EnergyFinAnswer_Report_2011.pdf</v>
          </cell>
        </row>
        <row r="2819">
          <cell r="C2819" t="str">
            <v>1076.2_Incremental cost ($)</v>
          </cell>
          <cell r="D2819">
            <v>2</v>
          </cell>
          <cell r="E2819" t="str">
            <v>Incremental cost ($)</v>
          </cell>
          <cell r="F2819" t="str">
            <v>Incremental Cost Value Source</v>
          </cell>
          <cell r="G2819" t="str">
            <v/>
          </cell>
          <cell r="H2819" t="str">
            <v>Page 20</v>
          </cell>
          <cell r="I2819" t="str">
            <v>Wyoming Industrial  Agricultural Measure Review and Update 9 Nov.docx</v>
          </cell>
        </row>
        <row r="2820">
          <cell r="C2820" t="str">
            <v>438.2_Gross Average Monthly Demand Reduction (kW/unit)</v>
          </cell>
          <cell r="D2820">
            <v>2</v>
          </cell>
          <cell r="E2820" t="str">
            <v>Gross Average Monthly Demand Reduction (kW/unit)</v>
          </cell>
          <cell r="F2820" t="str">
            <v>Demand Reduction Value Source</v>
          </cell>
          <cell r="G2820" t="str">
            <v/>
          </cell>
          <cell r="H2820" t="str">
            <v/>
          </cell>
          <cell r="I2820" t="str">
            <v>FinAnswer Express Market Characterization and Program Enhancements - Utah Service Territory 30 Nov 2011.pdf</v>
          </cell>
        </row>
        <row r="2821">
          <cell r="C2821" t="str">
            <v>438.2_Incremental cost ($)</v>
          </cell>
          <cell r="D2821">
            <v>2</v>
          </cell>
          <cell r="E2821" t="str">
            <v>Incremental cost ($)</v>
          </cell>
          <cell r="F2821" t="str">
            <v>Cost Value Source</v>
          </cell>
          <cell r="G2821" t="str">
            <v/>
          </cell>
          <cell r="H2821" t="str">
            <v/>
          </cell>
          <cell r="I2821" t="str">
            <v>FinAnswer Express Market Characterization and Program Enhancements - Utah Service Territory 30 Nov 2011.pdf</v>
          </cell>
        </row>
        <row r="2822">
          <cell r="C2822" t="str">
            <v>438.2_Gross Average Monthly Demand Reduction (kW/unit)</v>
          </cell>
          <cell r="D2822">
            <v>2</v>
          </cell>
          <cell r="E2822" t="str">
            <v>Gross Average Monthly Demand Reduction (kW/unit)</v>
          </cell>
          <cell r="F2822" t="str">
            <v>Savings Parameters</v>
          </cell>
          <cell r="G2822" t="str">
            <v/>
          </cell>
          <cell r="H2822" t="str">
            <v/>
          </cell>
          <cell r="I2822" t="str">
            <v>Irrigation Measure Savings Calcs.xlsx</v>
          </cell>
        </row>
        <row r="2823">
          <cell r="C2823" t="str">
            <v>438.2_Gross incremental annual electric savings (kWh/yr)</v>
          </cell>
          <cell r="D2823">
            <v>2</v>
          </cell>
          <cell r="E2823" t="str">
            <v>Gross incremental annual electric savings (kWh/yr)</v>
          </cell>
          <cell r="F2823" t="str">
            <v xml:space="preserve">Energy Savings Value Source </v>
          </cell>
          <cell r="G2823" t="str">
            <v/>
          </cell>
          <cell r="H2823" t="str">
            <v/>
          </cell>
          <cell r="I2823" t="str">
            <v>FinAnswer Express Market Characterization and Program Enhancements - Utah Service Territory 30 Nov 2011.pdf</v>
          </cell>
        </row>
        <row r="2824">
          <cell r="C2824" t="str">
            <v>438.2_Efficient Case Value</v>
          </cell>
          <cell r="D2824">
            <v>2</v>
          </cell>
          <cell r="E2824" t="str">
            <v>Efficient Case Value</v>
          </cell>
          <cell r="F2824" t="str">
            <v>Efficient Case Value Source</v>
          </cell>
          <cell r="G2824" t="str">
            <v/>
          </cell>
          <cell r="H2824" t="str">
            <v/>
          </cell>
          <cell r="I2824" t="str">
            <v>FinAnswer Express Market Characterization and Program Enhancements - Utah Service Territory 30 Nov 2011.pdf</v>
          </cell>
        </row>
        <row r="2825">
          <cell r="C2825" t="str">
            <v>438.2_Incentive Customer ($)</v>
          </cell>
          <cell r="D2825">
            <v>2</v>
          </cell>
          <cell r="E2825" t="str">
            <v>Incentive Customer ($)</v>
          </cell>
          <cell r="F2825" t="str">
            <v>Incentive Value Source</v>
          </cell>
          <cell r="G2825" t="str">
            <v/>
          </cell>
          <cell r="H2825" t="str">
            <v>FE Deemed Savings - Industrial v10.18.12.xlsx table of deemed values used by program administator</v>
          </cell>
          <cell r="I2825" t="str">
            <v/>
          </cell>
        </row>
        <row r="2826">
          <cell r="C2826" t="str">
            <v>438.2_Gross incremental annual electric savings (kWh/yr)</v>
          </cell>
          <cell r="D2826">
            <v>2</v>
          </cell>
          <cell r="E2826" t="str">
            <v>Gross incremental annual electric savings (kWh/yr)</v>
          </cell>
          <cell r="F2826" t="str">
            <v>See Source Document(s) for savings methodology</v>
          </cell>
          <cell r="G2826" t="str">
            <v/>
          </cell>
          <cell r="H2826" t="str">
            <v/>
          </cell>
          <cell r="I2826" t="str">
            <v>Irrigation Measure Savings Calcs.xlsx</v>
          </cell>
        </row>
        <row r="2827">
          <cell r="C2827" t="str">
            <v>438.2_Baseline Value</v>
          </cell>
          <cell r="D2827">
            <v>2</v>
          </cell>
          <cell r="E2827" t="str">
            <v>Baseline Value</v>
          </cell>
          <cell r="F2827" t="str">
            <v>Baseline Value Source</v>
          </cell>
          <cell r="G2827" t="str">
            <v/>
          </cell>
          <cell r="H2827" t="str">
            <v/>
          </cell>
          <cell r="I2827" t="str">
            <v>FinAnswer Express Market Characterization and Program Enhancements - Utah Service Territory 30 Nov 2011.pdf</v>
          </cell>
        </row>
        <row r="2828">
          <cell r="C2828" t="str">
            <v>06232015-016.1_Planned Net to Gross Ratio</v>
          </cell>
          <cell r="D2828">
            <v>1</v>
          </cell>
          <cell r="E2828" t="str">
            <v>Planned Net to Gross Ratio</v>
          </cell>
          <cell r="F2828" t="str">
            <v>Net-to-Gross Value Source</v>
          </cell>
          <cell r="G2828" t="str">
            <v/>
          </cell>
          <cell r="H2828" t="str">
            <v>page 2</v>
          </cell>
          <cell r="I2828" t="str">
            <v>CA_FinAnswer_Express_Program_Evaluation_2009-2011.pdf</v>
          </cell>
        </row>
        <row r="2829">
          <cell r="C2829" t="str">
            <v>06232015-016.1_Planned Realization Rate</v>
          </cell>
          <cell r="D2829">
            <v>1</v>
          </cell>
          <cell r="E2829" t="str">
            <v>Planned Realization Rate</v>
          </cell>
          <cell r="F2829" t="str">
            <v>Realization Rate Value Source</v>
          </cell>
          <cell r="G2829" t="str">
            <v/>
          </cell>
          <cell r="H2829" t="str">
            <v>page 2</v>
          </cell>
          <cell r="I2829" t="str">
            <v>CA_FinAnswer_Express_Program_Evaluation_2009-2011.pdf</v>
          </cell>
        </row>
        <row r="2830">
          <cell r="C2830" t="str">
            <v>01302014-013.1_Gross Average Monthly Demand Reduction (kW/unit)</v>
          </cell>
          <cell r="D2830">
            <v>1</v>
          </cell>
          <cell r="E2830" t="str">
            <v>Gross Average Monthly Demand Reduction (kW/unit)</v>
          </cell>
          <cell r="F2830" t="str">
            <v>Demand Savings Value Source</v>
          </cell>
          <cell r="G2830" t="str">
            <v/>
          </cell>
          <cell r="H2830" t="str">
            <v/>
          </cell>
          <cell r="I2830" t="str">
            <v>RMP UT Ltg Tool 070114.12.xlsm</v>
          </cell>
        </row>
        <row r="2831">
          <cell r="C2831" t="str">
            <v>01302014-013.1_Gross incremental annual electric savings (kWh/yr)</v>
          </cell>
          <cell r="D2831">
            <v>1</v>
          </cell>
          <cell r="E2831" t="str">
            <v>Gross incremental annual electric savings (kWh/yr)</v>
          </cell>
          <cell r="F2831" t="str">
            <v>Energy Savings Value Source</v>
          </cell>
          <cell r="G2831" t="str">
            <v/>
          </cell>
          <cell r="H2831" t="str">
            <v/>
          </cell>
          <cell r="I2831" t="str">
            <v>RMP UT Ltg Tool 070114.12.xlsm</v>
          </cell>
        </row>
        <row r="2832">
          <cell r="C2832" t="str">
            <v>01302014-013.2_Gross incremental annual electric savings (kWh/yr)</v>
          </cell>
          <cell r="D2832">
            <v>2</v>
          </cell>
          <cell r="E2832" t="str">
            <v>Gross incremental annual electric savings (kWh/yr)</v>
          </cell>
          <cell r="F2832" t="str">
            <v>Energy Savings Value Source</v>
          </cell>
          <cell r="G2832" t="str">
            <v/>
          </cell>
          <cell r="H2832" t="str">
            <v/>
          </cell>
          <cell r="I2832" t="str">
            <v>Program Update Report UT 050214.docx</v>
          </cell>
        </row>
        <row r="2833">
          <cell r="C2833" t="str">
            <v>01302014-013.2_Gross Average Monthly Demand Reduction (kW/unit)</v>
          </cell>
          <cell r="D2833">
            <v>2</v>
          </cell>
          <cell r="E2833" t="str">
            <v>Gross Average Monthly Demand Reduction (kW/unit)</v>
          </cell>
          <cell r="F2833" t="str">
            <v>Demand Savings Value Source</v>
          </cell>
          <cell r="G2833" t="str">
            <v/>
          </cell>
          <cell r="H2833" t="str">
            <v/>
          </cell>
          <cell r="I2833" t="str">
            <v>Program Update Report UT 050214.docx</v>
          </cell>
        </row>
        <row r="2834">
          <cell r="C2834" t="str">
            <v>01302014-013.2_Incremental cost ($)</v>
          </cell>
          <cell r="D2834">
            <v>2</v>
          </cell>
          <cell r="E2834" t="str">
            <v>Incremental cost ($)</v>
          </cell>
          <cell r="F2834" t="str">
            <v>Incremental Cost Value Source</v>
          </cell>
          <cell r="G2834" t="str">
            <v/>
          </cell>
          <cell r="H2834" t="str">
            <v/>
          </cell>
          <cell r="I2834" t="str">
            <v/>
          </cell>
        </row>
        <row r="2835">
          <cell r="C2835" t="str">
            <v>01302014-013.2_Gross incremental annual electric savings (kWh/yr)</v>
          </cell>
          <cell r="D2835">
            <v>2</v>
          </cell>
          <cell r="E2835" t="str">
            <v>Gross incremental annual electric savings (kWh/yr)</v>
          </cell>
          <cell r="F2835" t="str">
            <v>Energy Savings Value Source</v>
          </cell>
          <cell r="G2835" t="str">
            <v/>
          </cell>
          <cell r="H2835" t="str">
            <v/>
          </cell>
          <cell r="I2835" t="str">
            <v/>
          </cell>
        </row>
        <row r="2836">
          <cell r="C2836" t="str">
            <v>01302014-013.2_Planned Net to Gross Ratio</v>
          </cell>
          <cell r="D2836">
            <v>2</v>
          </cell>
          <cell r="E2836" t="str">
            <v>Planned Net to Gross Ratio</v>
          </cell>
          <cell r="F2836" t="str">
            <v>Net-to-Gross Value Source</v>
          </cell>
          <cell r="G2836" t="str">
            <v/>
          </cell>
          <cell r="H2836" t="str">
            <v>BAU - CE inputs sheet</v>
          </cell>
          <cell r="I2836" t="str">
            <v>CE inputs - measure update   small business 031314.xlsx</v>
          </cell>
        </row>
        <row r="2837">
          <cell r="C2837" t="str">
            <v>01302014-013.2_Gross Average Monthly Demand Reduction (kW/unit)</v>
          </cell>
          <cell r="D2837">
            <v>2</v>
          </cell>
          <cell r="E2837" t="str">
            <v>Gross Average Monthly Demand Reduction (kW/unit)</v>
          </cell>
          <cell r="F2837" t="str">
            <v>Demand Savings Value Source</v>
          </cell>
          <cell r="G2837" t="str">
            <v/>
          </cell>
          <cell r="H2837" t="str">
            <v/>
          </cell>
          <cell r="I2837" t="str">
            <v/>
          </cell>
        </row>
        <row r="2838">
          <cell r="C2838" t="str">
            <v>01302014-013.2_Planned Realization Rate</v>
          </cell>
          <cell r="D2838">
            <v>2</v>
          </cell>
          <cell r="E2838" t="str">
            <v>Planned Realization Rate</v>
          </cell>
          <cell r="F2838" t="str">
            <v>Realization Rate Value Source</v>
          </cell>
          <cell r="G2838" t="str">
            <v/>
          </cell>
          <cell r="H2838" t="str">
            <v>BAU - CE inputs sheet</v>
          </cell>
          <cell r="I2838" t="str">
            <v>CE inputs - measure update   small business 031314.xlsx</v>
          </cell>
        </row>
        <row r="2839">
          <cell r="C2839" t="str">
            <v>01302014-013.2_Incremental cost ($)</v>
          </cell>
          <cell r="D2839">
            <v>2</v>
          </cell>
          <cell r="E2839" t="str">
            <v>Incremental cost ($)</v>
          </cell>
          <cell r="F2839" t="str">
            <v>Incremental Cost Value Source</v>
          </cell>
          <cell r="G2839" t="str">
            <v/>
          </cell>
          <cell r="H2839" t="str">
            <v/>
          </cell>
          <cell r="I2839" t="str">
            <v>Program Update Report UT 050214.docx</v>
          </cell>
        </row>
        <row r="2840">
          <cell r="C2840" t="str">
            <v>01132014-021.1_Gross Average Monthly Demand Reduction (kW/unit)</v>
          </cell>
          <cell r="D2840">
            <v>1</v>
          </cell>
          <cell r="E2840" t="str">
            <v>Gross Average Monthly Demand Reduction (kW/unit)</v>
          </cell>
          <cell r="F2840" t="str">
            <v>Demand Savings Value Source</v>
          </cell>
          <cell r="G2840" t="str">
            <v/>
          </cell>
          <cell r="H2840" t="str">
            <v/>
          </cell>
          <cell r="I2840" t="str">
            <v>PP WA Ltg Tool 070114.12.xlsm</v>
          </cell>
        </row>
        <row r="2841">
          <cell r="C2841" t="str">
            <v>01132014-021.1_Baseline Value</v>
          </cell>
          <cell r="D2841">
            <v>1</v>
          </cell>
          <cell r="E2841" t="str">
            <v>Baseline Value</v>
          </cell>
          <cell r="F2841" t="str">
            <v>Stipulated Baseline Wattage</v>
          </cell>
          <cell r="G2841" t="str">
            <v/>
          </cell>
          <cell r="H2841" t="str">
            <v/>
          </cell>
          <cell r="I2841" t="str">
            <v>Stipulated Baseline Wattages for wattsmart Business and FinAnswer Express Linear Flurorescent and Incandescent Fixtures.pdf</v>
          </cell>
        </row>
        <row r="2842">
          <cell r="C2842" t="str">
            <v>01132014-021.1_Gross incremental annual electric savings (kWh/yr)</v>
          </cell>
          <cell r="D2842">
            <v>1</v>
          </cell>
          <cell r="E2842" t="str">
            <v>Gross incremental annual electric savings (kWh/yr)</v>
          </cell>
          <cell r="F2842" t="str">
            <v>Energy Savings Value Source</v>
          </cell>
          <cell r="G2842" t="str">
            <v/>
          </cell>
          <cell r="H2842" t="str">
            <v/>
          </cell>
          <cell r="I2842" t="str">
            <v>PP WA Ltg Tool 070114.12.xlsm</v>
          </cell>
        </row>
        <row r="2843">
          <cell r="C2843" t="str">
            <v>01132014-021.2_</v>
          </cell>
          <cell r="D2843">
            <v>2</v>
          </cell>
          <cell r="E2843" t="str">
            <v/>
          </cell>
          <cell r="F2843" t="str">
            <v/>
          </cell>
          <cell r="G2843" t="str">
            <v/>
          </cell>
          <cell r="H2843" t="str">
            <v/>
          </cell>
          <cell r="I2843" t="str">
            <v/>
          </cell>
        </row>
        <row r="2844">
          <cell r="C2844" t="str">
            <v>02122014-072.2_Planned Realization Rate</v>
          </cell>
          <cell r="D2844">
            <v>2</v>
          </cell>
          <cell r="E2844" t="str">
            <v>Planned Realization Rate</v>
          </cell>
          <cell r="F2844" t="str">
            <v>Realization Rate Value Source</v>
          </cell>
          <cell r="G2844" t="str">
            <v/>
          </cell>
          <cell r="H2844" t="str">
            <v>page 2</v>
          </cell>
          <cell r="I2844" t="str">
            <v>CA_FinAnswer_Express_Program_Evaluation_2009-2011.pdf</v>
          </cell>
        </row>
        <row r="2845">
          <cell r="C2845" t="str">
            <v>02122014-072.2_Planned Net to Gross Ratio</v>
          </cell>
          <cell r="D2845">
            <v>2</v>
          </cell>
          <cell r="E2845" t="str">
            <v>Planned Net to Gross Ratio</v>
          </cell>
          <cell r="F2845" t="str">
            <v>Net-to-Gross Value Source</v>
          </cell>
          <cell r="G2845" t="str">
            <v/>
          </cell>
          <cell r="H2845" t="str">
            <v>page 2</v>
          </cell>
          <cell r="I2845" t="str">
            <v>CA_FinAnswer_Express_Program_Evaluation_2009-2011.pdf</v>
          </cell>
        </row>
        <row r="2846">
          <cell r="C2846" t="str">
            <v>01302014-014.1_Gross Average Monthly Demand Reduction (kW/unit)</v>
          </cell>
          <cell r="D2846">
            <v>1</v>
          </cell>
          <cell r="E2846" t="str">
            <v>Gross Average Monthly Demand Reduction (kW/unit)</v>
          </cell>
          <cell r="F2846" t="str">
            <v>Demand Savings Value Source</v>
          </cell>
          <cell r="G2846" t="str">
            <v/>
          </cell>
          <cell r="H2846" t="str">
            <v/>
          </cell>
          <cell r="I2846" t="str">
            <v>RMP UT Ltg Tool 070114.12.xlsm</v>
          </cell>
        </row>
        <row r="2847">
          <cell r="C2847" t="str">
            <v>01302014-014.1_Gross incremental annual electric savings (kWh/yr)</v>
          </cell>
          <cell r="D2847">
            <v>1</v>
          </cell>
          <cell r="E2847" t="str">
            <v>Gross incremental annual electric savings (kWh/yr)</v>
          </cell>
          <cell r="F2847" t="str">
            <v>Energy Savings Value Source</v>
          </cell>
          <cell r="G2847" t="str">
            <v/>
          </cell>
          <cell r="H2847" t="str">
            <v/>
          </cell>
          <cell r="I2847" t="str">
            <v>RMP UT Ltg Tool 070114.12.xlsm</v>
          </cell>
        </row>
        <row r="2848">
          <cell r="C2848" t="str">
            <v>01302014-014.2_Planned Net to Gross Ratio</v>
          </cell>
          <cell r="D2848">
            <v>2</v>
          </cell>
          <cell r="E2848" t="str">
            <v>Planned Net to Gross Ratio</v>
          </cell>
          <cell r="F2848" t="str">
            <v>Net-to-Gross Value Source</v>
          </cell>
          <cell r="G2848" t="str">
            <v/>
          </cell>
          <cell r="H2848" t="str">
            <v>BAU - CE inputs sheet</v>
          </cell>
          <cell r="I2848" t="str">
            <v>CE inputs - measure update   small business 031314.xlsx</v>
          </cell>
        </row>
        <row r="2849">
          <cell r="C2849" t="str">
            <v>01302014-014.2_Gross incremental annual electric savings (kWh/yr)</v>
          </cell>
          <cell r="D2849">
            <v>2</v>
          </cell>
          <cell r="E2849" t="str">
            <v>Gross incremental annual electric savings (kWh/yr)</v>
          </cell>
          <cell r="F2849" t="str">
            <v>Energy Savings Value Source</v>
          </cell>
          <cell r="G2849" t="str">
            <v/>
          </cell>
          <cell r="H2849" t="str">
            <v/>
          </cell>
          <cell r="I2849" t="str">
            <v/>
          </cell>
        </row>
        <row r="2850">
          <cell r="C2850" t="str">
            <v>01302014-014.2_Planned Realization Rate</v>
          </cell>
          <cell r="D2850">
            <v>2</v>
          </cell>
          <cell r="E2850" t="str">
            <v>Planned Realization Rate</v>
          </cell>
          <cell r="F2850" t="str">
            <v>Realization Rate Value Source</v>
          </cell>
          <cell r="G2850" t="str">
            <v/>
          </cell>
          <cell r="H2850" t="str">
            <v>BAU - CE inputs sheet</v>
          </cell>
          <cell r="I2850" t="str">
            <v>CE inputs - measure update   small business 031314.xlsx</v>
          </cell>
        </row>
        <row r="2851">
          <cell r="C2851" t="str">
            <v>01302014-014.2_Measure life (years)</v>
          </cell>
          <cell r="D2851">
            <v>2</v>
          </cell>
          <cell r="E2851" t="str">
            <v>Measure life (years)</v>
          </cell>
          <cell r="F2851" t="str">
            <v>Measure Life Value Source</v>
          </cell>
          <cell r="G2851" t="str">
            <v/>
          </cell>
          <cell r="H2851" t="str">
            <v>Used for program change filing. Program-level measure life decreased from previous 14 years to feflect increasing role of energy management</v>
          </cell>
          <cell r="I2851" t="str">
            <v>CE inputs - measure update   small business 031314.xlsx</v>
          </cell>
        </row>
        <row r="2852">
          <cell r="C2852" t="str">
            <v>01302014-014.2_Gross Average Monthly Demand Reduction (kW/unit)</v>
          </cell>
          <cell r="D2852">
            <v>2</v>
          </cell>
          <cell r="E2852" t="str">
            <v>Gross Average Monthly Demand Reduction (kW/unit)</v>
          </cell>
          <cell r="F2852" t="str">
            <v>Demand Savings Value Source</v>
          </cell>
          <cell r="G2852" t="str">
            <v/>
          </cell>
          <cell r="H2852" t="str">
            <v/>
          </cell>
          <cell r="I2852" t="str">
            <v>Program Update Report UT 050214.docx</v>
          </cell>
        </row>
        <row r="2853">
          <cell r="C2853" t="str">
            <v>01302014-014.2_Incremental cost ($)</v>
          </cell>
          <cell r="D2853">
            <v>2</v>
          </cell>
          <cell r="E2853" t="str">
            <v>Incremental cost ($)</v>
          </cell>
          <cell r="F2853" t="str">
            <v>Incremental Cost Value Source</v>
          </cell>
          <cell r="G2853" t="str">
            <v/>
          </cell>
          <cell r="H2853" t="str">
            <v/>
          </cell>
          <cell r="I2853" t="str">
            <v>Program Update Report UT 050214.docx</v>
          </cell>
        </row>
        <row r="2854">
          <cell r="C2854" t="str">
            <v>01302014-014.2_Gross Average Monthly Demand Reduction (kW/unit)</v>
          </cell>
          <cell r="D2854">
            <v>2</v>
          </cell>
          <cell r="E2854" t="str">
            <v>Gross Average Monthly Demand Reduction (kW/unit)</v>
          </cell>
          <cell r="F2854" t="str">
            <v>Demand Savings Value Source</v>
          </cell>
          <cell r="G2854" t="str">
            <v/>
          </cell>
          <cell r="H2854" t="str">
            <v/>
          </cell>
          <cell r="I2854" t="str">
            <v/>
          </cell>
        </row>
        <row r="2855">
          <cell r="C2855" t="str">
            <v>01302014-014.2_Incremental cost ($)</v>
          </cell>
          <cell r="D2855">
            <v>2</v>
          </cell>
          <cell r="E2855" t="str">
            <v>Incremental cost ($)</v>
          </cell>
          <cell r="F2855" t="str">
            <v>Incremental Cost Value Source</v>
          </cell>
          <cell r="G2855" t="str">
            <v/>
          </cell>
          <cell r="H2855" t="str">
            <v/>
          </cell>
          <cell r="I2855" t="str">
            <v/>
          </cell>
        </row>
        <row r="2856">
          <cell r="C2856" t="str">
            <v>01302014-014.2_Gross incremental annual electric savings (kWh/yr)</v>
          </cell>
          <cell r="D2856">
            <v>2</v>
          </cell>
          <cell r="E2856" t="str">
            <v>Gross incremental annual electric savings (kWh/yr)</v>
          </cell>
          <cell r="F2856" t="str">
            <v>Energy Savings Value Source</v>
          </cell>
          <cell r="G2856" t="str">
            <v/>
          </cell>
          <cell r="H2856" t="str">
            <v/>
          </cell>
          <cell r="I2856" t="str">
            <v>Program Update Report UT 050214.docx</v>
          </cell>
        </row>
        <row r="2857">
          <cell r="C2857" t="str">
            <v>01132014-028.2_</v>
          </cell>
          <cell r="D2857">
            <v>2</v>
          </cell>
          <cell r="E2857" t="str">
            <v/>
          </cell>
          <cell r="F2857" t="str">
            <v/>
          </cell>
          <cell r="G2857" t="str">
            <v/>
          </cell>
          <cell r="H2857" t="str">
            <v/>
          </cell>
          <cell r="I2857" t="str">
            <v/>
          </cell>
        </row>
        <row r="2858">
          <cell r="C2858" t="str">
            <v>01132014-028.1_Gross incremental annual electric savings (kWh/yr)</v>
          </cell>
          <cell r="D2858">
            <v>1</v>
          </cell>
          <cell r="E2858" t="str">
            <v>Gross incremental annual electric savings (kWh/yr)</v>
          </cell>
          <cell r="F2858" t="str">
            <v>Energy Savings Value Source</v>
          </cell>
          <cell r="G2858" t="str">
            <v/>
          </cell>
          <cell r="H2858" t="str">
            <v/>
          </cell>
          <cell r="I2858" t="str">
            <v>PP WA Ltg Tool 070114.12.xlsm</v>
          </cell>
        </row>
        <row r="2859">
          <cell r="C2859" t="str">
            <v>01132014-028.1_Gross Average Monthly Demand Reduction (kW/unit)</v>
          </cell>
          <cell r="D2859">
            <v>1</v>
          </cell>
          <cell r="E2859" t="str">
            <v>Gross Average Monthly Demand Reduction (kW/unit)</v>
          </cell>
          <cell r="F2859" t="str">
            <v>Demand Savings Value Source</v>
          </cell>
          <cell r="G2859" t="str">
            <v/>
          </cell>
          <cell r="H2859" t="str">
            <v/>
          </cell>
          <cell r="I2859" t="str">
            <v>PP WA Ltg Tool 070114.12.xlsm</v>
          </cell>
        </row>
        <row r="2860">
          <cell r="C2860" t="str">
            <v>02122014-075.2_Measure life (years)</v>
          </cell>
          <cell r="D2860">
            <v>2</v>
          </cell>
          <cell r="E2860" t="str">
            <v>Measure life (years)</v>
          </cell>
          <cell r="F2860" t="str">
            <v>Measure Life Value Source</v>
          </cell>
          <cell r="G2860" t="str">
            <v>Average of 12 years from FinAnswer Express and 15 years from Energy FinAnswer (13.5 rounded to 14)</v>
          </cell>
          <cell r="H2860" t="str">
            <v/>
          </cell>
          <cell r="I2860" t="str">
            <v>2013-Idaho-Annual-Report-Appendices-FINAL071814.pdf</v>
          </cell>
        </row>
        <row r="2861">
          <cell r="C2861" t="str">
            <v>02122014-075.2_Planned Realization Rate</v>
          </cell>
          <cell r="D2861">
            <v>2</v>
          </cell>
          <cell r="E2861" t="str">
            <v>Planned Realization Rate</v>
          </cell>
          <cell r="F2861" t="str">
            <v>Realization Rate Value Source</v>
          </cell>
          <cell r="G2861" t="str">
            <v/>
          </cell>
          <cell r="H2861" t="str">
            <v>Table 1</v>
          </cell>
          <cell r="I2861" t="str">
            <v>ID_FinAnswer_Express_Program_Evaluation_2009-2011.pdf</v>
          </cell>
        </row>
        <row r="2862">
          <cell r="C2862" t="str">
            <v>02122014-075.2_Planned Net to Gross Ratio</v>
          </cell>
          <cell r="D2862">
            <v>2</v>
          </cell>
          <cell r="E2862" t="str">
            <v>Planned Net to Gross Ratio</v>
          </cell>
          <cell r="F2862" t="str">
            <v>Net-to-Gross Value Source</v>
          </cell>
          <cell r="G2862" t="str">
            <v/>
          </cell>
          <cell r="H2862" t="str">
            <v>Page 2</v>
          </cell>
          <cell r="I2862" t="str">
            <v>ID_FinAnswer_Express_Program_Evaluation_2009-2011.pdf</v>
          </cell>
        </row>
        <row r="2863">
          <cell r="C2863" t="str">
            <v>02122014-076.2_Planned Realization Rate</v>
          </cell>
          <cell r="D2863">
            <v>2</v>
          </cell>
          <cell r="E2863" t="str">
            <v>Planned Realization Rate</v>
          </cell>
          <cell r="F2863" t="str">
            <v>Realization Rate Value Source</v>
          </cell>
          <cell r="G2863" t="str">
            <v/>
          </cell>
          <cell r="H2863" t="str">
            <v>Table 1</v>
          </cell>
          <cell r="I2863" t="str">
            <v>DSM_WY_FinAnswerExpress_Report_2011.pdf</v>
          </cell>
        </row>
        <row r="2864">
          <cell r="C2864" t="str">
            <v>02122014-076.2_Planned Net to Gross Ratio</v>
          </cell>
          <cell r="D2864">
            <v>2</v>
          </cell>
          <cell r="E2864" t="str">
            <v>Planned Net to Gross Ratio</v>
          </cell>
          <cell r="F2864" t="str">
            <v>Net-to-Gross Value Source</v>
          </cell>
          <cell r="G2864" t="str">
            <v/>
          </cell>
          <cell r="H2864" t="str">
            <v>Page 10</v>
          </cell>
          <cell r="I2864" t="str">
            <v>DSM_WY_FinAnswerExpress_Report_2011.pdf</v>
          </cell>
        </row>
        <row r="2865">
          <cell r="C2865" t="str">
            <v>02122014-076.2_Measure life (years)</v>
          </cell>
          <cell r="D2865">
            <v>2</v>
          </cell>
          <cell r="E2865" t="str">
            <v>Measure life (years)</v>
          </cell>
          <cell r="F2865" t="str">
            <v>Measure Life Value Source</v>
          </cell>
          <cell r="G2865" t="str">
            <v>Average of 12 years from FinAnswer Express and 15 years from Energy FinAnswer (13.5 rounded to 14)</v>
          </cell>
          <cell r="H2865" t="str">
            <v/>
          </cell>
          <cell r="I2865" t="str">
            <v/>
          </cell>
        </row>
        <row r="2866">
          <cell r="C2866" t="str">
            <v>12162013-139.2_Planned Net to Gross Ratio</v>
          </cell>
          <cell r="D2866">
            <v>2</v>
          </cell>
          <cell r="E2866" t="str">
            <v>Planned Net to Gross Ratio</v>
          </cell>
          <cell r="F2866" t="str">
            <v>Net-to-Gross Value Source</v>
          </cell>
          <cell r="G2866" t="str">
            <v/>
          </cell>
          <cell r="H2866" t="str">
            <v>Page 2</v>
          </cell>
          <cell r="I2866" t="str">
            <v>CA_Energy_FinAnswer_Program_Evaluation_2009-2011.pdf</v>
          </cell>
        </row>
        <row r="2867">
          <cell r="C2867" t="str">
            <v>12162013-269.2_Planned Net to Gross Ratio</v>
          </cell>
          <cell r="D2867">
            <v>2</v>
          </cell>
          <cell r="E2867" t="str">
            <v>Planned Net to Gross Ratio</v>
          </cell>
          <cell r="F2867" t="str">
            <v>Net-to-Gross Ratio Value Source</v>
          </cell>
          <cell r="G2867" t="str">
            <v/>
          </cell>
          <cell r="H2867" t="str">
            <v>Page 2</v>
          </cell>
          <cell r="I2867" t="str">
            <v>ID_Energy_FinAnswer_Program_Evaluation_2009-2011.pdf</v>
          </cell>
        </row>
        <row r="2868">
          <cell r="C2868" t="str">
            <v>12162013-269.2_Planned Realization Rate</v>
          </cell>
          <cell r="D2868">
            <v>2</v>
          </cell>
          <cell r="E2868" t="str">
            <v>Planned Realization Rate</v>
          </cell>
          <cell r="F2868" t="str">
            <v>Realization Rate Value Source</v>
          </cell>
          <cell r="G2868" t="str">
            <v/>
          </cell>
          <cell r="H2868" t="str">
            <v>Table 1</v>
          </cell>
          <cell r="I2868" t="str">
            <v>ID_Energy_FinAnswer_Program_Evaluation_2009-2011.pdf</v>
          </cell>
        </row>
        <row r="2869">
          <cell r="C2869" t="str">
            <v>12162013-269.2_Measure life (years)</v>
          </cell>
          <cell r="D2869">
            <v>2</v>
          </cell>
          <cell r="E2869" t="str">
            <v>Measure life (years)</v>
          </cell>
          <cell r="F2869" t="str">
            <v>Measure Life Value Source</v>
          </cell>
          <cell r="G2869" t="str">
            <v>14.5, rounded to 15</v>
          </cell>
          <cell r="H2869" t="str">
            <v>Table 16</v>
          </cell>
          <cell r="I2869" t="str">
            <v>Idaho Energy FinAnswer Evaluation Report - 2008.pdf</v>
          </cell>
        </row>
        <row r="2870">
          <cell r="C2870" t="str">
            <v>11222013-009.2_Incentive Customer ($)</v>
          </cell>
          <cell r="D2870">
            <v>2</v>
          </cell>
          <cell r="E2870" t="str">
            <v>Incentive Customer ($)</v>
          </cell>
          <cell r="F2870" t="str">
            <v>Incentive Value Source</v>
          </cell>
          <cell r="G2870" t="str">
            <v/>
          </cell>
          <cell r="H2870" t="str">
            <v>Incentive Caluclator Tool</v>
          </cell>
          <cell r="I2870" t="str">
            <v>WB UT Incentive Calc EXTERNAL 1.1E 0722013.xlsx</v>
          </cell>
        </row>
        <row r="2871">
          <cell r="C2871" t="str">
            <v>12162013-009.2_Incentive Customer ($)</v>
          </cell>
          <cell r="D2871">
            <v>2</v>
          </cell>
          <cell r="E2871" t="str">
            <v>Incentive Customer ($)</v>
          </cell>
          <cell r="F2871" t="str">
            <v>Incentive Value Source</v>
          </cell>
          <cell r="G2871" t="str">
            <v/>
          </cell>
          <cell r="H2871" t="str">
            <v>Incentive Caluclator Tool</v>
          </cell>
          <cell r="I2871" t="str">
            <v>WA wattSmart Business Incentive DUMMY.xlsx</v>
          </cell>
        </row>
        <row r="2872">
          <cell r="C2872" t="str">
            <v>12162013-399.2_Planned Net to Gross Ratio</v>
          </cell>
          <cell r="D2872">
            <v>2</v>
          </cell>
          <cell r="E2872" t="str">
            <v>Planned Net to Gross Ratio</v>
          </cell>
          <cell r="F2872" t="str">
            <v>Net-to-Gross Valur Source</v>
          </cell>
          <cell r="G2872" t="str">
            <v/>
          </cell>
          <cell r="H2872" t="str">
            <v>Page 10</v>
          </cell>
          <cell r="I2872" t="str">
            <v>DSM_WY_EnergyFinAnswer_Report_2011.pdf</v>
          </cell>
        </row>
        <row r="2873">
          <cell r="C2873" t="str">
            <v>12162013-399.2_Planned Realization Rate</v>
          </cell>
          <cell r="D2873">
            <v>2</v>
          </cell>
          <cell r="E2873" t="str">
            <v>Planned Realization Rate</v>
          </cell>
          <cell r="F2873" t="str">
            <v>Realization Rate Value Source</v>
          </cell>
          <cell r="G2873" t="str">
            <v/>
          </cell>
          <cell r="H2873" t="str">
            <v>Table 1</v>
          </cell>
          <cell r="I2873" t="str">
            <v>DSM_WY_EnergyFinAnswer_Report_2011.pdf</v>
          </cell>
        </row>
        <row r="2874">
          <cell r="C2874" t="str">
            <v>12162013-399.2_Measure life (years)</v>
          </cell>
          <cell r="D2874">
            <v>2</v>
          </cell>
          <cell r="E2874" t="str">
            <v>Measure life (years)</v>
          </cell>
          <cell r="F2874" t="str">
            <v>Measure Life Value Source</v>
          </cell>
          <cell r="G2874" t="str">
            <v/>
          </cell>
          <cell r="H2874" t="str">
            <v>Table 26</v>
          </cell>
          <cell r="I2874" t="str">
            <v>2013-Wyoming-Annual-Report-Appendices-FINAL.pdf</v>
          </cell>
        </row>
        <row r="2875">
          <cell r="C2875" t="str">
            <v>12162013-140.2_Planned Net to Gross Ratio</v>
          </cell>
          <cell r="D2875">
            <v>2</v>
          </cell>
          <cell r="E2875" t="str">
            <v>Planned Net to Gross Ratio</v>
          </cell>
          <cell r="F2875" t="str">
            <v>Net-to-Gross Value Source</v>
          </cell>
          <cell r="G2875" t="str">
            <v/>
          </cell>
          <cell r="H2875" t="str">
            <v>Page 2</v>
          </cell>
          <cell r="I2875" t="str">
            <v>CA_Energy_FinAnswer_Program_Evaluation_2009-2011.pdf</v>
          </cell>
        </row>
        <row r="2876">
          <cell r="C2876" t="str">
            <v>12162013-270.2_Planned Realization Rate</v>
          </cell>
          <cell r="D2876">
            <v>2</v>
          </cell>
          <cell r="E2876" t="str">
            <v>Planned Realization Rate</v>
          </cell>
          <cell r="F2876" t="str">
            <v>Realization Rate Value Source</v>
          </cell>
          <cell r="G2876" t="str">
            <v/>
          </cell>
          <cell r="H2876" t="str">
            <v>Table 1</v>
          </cell>
          <cell r="I2876" t="str">
            <v>ID_Energy_FinAnswer_Program_Evaluation_2009-2011.pdf</v>
          </cell>
        </row>
        <row r="2877">
          <cell r="C2877" t="str">
            <v>12162013-270.2_Measure life (years)</v>
          </cell>
          <cell r="D2877">
            <v>2</v>
          </cell>
          <cell r="E2877" t="str">
            <v>Measure life (years)</v>
          </cell>
          <cell r="F2877" t="str">
            <v>Measure Life Value Source</v>
          </cell>
          <cell r="G2877" t="str">
            <v>14.5, rounded to 15</v>
          </cell>
          <cell r="H2877" t="str">
            <v>Table 16</v>
          </cell>
          <cell r="I2877" t="str">
            <v>Idaho Energy FinAnswer Evaluation Report - 2008.pdf</v>
          </cell>
        </row>
        <row r="2878">
          <cell r="C2878" t="str">
            <v>12162013-270.2_Planned Net to Gross Ratio</v>
          </cell>
          <cell r="D2878">
            <v>2</v>
          </cell>
          <cell r="E2878" t="str">
            <v>Planned Net to Gross Ratio</v>
          </cell>
          <cell r="F2878" t="str">
            <v>Net-to-Gross Ratio Value Source</v>
          </cell>
          <cell r="G2878" t="str">
            <v/>
          </cell>
          <cell r="H2878" t="str">
            <v>Page 2</v>
          </cell>
          <cell r="I2878" t="str">
            <v>ID_Energy_FinAnswer_Program_Evaluation_2009-2011.pdf</v>
          </cell>
        </row>
        <row r="2879">
          <cell r="C2879" t="str">
            <v>11222013-010.2_Incentive Customer ($)</v>
          </cell>
          <cell r="D2879">
            <v>2</v>
          </cell>
          <cell r="E2879" t="str">
            <v>Incentive Customer ($)</v>
          </cell>
          <cell r="F2879" t="str">
            <v>Incentive Value Source</v>
          </cell>
          <cell r="G2879" t="str">
            <v/>
          </cell>
          <cell r="H2879" t="str">
            <v>Incentive Caluclator Tool</v>
          </cell>
          <cell r="I2879" t="str">
            <v>WB UT Incentive Calc EXTERNAL 1.1E 0722013.xlsx</v>
          </cell>
        </row>
        <row r="2880">
          <cell r="C2880" t="str">
            <v>12162013-010.2_Incentive Customer ($)</v>
          </cell>
          <cell r="D2880">
            <v>2</v>
          </cell>
          <cell r="E2880" t="str">
            <v>Incentive Customer ($)</v>
          </cell>
          <cell r="F2880" t="str">
            <v>Incentive Value Source</v>
          </cell>
          <cell r="G2880" t="str">
            <v/>
          </cell>
          <cell r="H2880" t="str">
            <v>Incentive Caluclator Tool</v>
          </cell>
          <cell r="I2880" t="str">
            <v>WA wattSmart Business Incentive DUMMY.xlsx</v>
          </cell>
        </row>
        <row r="2881">
          <cell r="C2881" t="str">
            <v>12162013-400.2_Measure life (years)</v>
          </cell>
          <cell r="D2881">
            <v>2</v>
          </cell>
          <cell r="E2881" t="str">
            <v>Measure life (years)</v>
          </cell>
          <cell r="F2881" t="str">
            <v>Measure Life Value Source</v>
          </cell>
          <cell r="G2881" t="str">
            <v/>
          </cell>
          <cell r="H2881" t="str">
            <v>Table 26</v>
          </cell>
          <cell r="I2881" t="str">
            <v>2013-Wyoming-Annual-Report-Appendices-FINAL.pdf</v>
          </cell>
        </row>
        <row r="2882">
          <cell r="C2882" t="str">
            <v>12162013-400.2_Planned Net to Gross Ratio</v>
          </cell>
          <cell r="D2882">
            <v>2</v>
          </cell>
          <cell r="E2882" t="str">
            <v>Planned Net to Gross Ratio</v>
          </cell>
          <cell r="F2882" t="str">
            <v>Net-to-Gross Valur Source</v>
          </cell>
          <cell r="G2882" t="str">
            <v/>
          </cell>
          <cell r="H2882" t="str">
            <v>Page 10</v>
          </cell>
          <cell r="I2882" t="str">
            <v>DSM_WY_EnergyFinAnswer_Report_2011.pdf</v>
          </cell>
        </row>
        <row r="2883">
          <cell r="C2883" t="str">
            <v>12162013-400.2_Planned Realization Rate</v>
          </cell>
          <cell r="D2883">
            <v>2</v>
          </cell>
          <cell r="E2883" t="str">
            <v>Planned Realization Rate</v>
          </cell>
          <cell r="F2883" t="str">
            <v>Realization Rate Value Source</v>
          </cell>
          <cell r="G2883" t="str">
            <v/>
          </cell>
          <cell r="H2883" t="str">
            <v>Table 1</v>
          </cell>
          <cell r="I2883" t="str">
            <v>DSM_WY_EnergyFinAnswer_Report_2011.pdf</v>
          </cell>
        </row>
        <row r="2884">
          <cell r="C2884" t="str">
            <v>07092014-007.1_Planned Realization Rate</v>
          </cell>
          <cell r="D2884">
            <v>1</v>
          </cell>
          <cell r="E2884" t="str">
            <v>Planned Realization Rate</v>
          </cell>
          <cell r="F2884" t="str">
            <v>Planned Realization Rate Value Source</v>
          </cell>
          <cell r="G2884" t="str">
            <v/>
          </cell>
          <cell r="H2884" t="str">
            <v>BAU - CE inputs sheet</v>
          </cell>
          <cell r="I2884" t="str">
            <v>CE inputs - measure update   small business 031314.xlsx</v>
          </cell>
        </row>
        <row r="2885">
          <cell r="C2885" t="str">
            <v>07092014-007.1_Measure life (years)</v>
          </cell>
          <cell r="D2885">
            <v>1</v>
          </cell>
          <cell r="E2885" t="str">
            <v>Measure life (years)</v>
          </cell>
          <cell r="F2885" t="str">
            <v>Measure Life Value Source</v>
          </cell>
          <cell r="G2885" t="str">
            <v/>
          </cell>
          <cell r="H2885" t="str">
            <v>Page 29</v>
          </cell>
          <cell r="I2885" t="str">
            <v>Utah Industrial  Agricultural Measure Review and Update 1 May 2014.docx</v>
          </cell>
        </row>
        <row r="2886">
          <cell r="C2886" t="str">
            <v>07092014-007.1_Incremental cost ($)</v>
          </cell>
          <cell r="D2886">
            <v>1</v>
          </cell>
          <cell r="E2886" t="str">
            <v>Incremental cost ($)</v>
          </cell>
          <cell r="F2886" t="str">
            <v>Cost value source</v>
          </cell>
          <cell r="G2886" t="str">
            <v/>
          </cell>
          <cell r="H2886" t="str">
            <v>page 29</v>
          </cell>
          <cell r="I2886" t="str">
            <v>Utah Industrial  Agricultural Measure Review and Update 1 May 2014.docx</v>
          </cell>
        </row>
        <row r="2887">
          <cell r="C2887" t="str">
            <v>07092014-007.1_Planned Net to Gross Ratio</v>
          </cell>
          <cell r="D2887">
            <v>1</v>
          </cell>
          <cell r="E2887" t="str">
            <v>Planned Net to Gross Ratio</v>
          </cell>
          <cell r="F2887" t="str">
            <v>Planned Net-to-Gross Ratio Value Source</v>
          </cell>
          <cell r="G2887" t="str">
            <v/>
          </cell>
          <cell r="H2887" t="str">
            <v>BAU - CE inputs sheet</v>
          </cell>
          <cell r="I2887" t="str">
            <v>CE inputs - measure update   small business 031314.xlsx</v>
          </cell>
        </row>
        <row r="2888">
          <cell r="C2888" t="str">
            <v>07092014-007.1_Gross incremental annual electric savings (kWh/yr)</v>
          </cell>
          <cell r="D2888">
            <v>1</v>
          </cell>
          <cell r="E2888" t="str">
            <v>Gross incremental annual electric savings (kWh/yr)</v>
          </cell>
          <cell r="F2888" t="str">
            <v>Energy savings value source</v>
          </cell>
          <cell r="G2888" t="str">
            <v/>
          </cell>
          <cell r="H2888" t="str">
            <v>page 29</v>
          </cell>
          <cell r="I2888" t="str">
            <v>Utah Industrial  Agricultural Measure Review and Update 1 May 2014.docx</v>
          </cell>
        </row>
        <row r="2889">
          <cell r="C2889" t="str">
            <v>20150501-009.1_Incremental cost ($)</v>
          </cell>
          <cell r="D2889">
            <v>1</v>
          </cell>
          <cell r="E2889" t="str">
            <v>Incremental cost ($)</v>
          </cell>
          <cell r="F2889" t="str">
            <v>Incremental Cost Value Source</v>
          </cell>
          <cell r="G2889" t="str">
            <v/>
          </cell>
          <cell r="H2889" t="str">
            <v/>
          </cell>
          <cell r="I2889" t="str">
            <v>Irrigation Measure Revision - Analysis Updated 13 Feb 2014.xlsx</v>
          </cell>
        </row>
        <row r="2890">
          <cell r="C2890" t="str">
            <v>20150501-009.1_Gross Average Monthly Demand Reduction (kW/unit)</v>
          </cell>
          <cell r="D2890">
            <v>1</v>
          </cell>
          <cell r="E2890" t="str">
            <v>Gross Average Monthly Demand Reduction (kW/unit)</v>
          </cell>
          <cell r="F2890" t="str">
            <v>Demand Savings Value Source</v>
          </cell>
          <cell r="G2890" t="str">
            <v/>
          </cell>
          <cell r="H2890" t="str">
            <v/>
          </cell>
          <cell r="I2890" t="str">
            <v>Irrigation Measure Revision - Analysis Updated 13 Feb 2014.xlsx</v>
          </cell>
        </row>
        <row r="2891">
          <cell r="C2891" t="str">
            <v>20150501-009.1_Planned Net to Gross Ratio</v>
          </cell>
          <cell r="D2891">
            <v>1</v>
          </cell>
          <cell r="E2891" t="str">
            <v>Planned Net to Gross Ratio</v>
          </cell>
          <cell r="F2891" t="str">
            <v>Net-to-Gross Value Source</v>
          </cell>
          <cell r="G2891" t="str">
            <v/>
          </cell>
          <cell r="H2891" t="str">
            <v>P. 2 .</v>
          </cell>
          <cell r="I2891" t="str">
            <v>CA_FinAnswer_Express_Program_Evaluation_2009-2011.pdf</v>
          </cell>
        </row>
        <row r="2892">
          <cell r="C2892" t="str">
            <v>20150501-009.1_Planned Realization Rate</v>
          </cell>
          <cell r="D2892">
            <v>1</v>
          </cell>
          <cell r="E2892" t="str">
            <v>Planned Realization Rate</v>
          </cell>
          <cell r="F2892" t="str">
            <v>Realization Rate Value Source</v>
          </cell>
          <cell r="G2892" t="str">
            <v/>
          </cell>
          <cell r="H2892" t="str">
            <v xml:space="preserve"> Table 1, p. 2.</v>
          </cell>
          <cell r="I2892" t="str">
            <v>CA_FinAnswer_Express_Program_Evaluation_2009-2011.pdf</v>
          </cell>
        </row>
        <row r="2893">
          <cell r="C2893" t="str">
            <v>20150501-009.1_Measure life (years)</v>
          </cell>
          <cell r="D2893">
            <v>1</v>
          </cell>
          <cell r="E2893" t="str">
            <v>Measure life (years)</v>
          </cell>
          <cell r="F2893" t="str">
            <v>Measure Life Value Source</v>
          </cell>
          <cell r="G2893" t="str">
            <v/>
          </cell>
          <cell r="H2893" t="str">
            <v/>
          </cell>
          <cell r="I2893" t="str">
            <v>Irrigation Measure Revision - Analysis Updated 13 Feb 2014.xlsx</v>
          </cell>
        </row>
        <row r="2894">
          <cell r="C2894" t="str">
            <v>20150501-009.1_Gross incremental annual electric savings (kWh/yr)</v>
          </cell>
          <cell r="D2894">
            <v>1</v>
          </cell>
          <cell r="E2894" t="str">
            <v>Gross incremental annual electric savings (kWh/yr)</v>
          </cell>
          <cell r="F2894" t="str">
            <v>Energy Savings Value Source</v>
          </cell>
          <cell r="G2894" t="str">
            <v/>
          </cell>
          <cell r="H2894" t="str">
            <v/>
          </cell>
          <cell r="I2894" t="str">
            <v>Irrigation Measure Revision - Analysis Updated 13 Feb 2014.xlsx</v>
          </cell>
        </row>
        <row r="2895">
          <cell r="C2895" t="str">
            <v>857.2_Measure life (years)</v>
          </cell>
          <cell r="D2895">
            <v>2</v>
          </cell>
          <cell r="E2895" t="str">
            <v>Measure life (years)</v>
          </cell>
          <cell r="F2895" t="str">
            <v>Measure Life Value Source</v>
          </cell>
          <cell r="G2895" t="str">
            <v/>
          </cell>
          <cell r="H2895" t="str">
            <v>Page 26</v>
          </cell>
          <cell r="I2895" t="str">
            <v>Review and Update Industrial Agricultural Incentive Table Measures Washington 3 Nov 2013.pdf</v>
          </cell>
        </row>
        <row r="2896">
          <cell r="C2896" t="str">
            <v>857.2_Incentive Customer ($)</v>
          </cell>
          <cell r="D2896">
            <v>2</v>
          </cell>
          <cell r="E2896" t="str">
            <v>Incentive Customer ($)</v>
          </cell>
          <cell r="F2896" t="str">
            <v>Incentive Value Source</v>
          </cell>
          <cell r="G2896" t="str">
            <v/>
          </cell>
          <cell r="H2896" t="str">
            <v>Page 26</v>
          </cell>
          <cell r="I2896" t="str">
            <v>Review and Update Industrial Agricultural Incentive Table Measures Washington 3 Nov 2013.pdf</v>
          </cell>
        </row>
        <row r="2897">
          <cell r="C2897" t="str">
            <v>857.2_Gross incremental annual electric savings (kWh/yr)</v>
          </cell>
          <cell r="D2897">
            <v>2</v>
          </cell>
          <cell r="E2897" t="str">
            <v>Gross incremental annual electric savings (kWh/yr)</v>
          </cell>
          <cell r="F2897" t="str">
            <v>Savings Parameters</v>
          </cell>
          <cell r="G2897" t="str">
            <v/>
          </cell>
          <cell r="H2897" t="str">
            <v/>
          </cell>
          <cell r="I2897" t="str">
            <v>Irrigation Measure Revision - Analysis 11 Oct 2013.xlsx</v>
          </cell>
        </row>
        <row r="2898">
          <cell r="C2898" t="str">
            <v>857.2_Gross incremental annual electric savings (kWh/yr)</v>
          </cell>
          <cell r="D2898">
            <v>2</v>
          </cell>
          <cell r="E2898" t="str">
            <v>Gross incremental annual electric savings (kWh/yr)</v>
          </cell>
          <cell r="F2898" t="str">
            <v xml:space="preserve">Energy Savings Value Source </v>
          </cell>
          <cell r="G2898" t="str">
            <v/>
          </cell>
          <cell r="H2898" t="str">
            <v>Page 26</v>
          </cell>
          <cell r="I2898" t="str">
            <v>Review and Update Industrial Agricultural Incentive Table Measures Washington 3 Nov 2013.pdf</v>
          </cell>
        </row>
        <row r="2899">
          <cell r="C2899" t="str">
            <v>857.2_Gross Average Monthly Demand Reduction (kW/unit)</v>
          </cell>
          <cell r="D2899">
            <v>2</v>
          </cell>
          <cell r="E2899" t="str">
            <v>Gross Average Monthly Demand Reduction (kW/unit)</v>
          </cell>
          <cell r="F2899" t="str">
            <v>Demand Reduction Value Source</v>
          </cell>
          <cell r="G2899" t="str">
            <v/>
          </cell>
          <cell r="H2899" t="str">
            <v>Page 26</v>
          </cell>
          <cell r="I2899" t="str">
            <v>Review and Update Industrial Agricultural Incentive Table Measures Washington 3 Nov 2013.pdf</v>
          </cell>
        </row>
        <row r="2900">
          <cell r="C2900" t="str">
            <v>857.2_Gross Average Monthly Demand Reduction (kW/unit)</v>
          </cell>
          <cell r="D2900">
            <v>2</v>
          </cell>
          <cell r="E2900" t="str">
            <v>Gross Average Monthly Demand Reduction (kW/unit)</v>
          </cell>
          <cell r="F2900" t="str">
            <v>Savings Parameters</v>
          </cell>
          <cell r="G2900" t="str">
            <v/>
          </cell>
          <cell r="H2900" t="str">
            <v/>
          </cell>
          <cell r="I2900" t="str">
            <v>Irrigation Measure Revision - Analysis 11 Oct 2013.xlsx</v>
          </cell>
        </row>
        <row r="2901">
          <cell r="C2901" t="str">
            <v>857.2_Incremental cost ($)</v>
          </cell>
          <cell r="D2901">
            <v>2</v>
          </cell>
          <cell r="E2901" t="str">
            <v>Incremental cost ($)</v>
          </cell>
          <cell r="F2901" t="str">
            <v>Cost Value Source</v>
          </cell>
          <cell r="G2901" t="str">
            <v/>
          </cell>
          <cell r="H2901" t="str">
            <v>Page 26</v>
          </cell>
          <cell r="I2901" t="str">
            <v>Review and Update Industrial Agricultural Incentive Table Measures Washington 3 Nov 2013.pdf</v>
          </cell>
        </row>
        <row r="2902">
          <cell r="C2902" t="str">
            <v>11252014-005.1_Planned Net to Gross Ratio</v>
          </cell>
          <cell r="D2902">
            <v>1</v>
          </cell>
          <cell r="E2902" t="str">
            <v>Planned Net to Gross Ratio</v>
          </cell>
          <cell r="F2902" t="str">
            <v>Net-to-Gross Value Source</v>
          </cell>
          <cell r="G2902" t="str">
            <v/>
          </cell>
          <cell r="H2902" t="str">
            <v>Recommendation on Page 10</v>
          </cell>
          <cell r="I2902" t="str">
            <v>DSM_WY_EnergyFinAnswer_Report_2011.pdf</v>
          </cell>
        </row>
        <row r="2903">
          <cell r="C2903" t="str">
            <v>11252014-005.1_Measure life (years)</v>
          </cell>
          <cell r="D2903">
            <v>1</v>
          </cell>
          <cell r="E2903" t="str">
            <v>Measure life (years)</v>
          </cell>
          <cell r="F2903" t="str">
            <v>Measure Life Value Source</v>
          </cell>
          <cell r="G2903" t="str">
            <v/>
          </cell>
          <cell r="H2903" t="str">
            <v>Page 27</v>
          </cell>
          <cell r="I2903" t="str">
            <v>Wyoming Industrial  Agricultural Measure Review and Update 9 Nov.docx</v>
          </cell>
        </row>
        <row r="2904">
          <cell r="C2904" t="str">
            <v>11252014-005.1_Gross Average Monthly Demand Reduction (kW/unit)</v>
          </cell>
          <cell r="D2904">
            <v>1</v>
          </cell>
          <cell r="E2904" t="str">
            <v>Gross Average Monthly Demand Reduction (kW/unit)</v>
          </cell>
          <cell r="F2904" t="str">
            <v>Demand Savings Value Source</v>
          </cell>
          <cell r="G2904" t="str">
            <v/>
          </cell>
          <cell r="H2904" t="str">
            <v>Page 27</v>
          </cell>
          <cell r="I2904" t="str">
            <v>Wyoming Industrial  Agricultural Measure Review and Update 9 Nov.docx</v>
          </cell>
        </row>
        <row r="2905">
          <cell r="C2905" t="str">
            <v>11252014-005.1_Gross incremental annual electric savings (kWh/yr)</v>
          </cell>
          <cell r="D2905">
            <v>1</v>
          </cell>
          <cell r="E2905" t="str">
            <v>Gross incremental annual electric savings (kWh/yr)</v>
          </cell>
          <cell r="F2905" t="str">
            <v>Energy Savings Value Source</v>
          </cell>
          <cell r="G2905" t="str">
            <v/>
          </cell>
          <cell r="H2905" t="str">
            <v>Page 27</v>
          </cell>
          <cell r="I2905" t="str">
            <v>Wyoming Industrial  Agricultural Measure Review and Update 9 Nov.docx</v>
          </cell>
        </row>
        <row r="2906">
          <cell r="C2906" t="str">
            <v>11252014-005.1_Incremental cost ($)</v>
          </cell>
          <cell r="D2906">
            <v>1</v>
          </cell>
          <cell r="E2906" t="str">
            <v>Incremental cost ($)</v>
          </cell>
          <cell r="F2906" t="str">
            <v>Incremental Cost Value Source</v>
          </cell>
          <cell r="G2906" t="str">
            <v/>
          </cell>
          <cell r="H2906" t="str">
            <v>Page 27</v>
          </cell>
          <cell r="I2906" t="str">
            <v>Wyoming Industrial  Agricultural Measure Review and Update 9 Nov.docx</v>
          </cell>
        </row>
        <row r="2907">
          <cell r="C2907" t="str">
            <v>439.2_Incentive Customer ($)</v>
          </cell>
          <cell r="D2907">
            <v>2</v>
          </cell>
          <cell r="E2907" t="str">
            <v>Incentive Customer ($)</v>
          </cell>
          <cell r="F2907" t="str">
            <v>Incentive Value Source</v>
          </cell>
          <cell r="G2907" t="str">
            <v/>
          </cell>
          <cell r="H2907" t="str">
            <v>FE Deemed Savings - Industrial v10.18.12.xlsx table of deemed values used by program administator</v>
          </cell>
          <cell r="I2907" t="str">
            <v/>
          </cell>
        </row>
        <row r="2908">
          <cell r="C2908" t="str">
            <v>439.2_Gross incremental annual electric savings (kWh/yr)</v>
          </cell>
          <cell r="D2908">
            <v>2</v>
          </cell>
          <cell r="E2908" t="str">
            <v>Gross incremental annual electric savings (kWh/yr)</v>
          </cell>
          <cell r="F2908" t="str">
            <v xml:space="preserve">Energy Savings Value Source </v>
          </cell>
          <cell r="G2908" t="str">
            <v/>
          </cell>
          <cell r="H2908" t="str">
            <v/>
          </cell>
          <cell r="I2908" t="str">
            <v>FinAnswer Express Market Characterization and Program Enhancements - Utah Service Territory 30 Nov 2011.pdf</v>
          </cell>
        </row>
        <row r="2909">
          <cell r="C2909" t="str">
            <v>439.2_Efficient Case Value</v>
          </cell>
          <cell r="D2909">
            <v>2</v>
          </cell>
          <cell r="E2909" t="str">
            <v>Efficient Case Value</v>
          </cell>
          <cell r="F2909" t="str">
            <v>Efficient Case Value Source</v>
          </cell>
          <cell r="G2909" t="str">
            <v/>
          </cell>
          <cell r="H2909" t="str">
            <v/>
          </cell>
          <cell r="I2909" t="str">
            <v>FinAnswer Express Market Characterization and Program Enhancements - Utah Service Territory 30 Nov 2011.pdf</v>
          </cell>
        </row>
        <row r="2910">
          <cell r="C2910" t="str">
            <v>439.2_Gross Average Monthly Demand Reduction (kW/unit)</v>
          </cell>
          <cell r="D2910">
            <v>2</v>
          </cell>
          <cell r="E2910" t="str">
            <v>Gross Average Monthly Demand Reduction (kW/unit)</v>
          </cell>
          <cell r="F2910" t="str">
            <v>Demand Reduction Value Source</v>
          </cell>
          <cell r="G2910" t="str">
            <v/>
          </cell>
          <cell r="H2910" t="str">
            <v/>
          </cell>
          <cell r="I2910" t="str">
            <v>FinAnswer Express Market Characterization and Program Enhancements - Utah Service Territory 30 Nov 2011.pdf</v>
          </cell>
        </row>
        <row r="2911">
          <cell r="C2911" t="str">
            <v>439.2_Baseline Value</v>
          </cell>
          <cell r="D2911">
            <v>2</v>
          </cell>
          <cell r="E2911" t="str">
            <v>Baseline Value</v>
          </cell>
          <cell r="F2911" t="str">
            <v>Baseline Value Source</v>
          </cell>
          <cell r="G2911" t="str">
            <v/>
          </cell>
          <cell r="H2911" t="str">
            <v/>
          </cell>
          <cell r="I2911" t="str">
            <v>FinAnswer Express Market Characterization and Program Enhancements - Utah Service Territory 30 Nov 2011.pdf</v>
          </cell>
        </row>
        <row r="2912">
          <cell r="C2912" t="str">
            <v>439.2_Incremental cost ($)</v>
          </cell>
          <cell r="D2912">
            <v>2</v>
          </cell>
          <cell r="E2912" t="str">
            <v>Incremental cost ($)</v>
          </cell>
          <cell r="F2912" t="str">
            <v>Cost Value Source</v>
          </cell>
          <cell r="G2912" t="str">
            <v/>
          </cell>
          <cell r="H2912" t="str">
            <v/>
          </cell>
          <cell r="I2912" t="str">
            <v>FinAnswer Express Market Characterization and Program Enhancements - Utah Service Territory 30 Nov 2011.pdf</v>
          </cell>
        </row>
        <row r="2913">
          <cell r="C2913" t="str">
            <v>439.2_Gross incremental annual electric savings (kWh/yr)</v>
          </cell>
          <cell r="D2913">
            <v>2</v>
          </cell>
          <cell r="E2913" t="str">
            <v>Gross incremental annual electric savings (kWh/yr)</v>
          </cell>
          <cell r="F2913" t="str">
            <v>See Source Document(s) for savings methodology</v>
          </cell>
          <cell r="G2913" t="str">
            <v/>
          </cell>
          <cell r="H2913" t="str">
            <v/>
          </cell>
          <cell r="I2913" t="str">
            <v>Irrigation Measure Savings Calcs.xlsx</v>
          </cell>
        </row>
        <row r="2914">
          <cell r="C2914" t="str">
            <v>439.2_Gross Average Monthly Demand Reduction (kW/unit)</v>
          </cell>
          <cell r="D2914">
            <v>2</v>
          </cell>
          <cell r="E2914" t="str">
            <v>Gross Average Monthly Demand Reduction (kW/unit)</v>
          </cell>
          <cell r="F2914" t="str">
            <v>Savings Parameters</v>
          </cell>
          <cell r="G2914" t="str">
            <v/>
          </cell>
          <cell r="H2914" t="str">
            <v/>
          </cell>
          <cell r="I2914" t="str">
            <v>Irrigation Measure Savings Calcs.xlsx</v>
          </cell>
        </row>
        <row r="2915">
          <cell r="C2915" t="str">
            <v>128.2_Measure life (years)</v>
          </cell>
          <cell r="D2915">
            <v>2</v>
          </cell>
          <cell r="E2915" t="str">
            <v>Measure life (years)</v>
          </cell>
          <cell r="F2915" t="str">
            <v>Measure Life Value Source</v>
          </cell>
          <cell r="G2915" t="str">
            <v/>
          </cell>
          <cell r="H2915" t="str">
            <v/>
          </cell>
          <cell r="I2915" t="str">
            <v>AgGreenMotorRewind_v2_0.xlsm</v>
          </cell>
        </row>
        <row r="2916">
          <cell r="C2916" t="str">
            <v>128.2_Planned Net to Gross Ratio</v>
          </cell>
          <cell r="D2916">
            <v>2</v>
          </cell>
          <cell r="E2916" t="str">
            <v>Planned Net to Gross Ratio</v>
          </cell>
          <cell r="F2916" t="str">
            <v>Net-to-Gross Value Source</v>
          </cell>
          <cell r="G2916" t="str">
            <v/>
          </cell>
          <cell r="H2916" t="str">
            <v>page 2</v>
          </cell>
          <cell r="I2916" t="str">
            <v>CA_FinAnswer_Express_Program_Evaluation_2009-2011.pdf</v>
          </cell>
        </row>
        <row r="2917">
          <cell r="C2917" t="str">
            <v>128.2_Planned Realization Rate</v>
          </cell>
          <cell r="D2917">
            <v>2</v>
          </cell>
          <cell r="E2917" t="str">
            <v>Planned Realization Rate</v>
          </cell>
          <cell r="F2917" t="str">
            <v>Realization Rate Value Source</v>
          </cell>
          <cell r="G2917" t="str">
            <v/>
          </cell>
          <cell r="H2917" t="str">
            <v>page 2</v>
          </cell>
          <cell r="I2917" t="str">
            <v>CA_FinAnswer_Express_Program_Evaluation_2009-2011.pdf</v>
          </cell>
        </row>
        <row r="2918">
          <cell r="C2918" t="str">
            <v>128.2_Gross incremental annual electric savings (kWh/yr)</v>
          </cell>
          <cell r="D2918">
            <v>2</v>
          </cell>
          <cell r="E2918" t="str">
            <v>Gross incremental annual electric savings (kWh/yr)</v>
          </cell>
          <cell r="F2918" t="str">
            <v xml:space="preserve">Energy Savings Value Source </v>
          </cell>
          <cell r="G2918" t="str">
            <v/>
          </cell>
          <cell r="H2918" t="str">
            <v/>
          </cell>
          <cell r="I2918" t="str">
            <v>AgGreenMotorRewind_v2_0.xlsm</v>
          </cell>
        </row>
        <row r="2919">
          <cell r="C2919" t="str">
            <v>128.2_Incremental cost ($)</v>
          </cell>
          <cell r="D2919">
            <v>2</v>
          </cell>
          <cell r="E2919" t="str">
            <v>Incremental cost ($)</v>
          </cell>
          <cell r="F2919" t="str">
            <v>Cost Value Source</v>
          </cell>
          <cell r="G2919" t="str">
            <v/>
          </cell>
          <cell r="H2919" t="str">
            <v/>
          </cell>
          <cell r="I2919" t="str">
            <v>AgGreenMotorRewind_v2_0.xlsm</v>
          </cell>
        </row>
        <row r="2920">
          <cell r="C2920" t="str">
            <v>128.2_Gross Average Monthly Demand Reduction (kW/unit)</v>
          </cell>
          <cell r="D2920">
            <v>2</v>
          </cell>
          <cell r="E2920" t="str">
            <v>Gross Average Monthly Demand Reduction (kW/unit)</v>
          </cell>
          <cell r="F2920" t="str">
            <v>Demand Reduction Value Source</v>
          </cell>
          <cell r="G2920" t="str">
            <v/>
          </cell>
          <cell r="H2920" t="str">
            <v/>
          </cell>
          <cell r="I2920" t="str">
            <v>AgGreenMotorRewind_v2_0.xlsm</v>
          </cell>
        </row>
        <row r="2921">
          <cell r="C2921" t="str">
            <v>337.3_Gross Average Monthly Demand Reduction (kW/unit)</v>
          </cell>
          <cell r="D2921">
            <v>3</v>
          </cell>
          <cell r="E2921" t="str">
            <v>Gross Average Monthly Demand Reduction (kW/unit)</v>
          </cell>
          <cell r="F2921" t="str">
            <v>Demand Reduction Value Source</v>
          </cell>
          <cell r="G2921" t="str">
            <v/>
          </cell>
          <cell r="H2921" t="str">
            <v/>
          </cell>
          <cell r="I2921" t="str">
            <v>AgGreenMotorRewind_v2_0.xlsm</v>
          </cell>
        </row>
        <row r="2922">
          <cell r="C2922" t="str">
            <v>337.3_Measure life (years)</v>
          </cell>
          <cell r="D2922">
            <v>3</v>
          </cell>
          <cell r="E2922" t="str">
            <v>Measure life (years)</v>
          </cell>
          <cell r="F2922" t="str">
            <v>Measure Life Value Source</v>
          </cell>
          <cell r="G2922" t="str">
            <v/>
          </cell>
          <cell r="H2922" t="str">
            <v/>
          </cell>
          <cell r="I2922" t="str">
            <v>AgGreenMotorRewind_v2_0.xlsm</v>
          </cell>
        </row>
        <row r="2923">
          <cell r="C2923" t="str">
            <v>337.3_Planned Realization Rate</v>
          </cell>
          <cell r="D2923">
            <v>3</v>
          </cell>
          <cell r="E2923" t="str">
            <v>Planned Realization Rate</v>
          </cell>
          <cell r="F2923" t="str">
            <v>Realization Rate Value Source</v>
          </cell>
          <cell r="G2923" t="str">
            <v/>
          </cell>
          <cell r="H2923" t="str">
            <v>Table 1</v>
          </cell>
          <cell r="I2923" t="str">
            <v>ID_FinAnswer_Express_Program_Evaluation_2009-2011.pdf</v>
          </cell>
        </row>
        <row r="2924">
          <cell r="C2924" t="str">
            <v>337.3_Gross incremental annual electric savings (kWh/yr)</v>
          </cell>
          <cell r="D2924">
            <v>3</v>
          </cell>
          <cell r="E2924" t="str">
            <v>Gross incremental annual electric savings (kWh/yr)</v>
          </cell>
          <cell r="F2924" t="str">
            <v xml:space="preserve">Energy Savings Value Source </v>
          </cell>
          <cell r="G2924" t="str">
            <v/>
          </cell>
          <cell r="H2924" t="str">
            <v/>
          </cell>
          <cell r="I2924" t="str">
            <v>AgGreenMotorRewind_v2_0.xlsm</v>
          </cell>
        </row>
        <row r="2925">
          <cell r="C2925" t="str">
            <v>337.3_Planned Net to Gross Ratio</v>
          </cell>
          <cell r="D2925">
            <v>3</v>
          </cell>
          <cell r="E2925" t="str">
            <v>Planned Net to Gross Ratio</v>
          </cell>
          <cell r="F2925" t="str">
            <v>Net-to-Gross Value Source</v>
          </cell>
          <cell r="G2925" t="str">
            <v/>
          </cell>
          <cell r="H2925" t="str">
            <v>Page 2</v>
          </cell>
          <cell r="I2925" t="str">
            <v>ID_FinAnswer_Express_Program_Evaluation_2009-2011.pdf</v>
          </cell>
        </row>
        <row r="2926">
          <cell r="C2926" t="str">
            <v>337.3_Incremental cost ($)</v>
          </cell>
          <cell r="D2926">
            <v>3</v>
          </cell>
          <cell r="E2926" t="str">
            <v>Incremental cost ($)</v>
          </cell>
          <cell r="F2926" t="str">
            <v>Cost Value Source</v>
          </cell>
          <cell r="G2926" t="str">
            <v/>
          </cell>
          <cell r="H2926" t="str">
            <v/>
          </cell>
          <cell r="I2926" t="str">
            <v>AgGreenMotorRewind_v2_0.xlsm</v>
          </cell>
        </row>
        <row r="2927">
          <cell r="C2927" t="str">
            <v>569.3_Measure life (years)</v>
          </cell>
          <cell r="D2927">
            <v>3</v>
          </cell>
          <cell r="E2927" t="str">
            <v>Measure life (years)</v>
          </cell>
          <cell r="F2927" t="str">
            <v>Measure Life Value Source</v>
          </cell>
          <cell r="G2927" t="str">
            <v/>
          </cell>
          <cell r="H2927" t="str">
            <v>Table 2 on page 22 of Appendix 1</v>
          </cell>
          <cell r="I2927" t="str">
            <v>UT_2011_Annual_Report.pdf</v>
          </cell>
        </row>
        <row r="2928">
          <cell r="C2928" t="str">
            <v>569.3_Incremental cost ($)</v>
          </cell>
          <cell r="D2928">
            <v>3</v>
          </cell>
          <cell r="E2928" t="str">
            <v>Incremental cost ($)</v>
          </cell>
          <cell r="F2928" t="str">
            <v>Cost Value Source</v>
          </cell>
          <cell r="G2928" t="str">
            <v/>
          </cell>
          <cell r="H2928" t="str">
            <v/>
          </cell>
          <cell r="I2928" t="str">
            <v/>
          </cell>
        </row>
        <row r="2929">
          <cell r="C2929" t="str">
            <v>569.3_Incremental cost ($)</v>
          </cell>
          <cell r="D2929">
            <v>3</v>
          </cell>
          <cell r="E2929" t="str">
            <v>Incremental cost ($)</v>
          </cell>
          <cell r="F2929" t="str">
            <v>Cost Value Source</v>
          </cell>
          <cell r="G2929" t="str">
            <v/>
          </cell>
          <cell r="H2929" t="str">
            <v/>
          </cell>
          <cell r="I2929" t="str">
            <v>AgGreenMotorRewind_v2_0.xlsm</v>
          </cell>
        </row>
        <row r="2930">
          <cell r="C2930" t="str">
            <v>569.3_Gross Average Monthly Demand Reduction (kW/unit)</v>
          </cell>
          <cell r="D2930">
            <v>3</v>
          </cell>
          <cell r="E2930" t="str">
            <v>Gross Average Monthly Demand Reduction (kW/unit)</v>
          </cell>
          <cell r="F2930" t="str">
            <v>Demand Reduction Value Source</v>
          </cell>
          <cell r="G2930" t="str">
            <v/>
          </cell>
          <cell r="H2930" t="str">
            <v/>
          </cell>
          <cell r="I2930" t="str">
            <v/>
          </cell>
        </row>
        <row r="2931">
          <cell r="C2931" t="str">
            <v>569.3_Gross Average Monthly Demand Reduction (kW/unit)</v>
          </cell>
          <cell r="D2931">
            <v>3</v>
          </cell>
          <cell r="E2931" t="str">
            <v>Gross Average Monthly Demand Reduction (kW/unit)</v>
          </cell>
          <cell r="F2931" t="str">
            <v>Demand Reduction Value Source</v>
          </cell>
          <cell r="G2931" t="str">
            <v/>
          </cell>
          <cell r="H2931" t="str">
            <v/>
          </cell>
          <cell r="I2931" t="str">
            <v>AgGreenMotorRewind_v2_0.xlsm</v>
          </cell>
        </row>
        <row r="2932">
          <cell r="C2932" t="str">
            <v>569.3_Gross incremental annual electric savings (kWh/yr)</v>
          </cell>
          <cell r="D2932">
            <v>3</v>
          </cell>
          <cell r="E2932" t="str">
            <v>Gross incremental annual electric savings (kWh/yr)</v>
          </cell>
          <cell r="F2932" t="str">
            <v xml:space="preserve">Energy Savings Value Source </v>
          </cell>
          <cell r="G2932" t="str">
            <v/>
          </cell>
          <cell r="H2932" t="str">
            <v/>
          </cell>
          <cell r="I2932" t="str">
            <v/>
          </cell>
        </row>
        <row r="2933">
          <cell r="C2933" t="str">
            <v>569.3_Gross incremental annual electric savings (kWh/yr)</v>
          </cell>
          <cell r="D2933">
            <v>3</v>
          </cell>
          <cell r="E2933" t="str">
            <v>Gross incremental annual electric savings (kWh/yr)</v>
          </cell>
          <cell r="F2933" t="str">
            <v xml:space="preserve">Energy Savings Value Source </v>
          </cell>
          <cell r="G2933" t="str">
            <v/>
          </cell>
          <cell r="H2933" t="str">
            <v/>
          </cell>
          <cell r="I2933" t="str">
            <v>AgGreenMotorRewind_v2_0.xlsm</v>
          </cell>
        </row>
        <row r="2934">
          <cell r="C2934" t="str">
            <v>569.3_Incentive Customer ($)</v>
          </cell>
          <cell r="D2934">
            <v>3</v>
          </cell>
          <cell r="E2934" t="str">
            <v>Incentive Customer ($)</v>
          </cell>
          <cell r="F2934" t="str">
            <v>Incentive Value Source</v>
          </cell>
          <cell r="G2934" t="str">
            <v/>
          </cell>
          <cell r="H2934" t="str">
            <v>Table 10-13</v>
          </cell>
          <cell r="I2934" t="str">
            <v>FinAnswer Express Market Characterization and Program Enhancements - Utah Service Territory 30 Nov 2011.pdf</v>
          </cell>
        </row>
        <row r="2935">
          <cell r="C2935" t="str">
            <v>782.2_Gross Average Monthly Demand Reduction (kW/unit)</v>
          </cell>
          <cell r="D2935">
            <v>2</v>
          </cell>
          <cell r="E2935" t="str">
            <v>Gross Average Monthly Demand Reduction (kW/unit)</v>
          </cell>
          <cell r="F2935" t="str">
            <v>Demand Reduction Value Source</v>
          </cell>
          <cell r="G2935" t="str">
            <v/>
          </cell>
          <cell r="H2935" t="str">
            <v/>
          </cell>
          <cell r="I2935" t="str">
            <v>AgGreenMotorRewind_v2_0.xlsm</v>
          </cell>
        </row>
        <row r="2936">
          <cell r="C2936" t="str">
            <v>782.2_Measure life (years)</v>
          </cell>
          <cell r="D2936">
            <v>2</v>
          </cell>
          <cell r="E2936" t="str">
            <v>Measure life (years)</v>
          </cell>
          <cell r="F2936" t="str">
            <v>Measure Life Value Source</v>
          </cell>
          <cell r="G2936" t="str">
            <v/>
          </cell>
          <cell r="H2936" t="str">
            <v/>
          </cell>
          <cell r="I2936" t="str">
            <v>AgGreenMotorRewind_v2_0.xlsm</v>
          </cell>
        </row>
        <row r="2937">
          <cell r="C2937" t="str">
            <v>782.2_Gross incremental annual electric savings (kWh/yr)</v>
          </cell>
          <cell r="D2937">
            <v>2</v>
          </cell>
          <cell r="E2937" t="str">
            <v>Gross incremental annual electric savings (kWh/yr)</v>
          </cell>
          <cell r="F2937" t="str">
            <v xml:space="preserve">Energy Savings Value Source </v>
          </cell>
          <cell r="G2937" t="str">
            <v/>
          </cell>
          <cell r="H2937" t="str">
            <v/>
          </cell>
          <cell r="I2937" t="str">
            <v>AgGreenMotorRewind_v2_0.xlsm</v>
          </cell>
        </row>
        <row r="2938">
          <cell r="C2938" t="str">
            <v>782.2_Incremental cost ($)</v>
          </cell>
          <cell r="D2938">
            <v>2</v>
          </cell>
          <cell r="E2938" t="str">
            <v>Incremental cost ($)</v>
          </cell>
          <cell r="F2938" t="str">
            <v>Cost Value Source</v>
          </cell>
          <cell r="G2938" t="str">
            <v/>
          </cell>
          <cell r="H2938" t="str">
            <v/>
          </cell>
          <cell r="I2938" t="str">
            <v>AgGreenMotorRewind_v2_0.xlsm</v>
          </cell>
        </row>
        <row r="2939">
          <cell r="C2939" t="str">
            <v>995.3_Gross incremental annual electric savings (kWh/yr)</v>
          </cell>
          <cell r="D2939">
            <v>3</v>
          </cell>
          <cell r="E2939" t="str">
            <v>Gross incremental annual electric savings (kWh/yr)</v>
          </cell>
          <cell r="F2939" t="str">
            <v>Energy Savings Value Source</v>
          </cell>
          <cell r="G2939" t="str">
            <v/>
          </cell>
          <cell r="H2939" t="str">
            <v/>
          </cell>
          <cell r="I2939" t="str">
            <v>AgGreenMotorRewind_v2_0.xlsm</v>
          </cell>
        </row>
        <row r="2940">
          <cell r="C2940" t="str">
            <v>995.3_Incremental cost ($)</v>
          </cell>
          <cell r="D2940">
            <v>3</v>
          </cell>
          <cell r="E2940" t="str">
            <v>Incremental cost ($)</v>
          </cell>
          <cell r="F2940" t="str">
            <v>Incremental Cost Value Source</v>
          </cell>
          <cell r="G2940" t="str">
            <v/>
          </cell>
          <cell r="H2940" t="str">
            <v/>
          </cell>
          <cell r="I2940" t="str">
            <v>AgGreenMotorRewind_v2_0.xlsm</v>
          </cell>
        </row>
        <row r="2941">
          <cell r="C2941" t="str">
            <v>995.3_Planned Realization Rate</v>
          </cell>
          <cell r="D2941">
            <v>3</v>
          </cell>
          <cell r="E2941" t="str">
            <v>Planned Realization Rate</v>
          </cell>
          <cell r="F2941" t="str">
            <v>Realization Rate Value Source</v>
          </cell>
          <cell r="G2941" t="str">
            <v/>
          </cell>
          <cell r="H2941" t="str">
            <v>Table 1</v>
          </cell>
          <cell r="I2941" t="str">
            <v>DSM_WY_FinAnswerExpress_Report_2011.pdf</v>
          </cell>
        </row>
        <row r="2942">
          <cell r="C2942" t="str">
            <v>995.3_Gross Average Monthly Demand Reduction (kW/unit)</v>
          </cell>
          <cell r="D2942">
            <v>3</v>
          </cell>
          <cell r="E2942" t="str">
            <v>Gross Average Monthly Demand Reduction (kW/unit)</v>
          </cell>
          <cell r="F2942" t="str">
            <v>Demand Savings Value Source</v>
          </cell>
          <cell r="G2942" t="str">
            <v/>
          </cell>
          <cell r="H2942" t="str">
            <v/>
          </cell>
          <cell r="I2942" t="str">
            <v>AgGreenMotorRewind_v2_0.xlsm</v>
          </cell>
        </row>
        <row r="2943">
          <cell r="C2943" t="str">
            <v>995.3_Measure life (years)</v>
          </cell>
          <cell r="D2943">
            <v>3</v>
          </cell>
          <cell r="E2943" t="str">
            <v>Measure life (years)</v>
          </cell>
          <cell r="F2943" t="str">
            <v>Measure Life Value Source</v>
          </cell>
          <cell r="G2943" t="str">
            <v/>
          </cell>
          <cell r="H2943" t="str">
            <v/>
          </cell>
          <cell r="I2943" t="str">
            <v>AgGreenMotorRewind_v2_0.xlsm</v>
          </cell>
        </row>
        <row r="2944">
          <cell r="C2944" t="str">
            <v>995.3_Planned Net to Gross Ratio</v>
          </cell>
          <cell r="D2944">
            <v>3</v>
          </cell>
          <cell r="E2944" t="str">
            <v>Planned Net to Gross Ratio</v>
          </cell>
          <cell r="F2944" t="str">
            <v>Net-to-Gross Value Source</v>
          </cell>
          <cell r="G2944" t="str">
            <v/>
          </cell>
          <cell r="H2944" t="str">
            <v>Page 10</v>
          </cell>
          <cell r="I2944" t="str">
            <v>DSM_WY_FinAnswerExpress_Report_2011.pdf</v>
          </cell>
        </row>
        <row r="2945">
          <cell r="C2945" t="str">
            <v>12202013-065.1_Incremental cost ($)</v>
          </cell>
          <cell r="D2945">
            <v>1</v>
          </cell>
          <cell r="E2945" t="str">
            <v>Incremental cost ($)</v>
          </cell>
          <cell r="F2945" t="str">
            <v>Cost Value Source</v>
          </cell>
          <cell r="G2945" t="str">
            <v/>
          </cell>
          <cell r="H2945" t="str">
            <v/>
          </cell>
          <cell r="I2945" t="str">
            <v>AgGreenMotorRewind_v2_0.xlsm</v>
          </cell>
        </row>
        <row r="2946">
          <cell r="C2946" t="str">
            <v>12202013-065.1_Measure life (years)</v>
          </cell>
          <cell r="D2946">
            <v>1</v>
          </cell>
          <cell r="E2946" t="str">
            <v>Measure life (years)</v>
          </cell>
          <cell r="F2946" t="str">
            <v>Measure Life Value Source</v>
          </cell>
          <cell r="G2946" t="str">
            <v/>
          </cell>
          <cell r="H2946" t="str">
            <v/>
          </cell>
          <cell r="I2946" t="str">
            <v>AgGreenMotorRewind_v2_0.xlsm</v>
          </cell>
        </row>
        <row r="2947">
          <cell r="C2947" t="str">
            <v>12202013-065.1_Planned Realization Rate</v>
          </cell>
          <cell r="D2947">
            <v>1</v>
          </cell>
          <cell r="E2947" t="str">
            <v>Planned Realization Rate</v>
          </cell>
          <cell r="F2947" t="str">
            <v>Realization Rate Value Source</v>
          </cell>
          <cell r="G2947" t="str">
            <v/>
          </cell>
          <cell r="H2947" t="str">
            <v>page 2</v>
          </cell>
          <cell r="I2947" t="str">
            <v>CA_FinAnswer_Express_Program_Evaluation_2009-2011.pdf</v>
          </cell>
        </row>
        <row r="2948">
          <cell r="C2948" t="str">
            <v>12202013-065.1_Planned Net to Gross Ratio</v>
          </cell>
          <cell r="D2948">
            <v>1</v>
          </cell>
          <cell r="E2948" t="str">
            <v>Planned Net to Gross Ratio</v>
          </cell>
          <cell r="F2948" t="str">
            <v>Net-to-Gross Value Source</v>
          </cell>
          <cell r="G2948" t="str">
            <v/>
          </cell>
          <cell r="H2948" t="str">
            <v>page 2</v>
          </cell>
          <cell r="I2948" t="str">
            <v>CA_FinAnswer_Express_Program_Evaluation_2009-2011.pdf</v>
          </cell>
        </row>
        <row r="2949">
          <cell r="C2949" t="str">
            <v>12202013-065.1_Gross Average Monthly Demand Reduction (kW/unit)</v>
          </cell>
          <cell r="D2949">
            <v>1</v>
          </cell>
          <cell r="E2949" t="str">
            <v>Gross Average Monthly Demand Reduction (kW/unit)</v>
          </cell>
          <cell r="F2949" t="str">
            <v>Demand Reduction Value Source</v>
          </cell>
          <cell r="G2949" t="str">
            <v/>
          </cell>
          <cell r="H2949" t="str">
            <v/>
          </cell>
          <cell r="I2949" t="str">
            <v>AgGreenMotorRewind_v2_0.xlsm</v>
          </cell>
        </row>
        <row r="2950">
          <cell r="C2950" t="str">
            <v>12202013-065.1_Gross incremental annual electric savings (kWh/yr)</v>
          </cell>
          <cell r="D2950">
            <v>1</v>
          </cell>
          <cell r="E2950" t="str">
            <v>Gross incremental annual electric savings (kWh/yr)</v>
          </cell>
          <cell r="F2950" t="str">
            <v xml:space="preserve">Energy Savings Value Source </v>
          </cell>
          <cell r="G2950" t="str">
            <v/>
          </cell>
          <cell r="H2950" t="str">
            <v/>
          </cell>
          <cell r="I2950" t="str">
            <v>AgGreenMotorRewind_v2_0.xlsm</v>
          </cell>
        </row>
        <row r="2951">
          <cell r="C2951" t="str">
            <v>12202013-001.2_Measure life (years)</v>
          </cell>
          <cell r="D2951">
            <v>2</v>
          </cell>
          <cell r="E2951" t="str">
            <v>Measure life (years)</v>
          </cell>
          <cell r="F2951" t="str">
            <v>Measure Life Value Source</v>
          </cell>
          <cell r="G2951" t="str">
            <v/>
          </cell>
          <cell r="H2951" t="str">
            <v/>
          </cell>
          <cell r="I2951" t="str">
            <v>AgGreenMotorRewind_v2_0.xlsm</v>
          </cell>
        </row>
        <row r="2952">
          <cell r="C2952" t="str">
            <v>12202013-001.2_Planned Realization Rate</v>
          </cell>
          <cell r="D2952">
            <v>2</v>
          </cell>
          <cell r="E2952" t="str">
            <v>Planned Realization Rate</v>
          </cell>
          <cell r="F2952" t="str">
            <v>Realization Rate Value Source</v>
          </cell>
          <cell r="G2952" t="str">
            <v/>
          </cell>
          <cell r="H2952" t="str">
            <v>Table 1</v>
          </cell>
          <cell r="I2952" t="str">
            <v>ID_FinAnswer_Express_Program_Evaluation_2009-2011.pdf</v>
          </cell>
        </row>
        <row r="2953">
          <cell r="C2953" t="str">
            <v>12202013-001.2_Planned Net to Gross Ratio</v>
          </cell>
          <cell r="D2953">
            <v>2</v>
          </cell>
          <cell r="E2953" t="str">
            <v>Planned Net to Gross Ratio</v>
          </cell>
          <cell r="F2953" t="str">
            <v>Net-to-Gross Value Source</v>
          </cell>
          <cell r="G2953" t="str">
            <v/>
          </cell>
          <cell r="H2953" t="str">
            <v>Page 2</v>
          </cell>
          <cell r="I2953" t="str">
            <v>ID_FinAnswer_Express_Program_Evaluation_2009-2011.pdf</v>
          </cell>
        </row>
        <row r="2954">
          <cell r="C2954" t="str">
            <v>12202013-001.2_Gross Average Monthly Demand Reduction (kW/unit)</v>
          </cell>
          <cell r="D2954">
            <v>2</v>
          </cell>
          <cell r="E2954" t="str">
            <v>Gross Average Monthly Demand Reduction (kW/unit)</v>
          </cell>
          <cell r="F2954" t="str">
            <v>Demand Reduction Value Source</v>
          </cell>
          <cell r="G2954" t="str">
            <v/>
          </cell>
          <cell r="H2954" t="str">
            <v/>
          </cell>
          <cell r="I2954" t="str">
            <v>AgGreenMotorRewind_v2_0.xlsm</v>
          </cell>
        </row>
        <row r="2955">
          <cell r="C2955" t="str">
            <v>12202013-001.2_Incremental cost ($)</v>
          </cell>
          <cell r="D2955">
            <v>2</v>
          </cell>
          <cell r="E2955" t="str">
            <v>Incremental cost ($)</v>
          </cell>
          <cell r="F2955" t="str">
            <v>Cost Value Source</v>
          </cell>
          <cell r="G2955" t="str">
            <v/>
          </cell>
          <cell r="H2955" t="str">
            <v/>
          </cell>
          <cell r="I2955" t="str">
            <v>AgGreenMotorRewind_v2_0.xlsm</v>
          </cell>
        </row>
        <row r="2956">
          <cell r="C2956" t="str">
            <v>12202013-001.2_Gross incremental annual electric savings (kWh/yr)</v>
          </cell>
          <cell r="D2956">
            <v>2</v>
          </cell>
          <cell r="E2956" t="str">
            <v>Gross incremental annual electric savings (kWh/yr)</v>
          </cell>
          <cell r="F2956" t="str">
            <v xml:space="preserve">Energy Savings Value Source </v>
          </cell>
          <cell r="G2956" t="str">
            <v/>
          </cell>
          <cell r="H2956" t="str">
            <v/>
          </cell>
          <cell r="I2956" t="str">
            <v>AgGreenMotorRewind_v2_0.xlsm</v>
          </cell>
        </row>
        <row r="2957">
          <cell r="C2957" t="str">
            <v>12132013-001.2_Incremental cost ($)</v>
          </cell>
          <cell r="D2957">
            <v>2</v>
          </cell>
          <cell r="E2957" t="str">
            <v>Incremental cost ($)</v>
          </cell>
          <cell r="F2957" t="str">
            <v>Cost Value Source</v>
          </cell>
          <cell r="G2957" t="str">
            <v/>
          </cell>
          <cell r="H2957" t="str">
            <v/>
          </cell>
          <cell r="I2957" t="str">
            <v>AgGreenMotorRewind_v2_0.xlsm</v>
          </cell>
        </row>
        <row r="2958">
          <cell r="C2958" t="str">
            <v>12132013-001.2_Gross Average Monthly Demand Reduction (kW/unit)</v>
          </cell>
          <cell r="D2958">
            <v>2</v>
          </cell>
          <cell r="E2958" t="str">
            <v>Gross Average Monthly Demand Reduction (kW/unit)</v>
          </cell>
          <cell r="F2958" t="str">
            <v>Demand Reduction Value Source</v>
          </cell>
          <cell r="G2958" t="str">
            <v/>
          </cell>
          <cell r="H2958" t="str">
            <v/>
          </cell>
          <cell r="I2958" t="str">
            <v>AgGreenMotorRewind_v2_0.xlsm</v>
          </cell>
        </row>
        <row r="2959">
          <cell r="C2959" t="str">
            <v>12132013-001.2_Gross incremental annual electric savings (kWh/yr)</v>
          </cell>
          <cell r="D2959">
            <v>2</v>
          </cell>
          <cell r="E2959" t="str">
            <v>Gross incremental annual electric savings (kWh/yr)</v>
          </cell>
          <cell r="F2959" t="str">
            <v xml:space="preserve">Energy Savings Value Source </v>
          </cell>
          <cell r="G2959" t="str">
            <v/>
          </cell>
          <cell r="H2959" t="str">
            <v/>
          </cell>
          <cell r="I2959" t="str">
            <v/>
          </cell>
        </row>
        <row r="2960">
          <cell r="C2960" t="str">
            <v>12132013-001.2_Incentive Customer ($)</v>
          </cell>
          <cell r="D2960">
            <v>2</v>
          </cell>
          <cell r="E2960" t="str">
            <v>Incentive Customer ($)</v>
          </cell>
          <cell r="F2960" t="str">
            <v>Incentive Value Source</v>
          </cell>
          <cell r="G2960" t="str">
            <v/>
          </cell>
          <cell r="H2960" t="str">
            <v>Table 10-14</v>
          </cell>
          <cell r="I2960" t="str">
            <v>FinAnswer Express Market Characterization and Program Enhancements - Utah Service Territory 30 Nov 2011.pdf</v>
          </cell>
        </row>
        <row r="2961">
          <cell r="C2961" t="str">
            <v>12132013-001.2_Incremental cost ($)</v>
          </cell>
          <cell r="D2961">
            <v>2</v>
          </cell>
          <cell r="E2961" t="str">
            <v>Incremental cost ($)</v>
          </cell>
          <cell r="F2961" t="str">
            <v>Cost Value Source</v>
          </cell>
          <cell r="G2961" t="str">
            <v/>
          </cell>
          <cell r="H2961" t="str">
            <v/>
          </cell>
          <cell r="I2961" t="str">
            <v/>
          </cell>
        </row>
        <row r="2962">
          <cell r="C2962" t="str">
            <v>12132013-001.2_Gross incremental annual electric savings (kWh/yr)</v>
          </cell>
          <cell r="D2962">
            <v>2</v>
          </cell>
          <cell r="E2962" t="str">
            <v>Gross incremental annual electric savings (kWh/yr)</v>
          </cell>
          <cell r="F2962" t="str">
            <v xml:space="preserve">Energy Savings Value Source </v>
          </cell>
          <cell r="G2962" t="str">
            <v/>
          </cell>
          <cell r="H2962" t="str">
            <v/>
          </cell>
          <cell r="I2962" t="str">
            <v>AgGreenMotorRewind_v2_0.xlsm</v>
          </cell>
        </row>
        <row r="2963">
          <cell r="C2963" t="str">
            <v>12132013-001.2_Measure life (years)</v>
          </cell>
          <cell r="D2963">
            <v>2</v>
          </cell>
          <cell r="E2963" t="str">
            <v>Measure life (years)</v>
          </cell>
          <cell r="F2963" t="str">
            <v>Measure Life Value Source</v>
          </cell>
          <cell r="G2963" t="str">
            <v/>
          </cell>
          <cell r="H2963" t="str">
            <v>Table 2 on page 22 of Appendix 1</v>
          </cell>
          <cell r="I2963" t="str">
            <v>UT_2011_Annual_Report.pdf</v>
          </cell>
        </row>
        <row r="2964">
          <cell r="C2964" t="str">
            <v>12302013-024.1_Gross Average Monthly Demand Reduction (kW/unit)</v>
          </cell>
          <cell r="D2964">
            <v>1</v>
          </cell>
          <cell r="E2964" t="str">
            <v>Gross Average Monthly Demand Reduction (kW/unit)</v>
          </cell>
          <cell r="F2964" t="str">
            <v>Demand Reduction Value Source</v>
          </cell>
          <cell r="G2964" t="str">
            <v/>
          </cell>
          <cell r="H2964" t="str">
            <v/>
          </cell>
          <cell r="I2964" t="str">
            <v>AgGreenMotorRewind_v2_0.xlsm</v>
          </cell>
        </row>
        <row r="2965">
          <cell r="C2965" t="str">
            <v>12302013-024.1_Measure life (years)</v>
          </cell>
          <cell r="D2965">
            <v>1</v>
          </cell>
          <cell r="E2965" t="str">
            <v>Measure life (years)</v>
          </cell>
          <cell r="F2965" t="str">
            <v>Measure Life Value Source</v>
          </cell>
          <cell r="G2965" t="str">
            <v/>
          </cell>
          <cell r="H2965" t="str">
            <v/>
          </cell>
          <cell r="I2965" t="str">
            <v>AgGreenMotorRewind_v2_0.xlsm</v>
          </cell>
        </row>
        <row r="2966">
          <cell r="C2966" t="str">
            <v>12302013-024.1_Gross incremental annual electric savings (kWh/yr)</v>
          </cell>
          <cell r="D2966">
            <v>1</v>
          </cell>
          <cell r="E2966" t="str">
            <v>Gross incremental annual electric savings (kWh/yr)</v>
          </cell>
          <cell r="F2966" t="str">
            <v xml:space="preserve">Energy Savings Value Source </v>
          </cell>
          <cell r="G2966" t="str">
            <v/>
          </cell>
          <cell r="H2966" t="str">
            <v/>
          </cell>
          <cell r="I2966" t="str">
            <v>AgGreenMotorRewind_v2_0.xlsm</v>
          </cell>
        </row>
        <row r="2967">
          <cell r="C2967" t="str">
            <v>12302013-024.1_Incremental cost ($)</v>
          </cell>
          <cell r="D2967">
            <v>1</v>
          </cell>
          <cell r="E2967" t="str">
            <v>Incremental cost ($)</v>
          </cell>
          <cell r="F2967" t="str">
            <v>Cost Value Source</v>
          </cell>
          <cell r="G2967" t="str">
            <v/>
          </cell>
          <cell r="H2967" t="str">
            <v/>
          </cell>
          <cell r="I2967" t="str">
            <v>AgGreenMotorRewind_v2_0.xlsm</v>
          </cell>
        </row>
        <row r="2968">
          <cell r="C2968" t="str">
            <v>12202013-033.2_Incremental cost ($)</v>
          </cell>
          <cell r="D2968">
            <v>2</v>
          </cell>
          <cell r="E2968" t="str">
            <v>Incremental cost ($)</v>
          </cell>
          <cell r="F2968" t="str">
            <v>Incremental Cost Value Source</v>
          </cell>
          <cell r="G2968" t="str">
            <v/>
          </cell>
          <cell r="H2968" t="str">
            <v/>
          </cell>
          <cell r="I2968" t="str">
            <v>AgGreenMotorRewind_v2_0.xlsm</v>
          </cell>
        </row>
        <row r="2969">
          <cell r="C2969" t="str">
            <v>12202013-033.2_Gross Average Monthly Demand Reduction (kW/unit)</v>
          </cell>
          <cell r="D2969">
            <v>2</v>
          </cell>
          <cell r="E2969" t="str">
            <v>Gross Average Monthly Demand Reduction (kW/unit)</v>
          </cell>
          <cell r="F2969" t="str">
            <v>Demand Savings Value Source</v>
          </cell>
          <cell r="G2969" t="str">
            <v/>
          </cell>
          <cell r="H2969" t="str">
            <v/>
          </cell>
          <cell r="I2969" t="str">
            <v>AgGreenMotorRewind_v2_0.xlsm</v>
          </cell>
        </row>
        <row r="2970">
          <cell r="C2970" t="str">
            <v>12202013-033.2_Measure life (years)</v>
          </cell>
          <cell r="D2970">
            <v>2</v>
          </cell>
          <cell r="E2970" t="str">
            <v>Measure life (years)</v>
          </cell>
          <cell r="F2970" t="str">
            <v>Measure Life Value Source</v>
          </cell>
          <cell r="G2970" t="str">
            <v/>
          </cell>
          <cell r="H2970" t="str">
            <v/>
          </cell>
          <cell r="I2970" t="str">
            <v>AgGreenMotorRewind_v2_0.xlsm</v>
          </cell>
        </row>
        <row r="2971">
          <cell r="C2971" t="str">
            <v>12202013-033.2_Planned Net to Gross Ratio</v>
          </cell>
          <cell r="D2971">
            <v>2</v>
          </cell>
          <cell r="E2971" t="str">
            <v>Planned Net to Gross Ratio</v>
          </cell>
          <cell r="F2971" t="str">
            <v>Net-to-Gross Value Source</v>
          </cell>
          <cell r="G2971" t="str">
            <v/>
          </cell>
          <cell r="H2971" t="str">
            <v>Page 10</v>
          </cell>
          <cell r="I2971" t="str">
            <v>DSM_WY_FinAnswerExpress_Report_2011.pdf</v>
          </cell>
        </row>
        <row r="2972">
          <cell r="C2972" t="str">
            <v>12202013-033.2_Planned Realization Rate</v>
          </cell>
          <cell r="D2972">
            <v>2</v>
          </cell>
          <cell r="E2972" t="str">
            <v>Planned Realization Rate</v>
          </cell>
          <cell r="F2972" t="str">
            <v>Realization Rate Value Source</v>
          </cell>
          <cell r="G2972" t="str">
            <v/>
          </cell>
          <cell r="H2972" t="str">
            <v>Table 1</v>
          </cell>
          <cell r="I2972" t="str">
            <v>DSM_WY_FinAnswerExpress_Report_2011.pdf</v>
          </cell>
        </row>
        <row r="2973">
          <cell r="C2973" t="str">
            <v>12202013-033.2_Gross incremental annual electric savings (kWh/yr)</v>
          </cell>
          <cell r="D2973">
            <v>2</v>
          </cell>
          <cell r="E2973" t="str">
            <v>Gross incremental annual electric savings (kWh/yr)</v>
          </cell>
          <cell r="F2973" t="str">
            <v>Energy Savings Value Source</v>
          </cell>
          <cell r="G2973" t="str">
            <v/>
          </cell>
          <cell r="H2973" t="str">
            <v/>
          </cell>
          <cell r="I2973" t="str">
            <v>AgGreenMotorRewind_v2_0.xlsm</v>
          </cell>
        </row>
        <row r="2974">
          <cell r="C2974" t="str">
            <v>129.2_Incremental cost ($)</v>
          </cell>
          <cell r="D2974">
            <v>2</v>
          </cell>
          <cell r="E2974" t="str">
            <v>Incremental cost ($)</v>
          </cell>
          <cell r="F2974" t="str">
            <v>Cost Value Source</v>
          </cell>
          <cell r="G2974" t="str">
            <v/>
          </cell>
          <cell r="H2974" t="str">
            <v/>
          </cell>
          <cell r="I2974" t="str">
            <v>AgGreenMotorRewind_v2_0.xlsm</v>
          </cell>
        </row>
        <row r="2975">
          <cell r="C2975" t="str">
            <v>129.2_Measure life (years)</v>
          </cell>
          <cell r="D2975">
            <v>2</v>
          </cell>
          <cell r="E2975" t="str">
            <v>Measure life (years)</v>
          </cell>
          <cell r="F2975" t="str">
            <v>Measure Life Value Source</v>
          </cell>
          <cell r="G2975" t="str">
            <v/>
          </cell>
          <cell r="H2975" t="str">
            <v/>
          </cell>
          <cell r="I2975" t="str">
            <v>AgGreenMotorRewind_v2_0.xlsm</v>
          </cell>
        </row>
        <row r="2976">
          <cell r="C2976" t="str">
            <v>129.2_Planned Net to Gross Ratio</v>
          </cell>
          <cell r="D2976">
            <v>2</v>
          </cell>
          <cell r="E2976" t="str">
            <v>Planned Net to Gross Ratio</v>
          </cell>
          <cell r="F2976" t="str">
            <v>Net-to-Gross Value Source</v>
          </cell>
          <cell r="G2976" t="str">
            <v/>
          </cell>
          <cell r="H2976" t="str">
            <v>page 2</v>
          </cell>
          <cell r="I2976" t="str">
            <v>CA_FinAnswer_Express_Program_Evaluation_2009-2011.pdf</v>
          </cell>
        </row>
        <row r="2977">
          <cell r="C2977" t="str">
            <v>129.2_Gross incremental annual electric savings (kWh/yr)</v>
          </cell>
          <cell r="D2977">
            <v>2</v>
          </cell>
          <cell r="E2977" t="str">
            <v>Gross incremental annual electric savings (kWh/yr)</v>
          </cell>
          <cell r="F2977" t="str">
            <v xml:space="preserve">Energy Savings Value Source </v>
          </cell>
          <cell r="G2977" t="str">
            <v/>
          </cell>
          <cell r="H2977" t="str">
            <v/>
          </cell>
          <cell r="I2977" t="str">
            <v>AgGreenMotorRewind_v2_0.xlsm</v>
          </cell>
        </row>
        <row r="2978">
          <cell r="C2978" t="str">
            <v>129.2_Gross Average Monthly Demand Reduction (kW/unit)</v>
          </cell>
          <cell r="D2978">
            <v>2</v>
          </cell>
          <cell r="E2978" t="str">
            <v>Gross Average Monthly Demand Reduction (kW/unit)</v>
          </cell>
          <cell r="F2978" t="str">
            <v>Demand Reduction Value Source</v>
          </cell>
          <cell r="G2978" t="str">
            <v/>
          </cell>
          <cell r="H2978" t="str">
            <v/>
          </cell>
          <cell r="I2978" t="str">
            <v>AgGreenMotorRewind_v2_0.xlsm</v>
          </cell>
        </row>
        <row r="2979">
          <cell r="C2979" t="str">
            <v>129.2_Planned Realization Rate</v>
          </cell>
          <cell r="D2979">
            <v>2</v>
          </cell>
          <cell r="E2979" t="str">
            <v>Planned Realization Rate</v>
          </cell>
          <cell r="F2979" t="str">
            <v>Realization Rate Value Source</v>
          </cell>
          <cell r="G2979" t="str">
            <v/>
          </cell>
          <cell r="H2979" t="str">
            <v>page 2</v>
          </cell>
          <cell r="I2979" t="str">
            <v>CA_FinAnswer_Express_Program_Evaluation_2009-2011.pdf</v>
          </cell>
        </row>
        <row r="2980">
          <cell r="C2980" t="str">
            <v>338.3_Planned Net to Gross Ratio</v>
          </cell>
          <cell r="D2980">
            <v>3</v>
          </cell>
          <cell r="E2980" t="str">
            <v>Planned Net to Gross Ratio</v>
          </cell>
          <cell r="F2980" t="str">
            <v>Net-to-Gross Value Source</v>
          </cell>
          <cell r="G2980" t="str">
            <v/>
          </cell>
          <cell r="H2980" t="str">
            <v>Page 2</v>
          </cell>
          <cell r="I2980" t="str">
            <v>ID_FinAnswer_Express_Program_Evaluation_2009-2011.pdf</v>
          </cell>
        </row>
        <row r="2981">
          <cell r="C2981" t="str">
            <v>338.3_Gross incremental annual electric savings (kWh/yr)</v>
          </cell>
          <cell r="D2981">
            <v>3</v>
          </cell>
          <cell r="E2981" t="str">
            <v>Gross incremental annual electric savings (kWh/yr)</v>
          </cell>
          <cell r="F2981" t="str">
            <v xml:space="preserve">Energy Savings Value Source </v>
          </cell>
          <cell r="G2981" t="str">
            <v/>
          </cell>
          <cell r="H2981" t="str">
            <v/>
          </cell>
          <cell r="I2981" t="str">
            <v>AgGreenMotorRewind_v2_0.xlsm</v>
          </cell>
        </row>
        <row r="2982">
          <cell r="C2982" t="str">
            <v>338.3_Planned Realization Rate</v>
          </cell>
          <cell r="D2982">
            <v>3</v>
          </cell>
          <cell r="E2982" t="str">
            <v>Planned Realization Rate</v>
          </cell>
          <cell r="F2982" t="str">
            <v>Realization Rate Value Source</v>
          </cell>
          <cell r="G2982" t="str">
            <v/>
          </cell>
          <cell r="H2982" t="str">
            <v>Table 1</v>
          </cell>
          <cell r="I2982" t="str">
            <v>ID_FinAnswer_Express_Program_Evaluation_2009-2011.pdf</v>
          </cell>
        </row>
        <row r="2983">
          <cell r="C2983" t="str">
            <v>338.3_Incremental cost ($)</v>
          </cell>
          <cell r="D2983">
            <v>3</v>
          </cell>
          <cell r="E2983" t="str">
            <v>Incremental cost ($)</v>
          </cell>
          <cell r="F2983" t="str">
            <v>Cost Value Source</v>
          </cell>
          <cell r="G2983" t="str">
            <v/>
          </cell>
          <cell r="H2983" t="str">
            <v/>
          </cell>
          <cell r="I2983" t="str">
            <v>AgGreenMotorRewind_v2_0.xlsm</v>
          </cell>
        </row>
        <row r="2984">
          <cell r="C2984" t="str">
            <v>338.3_Measure life (years)</v>
          </cell>
          <cell r="D2984">
            <v>3</v>
          </cell>
          <cell r="E2984" t="str">
            <v>Measure life (years)</v>
          </cell>
          <cell r="F2984" t="str">
            <v>Measure Life Value Source</v>
          </cell>
          <cell r="G2984" t="str">
            <v/>
          </cell>
          <cell r="H2984" t="str">
            <v/>
          </cell>
          <cell r="I2984" t="str">
            <v>AgGreenMotorRewind_v2_0.xlsm</v>
          </cell>
        </row>
        <row r="2985">
          <cell r="C2985" t="str">
            <v>338.3_Gross Average Monthly Demand Reduction (kW/unit)</v>
          </cell>
          <cell r="D2985">
            <v>3</v>
          </cell>
          <cell r="E2985" t="str">
            <v>Gross Average Monthly Demand Reduction (kW/unit)</v>
          </cell>
          <cell r="F2985" t="str">
            <v>Demand Reduction Value Source</v>
          </cell>
          <cell r="G2985" t="str">
            <v/>
          </cell>
          <cell r="H2985" t="str">
            <v/>
          </cell>
          <cell r="I2985" t="str">
            <v>AgGreenMotorRewind_v2_0.xlsm</v>
          </cell>
        </row>
        <row r="2986">
          <cell r="C2986" t="str">
            <v>570.3_Gross Average Monthly Demand Reduction (kW/unit)</v>
          </cell>
          <cell r="D2986">
            <v>3</v>
          </cell>
          <cell r="E2986" t="str">
            <v>Gross Average Monthly Demand Reduction (kW/unit)</v>
          </cell>
          <cell r="F2986" t="str">
            <v>Demand Reduction Value Source</v>
          </cell>
          <cell r="G2986" t="str">
            <v/>
          </cell>
          <cell r="H2986" t="str">
            <v/>
          </cell>
          <cell r="I2986" t="str">
            <v>AgGreenMotorRewind_v2_0.xlsm</v>
          </cell>
        </row>
        <row r="2987">
          <cell r="C2987" t="str">
            <v>570.3_Incentive Customer ($)</v>
          </cell>
          <cell r="D2987">
            <v>3</v>
          </cell>
          <cell r="E2987" t="str">
            <v>Incentive Customer ($)</v>
          </cell>
          <cell r="F2987" t="str">
            <v>Incentive Value Source</v>
          </cell>
          <cell r="G2987" t="str">
            <v/>
          </cell>
          <cell r="H2987" t="str">
            <v>Table 10-13</v>
          </cell>
          <cell r="I2987" t="str">
            <v>FinAnswer Express Market Characterization and Program Enhancements - Utah Service Territory 30 Nov 2011.pdf</v>
          </cell>
        </row>
        <row r="2988">
          <cell r="C2988" t="str">
            <v>570.3_Gross incremental annual electric savings (kWh/yr)</v>
          </cell>
          <cell r="D2988">
            <v>3</v>
          </cell>
          <cell r="E2988" t="str">
            <v>Gross incremental annual electric savings (kWh/yr)</v>
          </cell>
          <cell r="F2988" t="str">
            <v xml:space="preserve">Energy Savings Value Source </v>
          </cell>
          <cell r="G2988" t="str">
            <v/>
          </cell>
          <cell r="H2988" t="str">
            <v/>
          </cell>
          <cell r="I2988" t="str">
            <v>AgGreenMotorRewind_v2_0.xlsm</v>
          </cell>
        </row>
        <row r="2989">
          <cell r="C2989" t="str">
            <v>570.3_Measure life (years)</v>
          </cell>
          <cell r="D2989">
            <v>3</v>
          </cell>
          <cell r="E2989" t="str">
            <v>Measure life (years)</v>
          </cell>
          <cell r="F2989" t="str">
            <v>Measure Life Value Source</v>
          </cell>
          <cell r="G2989" t="str">
            <v/>
          </cell>
          <cell r="H2989" t="str">
            <v>Table 2 on page 22 of Appendix 1</v>
          </cell>
          <cell r="I2989" t="str">
            <v>UT_2011_Annual_Report.pdf</v>
          </cell>
        </row>
        <row r="2990">
          <cell r="C2990" t="str">
            <v>570.3_Incremental cost ($)</v>
          </cell>
          <cell r="D2990">
            <v>3</v>
          </cell>
          <cell r="E2990" t="str">
            <v>Incremental cost ($)</v>
          </cell>
          <cell r="F2990" t="str">
            <v>Cost Value Source</v>
          </cell>
          <cell r="G2990" t="str">
            <v/>
          </cell>
          <cell r="H2990" t="str">
            <v/>
          </cell>
          <cell r="I2990" t="str">
            <v>AgGreenMotorRewind_v2_0.xlsm</v>
          </cell>
        </row>
        <row r="2991">
          <cell r="C2991" t="str">
            <v>570.3_Incremental cost ($)</v>
          </cell>
          <cell r="D2991">
            <v>3</v>
          </cell>
          <cell r="E2991" t="str">
            <v>Incremental cost ($)</v>
          </cell>
          <cell r="F2991" t="str">
            <v>Cost Value Source</v>
          </cell>
          <cell r="G2991" t="str">
            <v/>
          </cell>
          <cell r="H2991" t="str">
            <v/>
          </cell>
          <cell r="I2991" t="str">
            <v/>
          </cell>
        </row>
        <row r="2992">
          <cell r="C2992" t="str">
            <v>570.3_Gross incremental annual electric savings (kWh/yr)</v>
          </cell>
          <cell r="D2992">
            <v>3</v>
          </cell>
          <cell r="E2992" t="str">
            <v>Gross incremental annual electric savings (kWh/yr)</v>
          </cell>
          <cell r="F2992" t="str">
            <v xml:space="preserve">Energy Savings Value Source </v>
          </cell>
          <cell r="G2992" t="str">
            <v/>
          </cell>
          <cell r="H2992" t="str">
            <v/>
          </cell>
          <cell r="I2992" t="str">
            <v/>
          </cell>
        </row>
        <row r="2993">
          <cell r="C2993" t="str">
            <v>570.3_Gross Average Monthly Demand Reduction (kW/unit)</v>
          </cell>
          <cell r="D2993">
            <v>3</v>
          </cell>
          <cell r="E2993" t="str">
            <v>Gross Average Monthly Demand Reduction (kW/unit)</v>
          </cell>
          <cell r="F2993" t="str">
            <v>Demand Reduction Value Source</v>
          </cell>
          <cell r="G2993" t="str">
            <v/>
          </cell>
          <cell r="H2993" t="str">
            <v/>
          </cell>
          <cell r="I2993" t="str">
            <v/>
          </cell>
        </row>
        <row r="2994">
          <cell r="C2994" t="str">
            <v>783.2_Incremental cost ($)</v>
          </cell>
          <cell r="D2994">
            <v>2</v>
          </cell>
          <cell r="E2994" t="str">
            <v>Incremental cost ($)</v>
          </cell>
          <cell r="F2994" t="str">
            <v>Cost Value Source</v>
          </cell>
          <cell r="G2994" t="str">
            <v/>
          </cell>
          <cell r="H2994" t="str">
            <v/>
          </cell>
          <cell r="I2994" t="str">
            <v>AgGreenMotorRewind_v2_0.xlsm</v>
          </cell>
        </row>
        <row r="2995">
          <cell r="C2995" t="str">
            <v>783.2_Gross Average Monthly Demand Reduction (kW/unit)</v>
          </cell>
          <cell r="D2995">
            <v>2</v>
          </cell>
          <cell r="E2995" t="str">
            <v>Gross Average Monthly Demand Reduction (kW/unit)</v>
          </cell>
          <cell r="F2995" t="str">
            <v>Demand Reduction Value Source</v>
          </cell>
          <cell r="G2995" t="str">
            <v/>
          </cell>
          <cell r="H2995" t="str">
            <v/>
          </cell>
          <cell r="I2995" t="str">
            <v>AgGreenMotorRewind_v2_0.xlsm</v>
          </cell>
        </row>
        <row r="2996">
          <cell r="C2996" t="str">
            <v>783.2_Gross incremental annual electric savings (kWh/yr)</v>
          </cell>
          <cell r="D2996">
            <v>2</v>
          </cell>
          <cell r="E2996" t="str">
            <v>Gross incremental annual electric savings (kWh/yr)</v>
          </cell>
          <cell r="F2996" t="str">
            <v xml:space="preserve">Energy Savings Value Source </v>
          </cell>
          <cell r="G2996" t="str">
            <v/>
          </cell>
          <cell r="H2996" t="str">
            <v/>
          </cell>
          <cell r="I2996" t="str">
            <v>AgGreenMotorRewind_v2_0.xlsm</v>
          </cell>
        </row>
        <row r="2997">
          <cell r="C2997" t="str">
            <v>783.2_Measure life (years)</v>
          </cell>
          <cell r="D2997">
            <v>2</v>
          </cell>
          <cell r="E2997" t="str">
            <v>Measure life (years)</v>
          </cell>
          <cell r="F2997" t="str">
            <v>Measure Life Value Source</v>
          </cell>
          <cell r="G2997" t="str">
            <v/>
          </cell>
          <cell r="H2997" t="str">
            <v/>
          </cell>
          <cell r="I2997" t="str">
            <v>AgGreenMotorRewind_v2_0.xlsm</v>
          </cell>
        </row>
        <row r="2998">
          <cell r="C2998" t="str">
            <v>996.3_Planned Realization Rate</v>
          </cell>
          <cell r="D2998">
            <v>3</v>
          </cell>
          <cell r="E2998" t="str">
            <v>Planned Realization Rate</v>
          </cell>
          <cell r="F2998" t="str">
            <v>Realization Rate Value Source</v>
          </cell>
          <cell r="G2998" t="str">
            <v/>
          </cell>
          <cell r="H2998" t="str">
            <v>Table 1</v>
          </cell>
          <cell r="I2998" t="str">
            <v>DSM_WY_FinAnswerExpress_Report_2011.pdf</v>
          </cell>
        </row>
        <row r="2999">
          <cell r="C2999" t="str">
            <v>996.3_Incremental cost ($)</v>
          </cell>
          <cell r="D2999">
            <v>3</v>
          </cell>
          <cell r="E2999" t="str">
            <v>Incremental cost ($)</v>
          </cell>
          <cell r="F2999" t="str">
            <v>Incremental Cost Value Source</v>
          </cell>
          <cell r="G2999" t="str">
            <v/>
          </cell>
          <cell r="H2999" t="str">
            <v/>
          </cell>
          <cell r="I2999" t="str">
            <v>AgGreenMotorRewind_v2_0.xlsm</v>
          </cell>
        </row>
        <row r="3000">
          <cell r="C3000" t="str">
            <v>996.3_Planned Net to Gross Ratio</v>
          </cell>
          <cell r="D3000">
            <v>3</v>
          </cell>
          <cell r="E3000" t="str">
            <v>Planned Net to Gross Ratio</v>
          </cell>
          <cell r="F3000" t="str">
            <v>Net-to-Gross Value Source</v>
          </cell>
          <cell r="G3000" t="str">
            <v/>
          </cell>
          <cell r="H3000" t="str">
            <v>Page 10</v>
          </cell>
          <cell r="I3000" t="str">
            <v>DSM_WY_FinAnswerExpress_Report_2011.pdf</v>
          </cell>
        </row>
        <row r="3001">
          <cell r="C3001" t="str">
            <v>996.3_Gross Average Monthly Demand Reduction (kW/unit)</v>
          </cell>
          <cell r="D3001">
            <v>3</v>
          </cell>
          <cell r="E3001" t="str">
            <v>Gross Average Monthly Demand Reduction (kW/unit)</v>
          </cell>
          <cell r="F3001" t="str">
            <v>Demand Savings Value Source</v>
          </cell>
          <cell r="G3001" t="str">
            <v/>
          </cell>
          <cell r="H3001" t="str">
            <v/>
          </cell>
          <cell r="I3001" t="str">
            <v>AgGreenMotorRewind_v2_0.xlsm</v>
          </cell>
        </row>
        <row r="3002">
          <cell r="C3002" t="str">
            <v>996.3_Measure life (years)</v>
          </cell>
          <cell r="D3002">
            <v>3</v>
          </cell>
          <cell r="E3002" t="str">
            <v>Measure life (years)</v>
          </cell>
          <cell r="F3002" t="str">
            <v>Measure Life Value Source</v>
          </cell>
          <cell r="G3002" t="str">
            <v/>
          </cell>
          <cell r="H3002" t="str">
            <v/>
          </cell>
          <cell r="I3002" t="str">
            <v>AgGreenMotorRewind_v2_0.xlsm</v>
          </cell>
        </row>
        <row r="3003">
          <cell r="C3003" t="str">
            <v>996.3_Gross incremental annual electric savings (kWh/yr)</v>
          </cell>
          <cell r="D3003">
            <v>3</v>
          </cell>
          <cell r="E3003" t="str">
            <v>Gross incremental annual electric savings (kWh/yr)</v>
          </cell>
          <cell r="F3003" t="str">
            <v>Energy Savings Value Source</v>
          </cell>
          <cell r="G3003" t="str">
            <v/>
          </cell>
          <cell r="H3003" t="str">
            <v/>
          </cell>
          <cell r="I3003" t="str">
            <v>AgGreenMotorRewind_v2_0.xlsm</v>
          </cell>
        </row>
        <row r="3004">
          <cell r="C3004" t="str">
            <v>12202013-066.1_Planned Net to Gross Ratio</v>
          </cell>
          <cell r="D3004">
            <v>1</v>
          </cell>
          <cell r="E3004" t="str">
            <v>Planned Net to Gross Ratio</v>
          </cell>
          <cell r="F3004" t="str">
            <v>Net-to-Gross Value Source</v>
          </cell>
          <cell r="G3004" t="str">
            <v/>
          </cell>
          <cell r="H3004" t="str">
            <v>page 2</v>
          </cell>
          <cell r="I3004" t="str">
            <v>CA_FinAnswer_Express_Program_Evaluation_2009-2011.pdf</v>
          </cell>
        </row>
        <row r="3005">
          <cell r="C3005" t="str">
            <v>12202013-066.1_Gross incremental annual electric savings (kWh/yr)</v>
          </cell>
          <cell r="D3005">
            <v>1</v>
          </cell>
          <cell r="E3005" t="str">
            <v>Gross incremental annual electric savings (kWh/yr)</v>
          </cell>
          <cell r="F3005" t="str">
            <v xml:space="preserve">Energy Savings Value Source </v>
          </cell>
          <cell r="G3005" t="str">
            <v/>
          </cell>
          <cell r="H3005" t="str">
            <v/>
          </cell>
          <cell r="I3005" t="str">
            <v>AgGreenMotorRewind_v2_0.xlsm</v>
          </cell>
        </row>
        <row r="3006">
          <cell r="C3006" t="str">
            <v>12202013-066.1_Planned Realization Rate</v>
          </cell>
          <cell r="D3006">
            <v>1</v>
          </cell>
          <cell r="E3006" t="str">
            <v>Planned Realization Rate</v>
          </cell>
          <cell r="F3006" t="str">
            <v>Realization Rate Value Source</v>
          </cell>
          <cell r="G3006" t="str">
            <v/>
          </cell>
          <cell r="H3006" t="str">
            <v>page 2</v>
          </cell>
          <cell r="I3006" t="str">
            <v>CA_FinAnswer_Express_Program_Evaluation_2009-2011.pdf</v>
          </cell>
        </row>
        <row r="3007">
          <cell r="C3007" t="str">
            <v>12202013-066.1_Incremental cost ($)</v>
          </cell>
          <cell r="D3007">
            <v>1</v>
          </cell>
          <cell r="E3007" t="str">
            <v>Incremental cost ($)</v>
          </cell>
          <cell r="F3007" t="str">
            <v>Cost Value Source</v>
          </cell>
          <cell r="G3007" t="str">
            <v/>
          </cell>
          <cell r="H3007" t="str">
            <v/>
          </cell>
          <cell r="I3007" t="str">
            <v>AgGreenMotorRewind_v2_0.xlsm</v>
          </cell>
        </row>
        <row r="3008">
          <cell r="C3008" t="str">
            <v>12202013-066.1_Gross Average Monthly Demand Reduction (kW/unit)</v>
          </cell>
          <cell r="D3008">
            <v>1</v>
          </cell>
          <cell r="E3008" t="str">
            <v>Gross Average Monthly Demand Reduction (kW/unit)</v>
          </cell>
          <cell r="F3008" t="str">
            <v>Demand Reduction Value Source</v>
          </cell>
          <cell r="G3008" t="str">
            <v/>
          </cell>
          <cell r="H3008" t="str">
            <v/>
          </cell>
          <cell r="I3008" t="str">
            <v>AgGreenMotorRewind_v2_0.xlsm</v>
          </cell>
        </row>
        <row r="3009">
          <cell r="C3009" t="str">
            <v>12202013-066.1_Measure life (years)</v>
          </cell>
          <cell r="D3009">
            <v>1</v>
          </cell>
          <cell r="E3009" t="str">
            <v>Measure life (years)</v>
          </cell>
          <cell r="F3009" t="str">
            <v>Measure Life Value Source</v>
          </cell>
          <cell r="G3009" t="str">
            <v/>
          </cell>
          <cell r="H3009" t="str">
            <v/>
          </cell>
          <cell r="I3009" t="str">
            <v>AgGreenMotorRewind_v2_0.xlsm</v>
          </cell>
        </row>
        <row r="3010">
          <cell r="C3010" t="str">
            <v>12202013-002.2_Planned Net to Gross Ratio</v>
          </cell>
          <cell r="D3010">
            <v>2</v>
          </cell>
          <cell r="E3010" t="str">
            <v>Planned Net to Gross Ratio</v>
          </cell>
          <cell r="F3010" t="str">
            <v>Net-to-Gross Value Source</v>
          </cell>
          <cell r="G3010" t="str">
            <v/>
          </cell>
          <cell r="H3010" t="str">
            <v>Page 2</v>
          </cell>
          <cell r="I3010" t="str">
            <v>ID_FinAnswer_Express_Program_Evaluation_2009-2011.pdf</v>
          </cell>
        </row>
        <row r="3011">
          <cell r="C3011" t="str">
            <v>12202013-002.2_Gross incremental annual electric savings (kWh/yr)</v>
          </cell>
          <cell r="D3011">
            <v>2</v>
          </cell>
          <cell r="E3011" t="str">
            <v>Gross incremental annual electric savings (kWh/yr)</v>
          </cell>
          <cell r="F3011" t="str">
            <v xml:space="preserve">Energy Savings Value Source </v>
          </cell>
          <cell r="G3011" t="str">
            <v/>
          </cell>
          <cell r="H3011" t="str">
            <v/>
          </cell>
          <cell r="I3011" t="str">
            <v>AgGreenMotorRewind_v2_0.xlsm</v>
          </cell>
        </row>
        <row r="3012">
          <cell r="C3012" t="str">
            <v>12202013-002.2_Incremental cost ($)</v>
          </cell>
          <cell r="D3012">
            <v>2</v>
          </cell>
          <cell r="E3012" t="str">
            <v>Incremental cost ($)</v>
          </cell>
          <cell r="F3012" t="str">
            <v>Cost Value Source</v>
          </cell>
          <cell r="G3012" t="str">
            <v/>
          </cell>
          <cell r="H3012" t="str">
            <v/>
          </cell>
          <cell r="I3012" t="str">
            <v>AgGreenMotorRewind_v2_0.xlsm</v>
          </cell>
        </row>
        <row r="3013">
          <cell r="C3013" t="str">
            <v>12202013-002.2_Gross Average Monthly Demand Reduction (kW/unit)</v>
          </cell>
          <cell r="D3013">
            <v>2</v>
          </cell>
          <cell r="E3013" t="str">
            <v>Gross Average Monthly Demand Reduction (kW/unit)</v>
          </cell>
          <cell r="F3013" t="str">
            <v>Demand Reduction Value Source</v>
          </cell>
          <cell r="G3013" t="str">
            <v/>
          </cell>
          <cell r="H3013" t="str">
            <v/>
          </cell>
          <cell r="I3013" t="str">
            <v>AgGreenMotorRewind_v2_0.xlsm</v>
          </cell>
        </row>
        <row r="3014">
          <cell r="C3014" t="str">
            <v>12202013-002.2_Planned Realization Rate</v>
          </cell>
          <cell r="D3014">
            <v>2</v>
          </cell>
          <cell r="E3014" t="str">
            <v>Planned Realization Rate</v>
          </cell>
          <cell r="F3014" t="str">
            <v>Realization Rate Value Source</v>
          </cell>
          <cell r="G3014" t="str">
            <v/>
          </cell>
          <cell r="H3014" t="str">
            <v>Table 1</v>
          </cell>
          <cell r="I3014" t="str">
            <v>ID_FinAnswer_Express_Program_Evaluation_2009-2011.pdf</v>
          </cell>
        </row>
        <row r="3015">
          <cell r="C3015" t="str">
            <v>12202013-002.2_Measure life (years)</v>
          </cell>
          <cell r="D3015">
            <v>2</v>
          </cell>
          <cell r="E3015" t="str">
            <v>Measure life (years)</v>
          </cell>
          <cell r="F3015" t="str">
            <v>Measure Life Value Source</v>
          </cell>
          <cell r="G3015" t="str">
            <v/>
          </cell>
          <cell r="H3015" t="str">
            <v/>
          </cell>
          <cell r="I3015" t="str">
            <v>AgGreenMotorRewind_v2_0.xlsm</v>
          </cell>
        </row>
        <row r="3016">
          <cell r="C3016" t="str">
            <v>12132013-002.2_Gross Average Monthly Demand Reduction (kW/unit)</v>
          </cell>
          <cell r="D3016">
            <v>2</v>
          </cell>
          <cell r="E3016" t="str">
            <v>Gross Average Monthly Demand Reduction (kW/unit)</v>
          </cell>
          <cell r="F3016" t="str">
            <v>Demand Reduction Value Source</v>
          </cell>
          <cell r="G3016" t="str">
            <v/>
          </cell>
          <cell r="H3016" t="str">
            <v/>
          </cell>
          <cell r="I3016" t="str">
            <v/>
          </cell>
        </row>
        <row r="3017">
          <cell r="C3017" t="str">
            <v>12132013-002.2_Gross incremental annual electric savings (kWh/yr)</v>
          </cell>
          <cell r="D3017">
            <v>2</v>
          </cell>
          <cell r="E3017" t="str">
            <v>Gross incremental annual electric savings (kWh/yr)</v>
          </cell>
          <cell r="F3017" t="str">
            <v xml:space="preserve">Energy Savings Value Source </v>
          </cell>
          <cell r="G3017" t="str">
            <v/>
          </cell>
          <cell r="H3017" t="str">
            <v/>
          </cell>
          <cell r="I3017" t="str">
            <v/>
          </cell>
        </row>
        <row r="3018">
          <cell r="C3018" t="str">
            <v>12132013-002.2_Measure life (years)</v>
          </cell>
          <cell r="D3018">
            <v>2</v>
          </cell>
          <cell r="E3018" t="str">
            <v>Measure life (years)</v>
          </cell>
          <cell r="F3018" t="str">
            <v>Measure Life Value Source</v>
          </cell>
          <cell r="G3018" t="str">
            <v/>
          </cell>
          <cell r="H3018" t="str">
            <v>Table 2 on page 22 of Appendix 1</v>
          </cell>
          <cell r="I3018" t="str">
            <v>UT_2011_Annual_Report.pdf</v>
          </cell>
        </row>
        <row r="3019">
          <cell r="C3019" t="str">
            <v>12132013-002.2_Incremental cost ($)</v>
          </cell>
          <cell r="D3019">
            <v>2</v>
          </cell>
          <cell r="E3019" t="str">
            <v>Incremental cost ($)</v>
          </cell>
          <cell r="F3019" t="str">
            <v>Cost Value Source</v>
          </cell>
          <cell r="G3019" t="str">
            <v/>
          </cell>
          <cell r="H3019" t="str">
            <v/>
          </cell>
          <cell r="I3019" t="str">
            <v>AgGreenMotorRewind_v2_0.xlsm</v>
          </cell>
        </row>
        <row r="3020">
          <cell r="C3020" t="str">
            <v>12132013-002.2_Gross incremental annual electric savings (kWh/yr)</v>
          </cell>
          <cell r="D3020">
            <v>2</v>
          </cell>
          <cell r="E3020" t="str">
            <v>Gross incremental annual electric savings (kWh/yr)</v>
          </cell>
          <cell r="F3020" t="str">
            <v xml:space="preserve">Energy Savings Value Source </v>
          </cell>
          <cell r="G3020" t="str">
            <v/>
          </cell>
          <cell r="H3020" t="str">
            <v/>
          </cell>
          <cell r="I3020" t="str">
            <v>AgGreenMotorRewind_v2_0.xlsm</v>
          </cell>
        </row>
        <row r="3021">
          <cell r="C3021" t="str">
            <v>12132013-002.2_Gross Average Monthly Demand Reduction (kW/unit)</v>
          </cell>
          <cell r="D3021">
            <v>2</v>
          </cell>
          <cell r="E3021" t="str">
            <v>Gross Average Monthly Demand Reduction (kW/unit)</v>
          </cell>
          <cell r="F3021" t="str">
            <v>Demand Reduction Value Source</v>
          </cell>
          <cell r="G3021" t="str">
            <v/>
          </cell>
          <cell r="H3021" t="str">
            <v/>
          </cell>
          <cell r="I3021" t="str">
            <v>AgGreenMotorRewind_v2_0.xlsm</v>
          </cell>
        </row>
        <row r="3022">
          <cell r="C3022" t="str">
            <v>12132013-002.2_Incremental cost ($)</v>
          </cell>
          <cell r="D3022">
            <v>2</v>
          </cell>
          <cell r="E3022" t="str">
            <v>Incremental cost ($)</v>
          </cell>
          <cell r="F3022" t="str">
            <v>Cost Value Source</v>
          </cell>
          <cell r="G3022" t="str">
            <v/>
          </cell>
          <cell r="H3022" t="str">
            <v/>
          </cell>
          <cell r="I3022" t="str">
            <v/>
          </cell>
        </row>
        <row r="3023">
          <cell r="C3023" t="str">
            <v>12132013-002.2_Incentive Customer ($)</v>
          </cell>
          <cell r="D3023">
            <v>2</v>
          </cell>
          <cell r="E3023" t="str">
            <v>Incentive Customer ($)</v>
          </cell>
          <cell r="F3023" t="str">
            <v>Incentive Value Source</v>
          </cell>
          <cell r="G3023" t="str">
            <v/>
          </cell>
          <cell r="H3023" t="str">
            <v>Table 10-14</v>
          </cell>
          <cell r="I3023" t="str">
            <v>FinAnswer Express Market Characterization and Program Enhancements - Utah Service Territory 30 Nov 2011.pdf</v>
          </cell>
        </row>
        <row r="3024">
          <cell r="C3024" t="str">
            <v>12302013-025.1_Gross Average Monthly Demand Reduction (kW/unit)</v>
          </cell>
          <cell r="D3024">
            <v>1</v>
          </cell>
          <cell r="E3024" t="str">
            <v>Gross Average Monthly Demand Reduction (kW/unit)</v>
          </cell>
          <cell r="F3024" t="str">
            <v>Demand Reduction Value Source</v>
          </cell>
          <cell r="G3024" t="str">
            <v/>
          </cell>
          <cell r="H3024" t="str">
            <v/>
          </cell>
          <cell r="I3024" t="str">
            <v>AgGreenMotorRewind_v2_0.xlsm</v>
          </cell>
        </row>
        <row r="3025">
          <cell r="C3025" t="str">
            <v>12302013-025.1_Incremental cost ($)</v>
          </cell>
          <cell r="D3025">
            <v>1</v>
          </cell>
          <cell r="E3025" t="str">
            <v>Incremental cost ($)</v>
          </cell>
          <cell r="F3025" t="str">
            <v>Cost Value Source</v>
          </cell>
          <cell r="G3025" t="str">
            <v/>
          </cell>
          <cell r="H3025" t="str">
            <v/>
          </cell>
          <cell r="I3025" t="str">
            <v>AgGreenMotorRewind_v2_0.xlsm</v>
          </cell>
        </row>
        <row r="3026">
          <cell r="C3026" t="str">
            <v>12302013-025.1_Measure life (years)</v>
          </cell>
          <cell r="D3026">
            <v>1</v>
          </cell>
          <cell r="E3026" t="str">
            <v>Measure life (years)</v>
          </cell>
          <cell r="F3026" t="str">
            <v>Measure Life Value Source</v>
          </cell>
          <cell r="G3026" t="str">
            <v/>
          </cell>
          <cell r="H3026" t="str">
            <v/>
          </cell>
          <cell r="I3026" t="str">
            <v>AgGreenMotorRewind_v2_0.xlsm</v>
          </cell>
        </row>
        <row r="3027">
          <cell r="C3027" t="str">
            <v>12302013-025.1_Gross incremental annual electric savings (kWh/yr)</v>
          </cell>
          <cell r="D3027">
            <v>1</v>
          </cell>
          <cell r="E3027" t="str">
            <v>Gross incremental annual electric savings (kWh/yr)</v>
          </cell>
          <cell r="F3027" t="str">
            <v xml:space="preserve">Energy Savings Value Source </v>
          </cell>
          <cell r="G3027" t="str">
            <v/>
          </cell>
          <cell r="H3027" t="str">
            <v/>
          </cell>
          <cell r="I3027" t="str">
            <v>AgGreenMotorRewind_v2_0.xlsm</v>
          </cell>
        </row>
        <row r="3028">
          <cell r="C3028" t="str">
            <v>12202013-034.2_Planned Realization Rate</v>
          </cell>
          <cell r="D3028">
            <v>2</v>
          </cell>
          <cell r="E3028" t="str">
            <v>Planned Realization Rate</v>
          </cell>
          <cell r="F3028" t="str">
            <v>Realization Rate Value Source</v>
          </cell>
          <cell r="G3028" t="str">
            <v/>
          </cell>
          <cell r="H3028" t="str">
            <v>Table 1</v>
          </cell>
          <cell r="I3028" t="str">
            <v>DSM_WY_FinAnswerExpress_Report_2011.pdf</v>
          </cell>
        </row>
        <row r="3029">
          <cell r="C3029" t="str">
            <v>12202013-034.2_Gross incremental annual electric savings (kWh/yr)</v>
          </cell>
          <cell r="D3029">
            <v>2</v>
          </cell>
          <cell r="E3029" t="str">
            <v>Gross incremental annual electric savings (kWh/yr)</v>
          </cell>
          <cell r="F3029" t="str">
            <v>Energy Savings Value Source</v>
          </cell>
          <cell r="G3029" t="str">
            <v/>
          </cell>
          <cell r="H3029" t="str">
            <v/>
          </cell>
          <cell r="I3029" t="str">
            <v>AgGreenMotorRewind_v2_0.xlsm</v>
          </cell>
        </row>
        <row r="3030">
          <cell r="C3030" t="str">
            <v>12202013-034.2_Measure life (years)</v>
          </cell>
          <cell r="D3030">
            <v>2</v>
          </cell>
          <cell r="E3030" t="str">
            <v>Measure life (years)</v>
          </cell>
          <cell r="F3030" t="str">
            <v>Measure Life Value Source</v>
          </cell>
          <cell r="G3030" t="str">
            <v/>
          </cell>
          <cell r="H3030" t="str">
            <v/>
          </cell>
          <cell r="I3030" t="str">
            <v>AgGreenMotorRewind_v2_0.xlsm</v>
          </cell>
        </row>
        <row r="3031">
          <cell r="C3031" t="str">
            <v>12202013-034.2_Incremental cost ($)</v>
          </cell>
          <cell r="D3031">
            <v>2</v>
          </cell>
          <cell r="E3031" t="str">
            <v>Incremental cost ($)</v>
          </cell>
          <cell r="F3031" t="str">
            <v>Incremental Cost Value Source</v>
          </cell>
          <cell r="G3031" t="str">
            <v/>
          </cell>
          <cell r="H3031" t="str">
            <v/>
          </cell>
          <cell r="I3031" t="str">
            <v>AgGreenMotorRewind_v2_0.xlsm</v>
          </cell>
        </row>
        <row r="3032">
          <cell r="C3032" t="str">
            <v>12202013-034.2_Planned Net to Gross Ratio</v>
          </cell>
          <cell r="D3032">
            <v>2</v>
          </cell>
          <cell r="E3032" t="str">
            <v>Planned Net to Gross Ratio</v>
          </cell>
          <cell r="F3032" t="str">
            <v>Net-to-Gross Value Source</v>
          </cell>
          <cell r="G3032" t="str">
            <v/>
          </cell>
          <cell r="H3032" t="str">
            <v>Page 10</v>
          </cell>
          <cell r="I3032" t="str">
            <v>DSM_WY_FinAnswerExpress_Report_2011.pdf</v>
          </cell>
        </row>
        <row r="3033">
          <cell r="C3033" t="str">
            <v>12202013-034.2_Gross Average Monthly Demand Reduction (kW/unit)</v>
          </cell>
          <cell r="D3033">
            <v>2</v>
          </cell>
          <cell r="E3033" t="str">
            <v>Gross Average Monthly Demand Reduction (kW/unit)</v>
          </cell>
          <cell r="F3033" t="str">
            <v>Demand Savings Value Source</v>
          </cell>
          <cell r="G3033" t="str">
            <v/>
          </cell>
          <cell r="H3033" t="str">
            <v/>
          </cell>
          <cell r="I3033" t="str">
            <v>AgGreenMotorRewind_v2_0.xlsm</v>
          </cell>
        </row>
        <row r="3034">
          <cell r="C3034" t="str">
            <v>120.2_Planned Net to Gross Ratio</v>
          </cell>
          <cell r="D3034">
            <v>2</v>
          </cell>
          <cell r="E3034" t="str">
            <v>Planned Net to Gross Ratio</v>
          </cell>
          <cell r="F3034" t="str">
            <v>Net-to-Gross Value Source</v>
          </cell>
          <cell r="G3034" t="str">
            <v/>
          </cell>
          <cell r="H3034" t="str">
            <v>page 2</v>
          </cell>
          <cell r="I3034" t="str">
            <v>CA_FinAnswer_Express_Program_Evaluation_2009-2011.pdf</v>
          </cell>
        </row>
        <row r="3035">
          <cell r="C3035" t="str">
            <v>120.2_Gross Average Monthly Demand Reduction (kW/unit)</v>
          </cell>
          <cell r="D3035">
            <v>2</v>
          </cell>
          <cell r="E3035" t="str">
            <v>Gross Average Monthly Demand Reduction (kW/unit)</v>
          </cell>
          <cell r="F3035" t="str">
            <v>Demand Reduction Value Source</v>
          </cell>
          <cell r="G3035" t="str">
            <v/>
          </cell>
          <cell r="H3035" t="str">
            <v/>
          </cell>
          <cell r="I3035" t="str">
            <v>AgGreenMotorRewind_v2_0.xlsm</v>
          </cell>
        </row>
        <row r="3036">
          <cell r="C3036" t="str">
            <v>120.2_Planned Realization Rate</v>
          </cell>
          <cell r="D3036">
            <v>2</v>
          </cell>
          <cell r="E3036" t="str">
            <v>Planned Realization Rate</v>
          </cell>
          <cell r="F3036" t="str">
            <v>Realization Rate Value Source</v>
          </cell>
          <cell r="G3036" t="str">
            <v/>
          </cell>
          <cell r="H3036" t="str">
            <v>page 2</v>
          </cell>
          <cell r="I3036" t="str">
            <v>CA_FinAnswer_Express_Program_Evaluation_2009-2011.pdf</v>
          </cell>
        </row>
        <row r="3037">
          <cell r="C3037" t="str">
            <v>120.2_Gross incremental annual electric savings (kWh/yr)</v>
          </cell>
          <cell r="D3037">
            <v>2</v>
          </cell>
          <cell r="E3037" t="str">
            <v>Gross incremental annual electric savings (kWh/yr)</v>
          </cell>
          <cell r="F3037" t="str">
            <v xml:space="preserve">Energy Savings Value Source </v>
          </cell>
          <cell r="G3037" t="str">
            <v/>
          </cell>
          <cell r="H3037" t="str">
            <v/>
          </cell>
          <cell r="I3037" t="str">
            <v>AgGreenMotorRewind_v2_0.xlsm</v>
          </cell>
        </row>
        <row r="3038">
          <cell r="C3038" t="str">
            <v>120.2_Measure life (years)</v>
          </cell>
          <cell r="D3038">
            <v>2</v>
          </cell>
          <cell r="E3038" t="str">
            <v>Measure life (years)</v>
          </cell>
          <cell r="F3038" t="str">
            <v>Measure Life Value Source</v>
          </cell>
          <cell r="G3038" t="str">
            <v/>
          </cell>
          <cell r="H3038" t="str">
            <v/>
          </cell>
          <cell r="I3038" t="str">
            <v>AgGreenMotorRewind_v2_0.xlsm</v>
          </cell>
        </row>
        <row r="3039">
          <cell r="C3039" t="str">
            <v>120.2_Incremental cost ($)</v>
          </cell>
          <cell r="D3039">
            <v>2</v>
          </cell>
          <cell r="E3039" t="str">
            <v>Incremental cost ($)</v>
          </cell>
          <cell r="F3039" t="str">
            <v>Cost Value Source</v>
          </cell>
          <cell r="G3039" t="str">
            <v/>
          </cell>
          <cell r="H3039" t="str">
            <v/>
          </cell>
          <cell r="I3039" t="str">
            <v>AgGreenMotorRewind_v2_0.xlsm</v>
          </cell>
        </row>
        <row r="3040">
          <cell r="C3040" t="str">
            <v>328.3_Gross Average Monthly Demand Reduction (kW/unit)</v>
          </cell>
          <cell r="D3040">
            <v>3</v>
          </cell>
          <cell r="E3040" t="str">
            <v>Gross Average Monthly Demand Reduction (kW/unit)</v>
          </cell>
          <cell r="F3040" t="str">
            <v>Demand Reduction Value Source</v>
          </cell>
          <cell r="G3040" t="str">
            <v/>
          </cell>
          <cell r="H3040" t="str">
            <v/>
          </cell>
          <cell r="I3040" t="str">
            <v>AgGreenMotorRewind_v2_0.xlsm</v>
          </cell>
        </row>
        <row r="3041">
          <cell r="C3041" t="str">
            <v>328.3_Gross incremental annual electric savings (kWh/yr)</v>
          </cell>
          <cell r="D3041">
            <v>3</v>
          </cell>
          <cell r="E3041" t="str">
            <v>Gross incremental annual electric savings (kWh/yr)</v>
          </cell>
          <cell r="F3041" t="str">
            <v xml:space="preserve">Energy Savings Value Source </v>
          </cell>
          <cell r="G3041" t="str">
            <v/>
          </cell>
          <cell r="H3041" t="str">
            <v/>
          </cell>
          <cell r="I3041" t="str">
            <v>AgGreenMotorRewind_v2_0.xlsm</v>
          </cell>
        </row>
        <row r="3042">
          <cell r="C3042" t="str">
            <v>328.3_Planned Net to Gross Ratio</v>
          </cell>
          <cell r="D3042">
            <v>3</v>
          </cell>
          <cell r="E3042" t="str">
            <v>Planned Net to Gross Ratio</v>
          </cell>
          <cell r="F3042" t="str">
            <v>Net-to-Gross Value Source</v>
          </cell>
          <cell r="G3042" t="str">
            <v/>
          </cell>
          <cell r="H3042" t="str">
            <v>Page 2</v>
          </cell>
          <cell r="I3042" t="str">
            <v>ID_FinAnswer_Express_Program_Evaluation_2009-2011.pdf</v>
          </cell>
        </row>
        <row r="3043">
          <cell r="C3043" t="str">
            <v>328.3_Planned Realization Rate</v>
          </cell>
          <cell r="D3043">
            <v>3</v>
          </cell>
          <cell r="E3043" t="str">
            <v>Planned Realization Rate</v>
          </cell>
          <cell r="F3043" t="str">
            <v>Realization Rate Value Source</v>
          </cell>
          <cell r="G3043" t="str">
            <v/>
          </cell>
          <cell r="H3043" t="str">
            <v>Table 1</v>
          </cell>
          <cell r="I3043" t="str">
            <v>ID_FinAnswer_Express_Program_Evaluation_2009-2011.pdf</v>
          </cell>
        </row>
        <row r="3044">
          <cell r="C3044" t="str">
            <v>328.3_Incremental cost ($)</v>
          </cell>
          <cell r="D3044">
            <v>3</v>
          </cell>
          <cell r="E3044" t="str">
            <v>Incremental cost ($)</v>
          </cell>
          <cell r="F3044" t="str">
            <v>Cost Value Source</v>
          </cell>
          <cell r="G3044" t="str">
            <v/>
          </cell>
          <cell r="H3044" t="str">
            <v/>
          </cell>
          <cell r="I3044" t="str">
            <v>AgGreenMotorRewind_v2_0.xlsm</v>
          </cell>
        </row>
        <row r="3045">
          <cell r="C3045" t="str">
            <v>328.3_Measure life (years)</v>
          </cell>
          <cell r="D3045">
            <v>3</v>
          </cell>
          <cell r="E3045" t="str">
            <v>Measure life (years)</v>
          </cell>
          <cell r="F3045" t="str">
            <v>Measure Life Value Source</v>
          </cell>
          <cell r="G3045" t="str">
            <v/>
          </cell>
          <cell r="H3045" t="str">
            <v/>
          </cell>
          <cell r="I3045" t="str">
            <v>AgGreenMotorRewind_v2_0.xlsm</v>
          </cell>
        </row>
        <row r="3046">
          <cell r="C3046" t="str">
            <v>560.3_Gross Average Monthly Demand Reduction (kW/unit)</v>
          </cell>
          <cell r="D3046">
            <v>3</v>
          </cell>
          <cell r="E3046" t="str">
            <v>Gross Average Monthly Demand Reduction (kW/unit)</v>
          </cell>
          <cell r="F3046" t="str">
            <v>Demand Reduction Value Source</v>
          </cell>
          <cell r="G3046" t="str">
            <v/>
          </cell>
          <cell r="H3046" t="str">
            <v/>
          </cell>
          <cell r="I3046" t="str">
            <v>AgGreenMotorRewind_v2_0.xlsm</v>
          </cell>
        </row>
        <row r="3047">
          <cell r="C3047" t="str">
            <v>560.3_Incremental cost ($)</v>
          </cell>
          <cell r="D3047">
            <v>3</v>
          </cell>
          <cell r="E3047" t="str">
            <v>Incremental cost ($)</v>
          </cell>
          <cell r="F3047" t="str">
            <v>Cost Value Source</v>
          </cell>
          <cell r="G3047" t="str">
            <v/>
          </cell>
          <cell r="H3047" t="str">
            <v/>
          </cell>
          <cell r="I3047" t="str">
            <v>AgGreenMotorRewind_v2_0.xlsm</v>
          </cell>
        </row>
        <row r="3048">
          <cell r="C3048" t="str">
            <v>560.3_Gross Average Monthly Demand Reduction (kW/unit)</v>
          </cell>
          <cell r="D3048">
            <v>3</v>
          </cell>
          <cell r="E3048" t="str">
            <v>Gross Average Monthly Demand Reduction (kW/unit)</v>
          </cell>
          <cell r="F3048" t="str">
            <v>Demand Reduction Value Source</v>
          </cell>
          <cell r="G3048" t="str">
            <v/>
          </cell>
          <cell r="H3048" t="str">
            <v/>
          </cell>
          <cell r="I3048" t="str">
            <v/>
          </cell>
        </row>
        <row r="3049">
          <cell r="C3049" t="str">
            <v>560.3_Measure life (years)</v>
          </cell>
          <cell r="D3049">
            <v>3</v>
          </cell>
          <cell r="E3049" t="str">
            <v>Measure life (years)</v>
          </cell>
          <cell r="F3049" t="str">
            <v>Measure Life Value Source</v>
          </cell>
          <cell r="G3049" t="str">
            <v/>
          </cell>
          <cell r="H3049" t="str">
            <v>Table 2 on page 22 of Appendix 1</v>
          </cell>
          <cell r="I3049" t="str">
            <v>UT_2011_Annual_Report.pdf</v>
          </cell>
        </row>
        <row r="3050">
          <cell r="C3050" t="str">
            <v>560.3_Incentive Customer ($)</v>
          </cell>
          <cell r="D3050">
            <v>3</v>
          </cell>
          <cell r="E3050" t="str">
            <v>Incentive Customer ($)</v>
          </cell>
          <cell r="F3050" t="str">
            <v>Incentive Value Source</v>
          </cell>
          <cell r="G3050" t="str">
            <v/>
          </cell>
          <cell r="H3050" t="str">
            <v>Table 10-13</v>
          </cell>
          <cell r="I3050" t="str">
            <v>FinAnswer Express Market Characterization and Program Enhancements - Utah Service Territory 30 Nov 2011.pdf</v>
          </cell>
        </row>
        <row r="3051">
          <cell r="C3051" t="str">
            <v>560.3_Gross incremental annual electric savings (kWh/yr)</v>
          </cell>
          <cell r="D3051">
            <v>3</v>
          </cell>
          <cell r="E3051" t="str">
            <v>Gross incremental annual electric savings (kWh/yr)</v>
          </cell>
          <cell r="F3051" t="str">
            <v xml:space="preserve">Energy Savings Value Source </v>
          </cell>
          <cell r="G3051" t="str">
            <v/>
          </cell>
          <cell r="H3051" t="str">
            <v/>
          </cell>
          <cell r="I3051" t="str">
            <v/>
          </cell>
        </row>
        <row r="3052">
          <cell r="C3052" t="str">
            <v>560.3_Incremental cost ($)</v>
          </cell>
          <cell r="D3052">
            <v>3</v>
          </cell>
          <cell r="E3052" t="str">
            <v>Incremental cost ($)</v>
          </cell>
          <cell r="F3052" t="str">
            <v>Cost Value Source</v>
          </cell>
          <cell r="G3052" t="str">
            <v/>
          </cell>
          <cell r="H3052" t="str">
            <v/>
          </cell>
          <cell r="I3052" t="str">
            <v/>
          </cell>
        </row>
        <row r="3053">
          <cell r="C3053" t="str">
            <v>560.3_Gross incremental annual electric savings (kWh/yr)</v>
          </cell>
          <cell r="D3053">
            <v>3</v>
          </cell>
          <cell r="E3053" t="str">
            <v>Gross incremental annual electric savings (kWh/yr)</v>
          </cell>
          <cell r="F3053" t="str">
            <v xml:space="preserve">Energy Savings Value Source </v>
          </cell>
          <cell r="G3053" t="str">
            <v/>
          </cell>
          <cell r="H3053" t="str">
            <v/>
          </cell>
          <cell r="I3053" t="str">
            <v>AgGreenMotorRewind_v2_0.xlsm</v>
          </cell>
        </row>
        <row r="3054">
          <cell r="C3054" t="str">
            <v>774.2_Incremental cost ($)</v>
          </cell>
          <cell r="D3054">
            <v>2</v>
          </cell>
          <cell r="E3054" t="str">
            <v>Incremental cost ($)</v>
          </cell>
          <cell r="F3054" t="str">
            <v>Cost Value Source</v>
          </cell>
          <cell r="G3054" t="str">
            <v/>
          </cell>
          <cell r="H3054" t="str">
            <v/>
          </cell>
          <cell r="I3054" t="str">
            <v>AgGreenMotorRewind_v2_0.xlsm</v>
          </cell>
        </row>
        <row r="3055">
          <cell r="C3055" t="str">
            <v>774.2_Gross incremental annual electric savings (kWh/yr)</v>
          </cell>
          <cell r="D3055">
            <v>2</v>
          </cell>
          <cell r="E3055" t="str">
            <v>Gross incremental annual electric savings (kWh/yr)</v>
          </cell>
          <cell r="F3055" t="str">
            <v xml:space="preserve">Energy Savings Value Source </v>
          </cell>
          <cell r="G3055" t="str">
            <v/>
          </cell>
          <cell r="H3055" t="str">
            <v/>
          </cell>
          <cell r="I3055" t="str">
            <v>AgGreenMotorRewind_v2_0.xlsm</v>
          </cell>
        </row>
        <row r="3056">
          <cell r="C3056" t="str">
            <v>774.2_Measure life (years)</v>
          </cell>
          <cell r="D3056">
            <v>2</v>
          </cell>
          <cell r="E3056" t="str">
            <v>Measure life (years)</v>
          </cell>
          <cell r="F3056" t="str">
            <v>Measure Life Value Source</v>
          </cell>
          <cell r="G3056" t="str">
            <v/>
          </cell>
          <cell r="H3056" t="str">
            <v/>
          </cell>
          <cell r="I3056" t="str">
            <v>AgGreenMotorRewind_v2_0.xlsm</v>
          </cell>
        </row>
        <row r="3057">
          <cell r="C3057" t="str">
            <v>774.2_Gross Average Monthly Demand Reduction (kW/unit)</v>
          </cell>
          <cell r="D3057">
            <v>2</v>
          </cell>
          <cell r="E3057" t="str">
            <v>Gross Average Monthly Demand Reduction (kW/unit)</v>
          </cell>
          <cell r="F3057" t="str">
            <v>Demand Reduction Value Source</v>
          </cell>
          <cell r="G3057" t="str">
            <v/>
          </cell>
          <cell r="H3057" t="str">
            <v/>
          </cell>
          <cell r="I3057" t="str">
            <v>AgGreenMotorRewind_v2_0.xlsm</v>
          </cell>
        </row>
        <row r="3058">
          <cell r="C3058" t="str">
            <v>987.3_Gross Average Monthly Demand Reduction (kW/unit)</v>
          </cell>
          <cell r="D3058">
            <v>3</v>
          </cell>
          <cell r="E3058" t="str">
            <v>Gross Average Monthly Demand Reduction (kW/unit)</v>
          </cell>
          <cell r="F3058" t="str">
            <v>Demand Savings Value Source</v>
          </cell>
          <cell r="G3058" t="str">
            <v/>
          </cell>
          <cell r="H3058" t="str">
            <v/>
          </cell>
          <cell r="I3058" t="str">
            <v>AgGreenMotorRewind_v2_0.xlsm</v>
          </cell>
        </row>
        <row r="3059">
          <cell r="C3059" t="str">
            <v>987.3_Measure life (years)</v>
          </cell>
          <cell r="D3059">
            <v>3</v>
          </cell>
          <cell r="E3059" t="str">
            <v>Measure life (years)</v>
          </cell>
          <cell r="F3059" t="str">
            <v>Measure Life Value Source</v>
          </cell>
          <cell r="G3059" t="str">
            <v/>
          </cell>
          <cell r="H3059" t="str">
            <v/>
          </cell>
          <cell r="I3059" t="str">
            <v>AgGreenMotorRewind_v2_0.xlsm</v>
          </cell>
        </row>
        <row r="3060">
          <cell r="C3060" t="str">
            <v>987.3_Gross incremental annual electric savings (kWh/yr)</v>
          </cell>
          <cell r="D3060">
            <v>3</v>
          </cell>
          <cell r="E3060" t="str">
            <v>Gross incremental annual electric savings (kWh/yr)</v>
          </cell>
          <cell r="F3060" t="str">
            <v>Energy Savings Value Source</v>
          </cell>
          <cell r="G3060" t="str">
            <v/>
          </cell>
          <cell r="H3060" t="str">
            <v/>
          </cell>
          <cell r="I3060" t="str">
            <v>AgGreenMotorRewind_v2_0.xlsm</v>
          </cell>
        </row>
        <row r="3061">
          <cell r="C3061" t="str">
            <v>987.3_Planned Realization Rate</v>
          </cell>
          <cell r="D3061">
            <v>3</v>
          </cell>
          <cell r="E3061" t="str">
            <v>Planned Realization Rate</v>
          </cell>
          <cell r="F3061" t="str">
            <v>Realization Rate Value Source</v>
          </cell>
          <cell r="G3061" t="str">
            <v/>
          </cell>
          <cell r="H3061" t="str">
            <v>Table 1</v>
          </cell>
          <cell r="I3061" t="str">
            <v>DSM_WY_FinAnswerExpress_Report_2011.pdf</v>
          </cell>
        </row>
        <row r="3062">
          <cell r="C3062" t="str">
            <v>987.3_Incremental cost ($)</v>
          </cell>
          <cell r="D3062">
            <v>3</v>
          </cell>
          <cell r="E3062" t="str">
            <v>Incremental cost ($)</v>
          </cell>
          <cell r="F3062" t="str">
            <v>Incremental Cost Value Source</v>
          </cell>
          <cell r="G3062" t="str">
            <v/>
          </cell>
          <cell r="H3062" t="str">
            <v/>
          </cell>
          <cell r="I3062" t="str">
            <v>AgGreenMotorRewind_v2_0.xlsm</v>
          </cell>
        </row>
        <row r="3063">
          <cell r="C3063" t="str">
            <v>987.3_Planned Net to Gross Ratio</v>
          </cell>
          <cell r="D3063">
            <v>3</v>
          </cell>
          <cell r="E3063" t="str">
            <v>Planned Net to Gross Ratio</v>
          </cell>
          <cell r="F3063" t="str">
            <v>Net-to-Gross Value Source</v>
          </cell>
          <cell r="G3063" t="str">
            <v/>
          </cell>
          <cell r="H3063" t="str">
            <v>Page 10</v>
          </cell>
          <cell r="I3063" t="str">
            <v>DSM_WY_FinAnswerExpress_Report_2011.pdf</v>
          </cell>
        </row>
        <row r="3064">
          <cell r="C3064" t="str">
            <v>130.2_Incremental cost ($)</v>
          </cell>
          <cell r="D3064">
            <v>2</v>
          </cell>
          <cell r="E3064" t="str">
            <v>Incremental cost ($)</v>
          </cell>
          <cell r="F3064" t="str">
            <v>Cost Value Source</v>
          </cell>
          <cell r="G3064" t="str">
            <v/>
          </cell>
          <cell r="H3064" t="str">
            <v/>
          </cell>
          <cell r="I3064" t="str">
            <v>AgGreenMotorRewind_v2_0.xlsm</v>
          </cell>
        </row>
        <row r="3065">
          <cell r="C3065" t="str">
            <v>130.2_Gross Average Monthly Demand Reduction (kW/unit)</v>
          </cell>
          <cell r="D3065">
            <v>2</v>
          </cell>
          <cell r="E3065" t="str">
            <v>Gross Average Monthly Demand Reduction (kW/unit)</v>
          </cell>
          <cell r="F3065" t="str">
            <v>Demand Reduction Value Source</v>
          </cell>
          <cell r="G3065" t="str">
            <v/>
          </cell>
          <cell r="H3065" t="str">
            <v/>
          </cell>
          <cell r="I3065" t="str">
            <v>AgGreenMotorRewind_v2_0.xlsm</v>
          </cell>
        </row>
        <row r="3066">
          <cell r="C3066" t="str">
            <v>130.2_Measure life (years)</v>
          </cell>
          <cell r="D3066">
            <v>2</v>
          </cell>
          <cell r="E3066" t="str">
            <v>Measure life (years)</v>
          </cell>
          <cell r="F3066" t="str">
            <v>Measure Life Value Source</v>
          </cell>
          <cell r="G3066" t="str">
            <v/>
          </cell>
          <cell r="H3066" t="str">
            <v/>
          </cell>
          <cell r="I3066" t="str">
            <v>AgGreenMotorRewind_v2_0.xlsm</v>
          </cell>
        </row>
        <row r="3067">
          <cell r="C3067" t="str">
            <v>130.2_Gross incremental annual electric savings (kWh/yr)</v>
          </cell>
          <cell r="D3067">
            <v>2</v>
          </cell>
          <cell r="E3067" t="str">
            <v>Gross incremental annual electric savings (kWh/yr)</v>
          </cell>
          <cell r="F3067" t="str">
            <v xml:space="preserve">Energy Savings Value Source </v>
          </cell>
          <cell r="G3067" t="str">
            <v/>
          </cell>
          <cell r="H3067" t="str">
            <v/>
          </cell>
          <cell r="I3067" t="str">
            <v>AgGreenMotorRewind_v2_0.xlsm</v>
          </cell>
        </row>
        <row r="3068">
          <cell r="C3068" t="str">
            <v>130.2_Planned Net to Gross Ratio</v>
          </cell>
          <cell r="D3068">
            <v>2</v>
          </cell>
          <cell r="E3068" t="str">
            <v>Planned Net to Gross Ratio</v>
          </cell>
          <cell r="F3068" t="str">
            <v>Net-to-Gross Value Source</v>
          </cell>
          <cell r="G3068" t="str">
            <v/>
          </cell>
          <cell r="H3068" t="str">
            <v>page 2</v>
          </cell>
          <cell r="I3068" t="str">
            <v>CA_FinAnswer_Express_Program_Evaluation_2009-2011.pdf</v>
          </cell>
        </row>
        <row r="3069">
          <cell r="C3069" t="str">
            <v>130.2_Planned Realization Rate</v>
          </cell>
          <cell r="D3069">
            <v>2</v>
          </cell>
          <cell r="E3069" t="str">
            <v>Planned Realization Rate</v>
          </cell>
          <cell r="F3069" t="str">
            <v>Realization Rate Value Source</v>
          </cell>
          <cell r="G3069" t="str">
            <v/>
          </cell>
          <cell r="H3069" t="str">
            <v>page 2</v>
          </cell>
          <cell r="I3069" t="str">
            <v>CA_FinAnswer_Express_Program_Evaluation_2009-2011.pdf</v>
          </cell>
        </row>
        <row r="3070">
          <cell r="C3070" t="str">
            <v>339.3_Planned Realization Rate</v>
          </cell>
          <cell r="D3070">
            <v>3</v>
          </cell>
          <cell r="E3070" t="str">
            <v>Planned Realization Rate</v>
          </cell>
          <cell r="F3070" t="str">
            <v>Realization Rate Value Source</v>
          </cell>
          <cell r="G3070" t="str">
            <v/>
          </cell>
          <cell r="H3070" t="str">
            <v>Table 1</v>
          </cell>
          <cell r="I3070" t="str">
            <v>ID_FinAnswer_Express_Program_Evaluation_2009-2011.pdf</v>
          </cell>
        </row>
        <row r="3071">
          <cell r="C3071" t="str">
            <v>339.3_Gross Average Monthly Demand Reduction (kW/unit)</v>
          </cell>
          <cell r="D3071">
            <v>3</v>
          </cell>
          <cell r="E3071" t="str">
            <v>Gross Average Monthly Demand Reduction (kW/unit)</v>
          </cell>
          <cell r="F3071" t="str">
            <v>Demand Reduction Value Source</v>
          </cell>
          <cell r="G3071" t="str">
            <v/>
          </cell>
          <cell r="H3071" t="str">
            <v/>
          </cell>
          <cell r="I3071" t="str">
            <v>AgGreenMotorRewind_v2_0.xlsm</v>
          </cell>
        </row>
        <row r="3072">
          <cell r="C3072" t="str">
            <v>339.3_Measure life (years)</v>
          </cell>
          <cell r="D3072">
            <v>3</v>
          </cell>
          <cell r="E3072" t="str">
            <v>Measure life (years)</v>
          </cell>
          <cell r="F3072" t="str">
            <v>Measure Life Value Source</v>
          </cell>
          <cell r="G3072" t="str">
            <v/>
          </cell>
          <cell r="H3072" t="str">
            <v/>
          </cell>
          <cell r="I3072" t="str">
            <v>AgGreenMotorRewind_v2_0.xlsm</v>
          </cell>
        </row>
        <row r="3073">
          <cell r="C3073" t="str">
            <v>339.3_Incremental cost ($)</v>
          </cell>
          <cell r="D3073">
            <v>3</v>
          </cell>
          <cell r="E3073" t="str">
            <v>Incremental cost ($)</v>
          </cell>
          <cell r="F3073" t="str">
            <v>Cost Value Source</v>
          </cell>
          <cell r="G3073" t="str">
            <v/>
          </cell>
          <cell r="H3073" t="str">
            <v/>
          </cell>
          <cell r="I3073" t="str">
            <v>AgGreenMotorRewind_v2_0.xlsm</v>
          </cell>
        </row>
        <row r="3074">
          <cell r="C3074" t="str">
            <v>339.3_Gross incremental annual electric savings (kWh/yr)</v>
          </cell>
          <cell r="D3074">
            <v>3</v>
          </cell>
          <cell r="E3074" t="str">
            <v>Gross incremental annual electric savings (kWh/yr)</v>
          </cell>
          <cell r="F3074" t="str">
            <v xml:space="preserve">Energy Savings Value Source </v>
          </cell>
          <cell r="G3074" t="str">
            <v/>
          </cell>
          <cell r="H3074" t="str">
            <v/>
          </cell>
          <cell r="I3074" t="str">
            <v>AgGreenMotorRewind_v2_0.xlsm</v>
          </cell>
        </row>
        <row r="3075">
          <cell r="C3075" t="str">
            <v>339.3_Planned Net to Gross Ratio</v>
          </cell>
          <cell r="D3075">
            <v>3</v>
          </cell>
          <cell r="E3075" t="str">
            <v>Planned Net to Gross Ratio</v>
          </cell>
          <cell r="F3075" t="str">
            <v>Net-to-Gross Value Source</v>
          </cell>
          <cell r="G3075" t="str">
            <v/>
          </cell>
          <cell r="H3075" t="str">
            <v>Page 2</v>
          </cell>
          <cell r="I3075" t="str">
            <v>ID_FinAnswer_Express_Program_Evaluation_2009-2011.pdf</v>
          </cell>
        </row>
        <row r="3076">
          <cell r="C3076" t="str">
            <v>571.3_Gross incremental annual electric savings (kWh/yr)</v>
          </cell>
          <cell r="D3076">
            <v>3</v>
          </cell>
          <cell r="E3076" t="str">
            <v>Gross incremental annual electric savings (kWh/yr)</v>
          </cell>
          <cell r="F3076" t="str">
            <v xml:space="preserve">Energy Savings Value Source </v>
          </cell>
          <cell r="G3076" t="str">
            <v/>
          </cell>
          <cell r="H3076" t="str">
            <v/>
          </cell>
          <cell r="I3076" t="str">
            <v/>
          </cell>
        </row>
        <row r="3077">
          <cell r="C3077" t="str">
            <v>571.3_Incentive Customer ($)</v>
          </cell>
          <cell r="D3077">
            <v>3</v>
          </cell>
          <cell r="E3077" t="str">
            <v>Incentive Customer ($)</v>
          </cell>
          <cell r="F3077" t="str">
            <v>Incentive Value Source</v>
          </cell>
          <cell r="G3077" t="str">
            <v/>
          </cell>
          <cell r="H3077" t="str">
            <v>Table 10-13</v>
          </cell>
          <cell r="I3077" t="str">
            <v>FinAnswer Express Market Characterization and Program Enhancements - Utah Service Territory 30 Nov 2011.pdf</v>
          </cell>
        </row>
        <row r="3078">
          <cell r="C3078" t="str">
            <v>571.3_Incremental cost ($)</v>
          </cell>
          <cell r="D3078">
            <v>3</v>
          </cell>
          <cell r="E3078" t="str">
            <v>Incremental cost ($)</v>
          </cell>
          <cell r="F3078" t="str">
            <v>Cost Value Source</v>
          </cell>
          <cell r="G3078" t="str">
            <v/>
          </cell>
          <cell r="H3078" t="str">
            <v/>
          </cell>
          <cell r="I3078" t="str">
            <v/>
          </cell>
        </row>
        <row r="3079">
          <cell r="C3079" t="str">
            <v>571.3_Measure life (years)</v>
          </cell>
          <cell r="D3079">
            <v>3</v>
          </cell>
          <cell r="E3079" t="str">
            <v>Measure life (years)</v>
          </cell>
          <cell r="F3079" t="str">
            <v>Measure Life Value Source</v>
          </cell>
          <cell r="G3079" t="str">
            <v/>
          </cell>
          <cell r="H3079" t="str">
            <v>Table 2 on page 22 of Appendix 1</v>
          </cell>
          <cell r="I3079" t="str">
            <v>UT_2011_Annual_Report.pdf</v>
          </cell>
        </row>
        <row r="3080">
          <cell r="C3080" t="str">
            <v>571.3_Gross incremental annual electric savings (kWh/yr)</v>
          </cell>
          <cell r="D3080">
            <v>3</v>
          </cell>
          <cell r="E3080" t="str">
            <v>Gross incremental annual electric savings (kWh/yr)</v>
          </cell>
          <cell r="F3080" t="str">
            <v xml:space="preserve">Energy Savings Value Source </v>
          </cell>
          <cell r="G3080" t="str">
            <v/>
          </cell>
          <cell r="H3080" t="str">
            <v/>
          </cell>
          <cell r="I3080" t="str">
            <v>AgGreenMotorRewind_v2_0.xlsm</v>
          </cell>
        </row>
        <row r="3081">
          <cell r="C3081" t="str">
            <v>571.3_Incremental cost ($)</v>
          </cell>
          <cell r="D3081">
            <v>3</v>
          </cell>
          <cell r="E3081" t="str">
            <v>Incremental cost ($)</v>
          </cell>
          <cell r="F3081" t="str">
            <v>Cost Value Source</v>
          </cell>
          <cell r="G3081" t="str">
            <v/>
          </cell>
          <cell r="H3081" t="str">
            <v/>
          </cell>
          <cell r="I3081" t="str">
            <v>AgGreenMotorRewind_v2_0.xlsm</v>
          </cell>
        </row>
        <row r="3082">
          <cell r="C3082" t="str">
            <v>571.3_Gross Average Monthly Demand Reduction (kW/unit)</v>
          </cell>
          <cell r="D3082">
            <v>3</v>
          </cell>
          <cell r="E3082" t="str">
            <v>Gross Average Monthly Demand Reduction (kW/unit)</v>
          </cell>
          <cell r="F3082" t="str">
            <v>Demand Reduction Value Source</v>
          </cell>
          <cell r="G3082" t="str">
            <v/>
          </cell>
          <cell r="H3082" t="str">
            <v/>
          </cell>
          <cell r="I3082" t="str">
            <v>AgGreenMotorRewind_v2_0.xlsm</v>
          </cell>
        </row>
        <row r="3083">
          <cell r="C3083" t="str">
            <v>571.3_Gross Average Monthly Demand Reduction (kW/unit)</v>
          </cell>
          <cell r="D3083">
            <v>3</v>
          </cell>
          <cell r="E3083" t="str">
            <v>Gross Average Monthly Demand Reduction (kW/unit)</v>
          </cell>
          <cell r="F3083" t="str">
            <v>Demand Reduction Value Source</v>
          </cell>
          <cell r="G3083" t="str">
            <v/>
          </cell>
          <cell r="H3083" t="str">
            <v/>
          </cell>
          <cell r="I3083" t="str">
            <v/>
          </cell>
        </row>
        <row r="3084">
          <cell r="C3084" t="str">
            <v>784.2_Gross incremental annual electric savings (kWh/yr)</v>
          </cell>
          <cell r="D3084">
            <v>2</v>
          </cell>
          <cell r="E3084" t="str">
            <v>Gross incremental annual electric savings (kWh/yr)</v>
          </cell>
          <cell r="F3084" t="str">
            <v xml:space="preserve">Energy Savings Value Source </v>
          </cell>
          <cell r="G3084" t="str">
            <v/>
          </cell>
          <cell r="H3084" t="str">
            <v/>
          </cell>
          <cell r="I3084" t="str">
            <v>AgGreenMotorRewind_v2_0.xlsm</v>
          </cell>
        </row>
        <row r="3085">
          <cell r="C3085" t="str">
            <v>784.2_Measure life (years)</v>
          </cell>
          <cell r="D3085">
            <v>2</v>
          </cell>
          <cell r="E3085" t="str">
            <v>Measure life (years)</v>
          </cell>
          <cell r="F3085" t="str">
            <v>Measure Life Value Source</v>
          </cell>
          <cell r="G3085" t="str">
            <v/>
          </cell>
          <cell r="H3085" t="str">
            <v/>
          </cell>
          <cell r="I3085" t="str">
            <v>AgGreenMotorRewind_v2_0.xlsm</v>
          </cell>
        </row>
        <row r="3086">
          <cell r="C3086" t="str">
            <v>784.2_Gross Average Monthly Demand Reduction (kW/unit)</v>
          </cell>
          <cell r="D3086">
            <v>2</v>
          </cell>
          <cell r="E3086" t="str">
            <v>Gross Average Monthly Demand Reduction (kW/unit)</v>
          </cell>
          <cell r="F3086" t="str">
            <v>Demand Reduction Value Source</v>
          </cell>
          <cell r="G3086" t="str">
            <v/>
          </cell>
          <cell r="H3086" t="str">
            <v/>
          </cell>
          <cell r="I3086" t="str">
            <v>AgGreenMotorRewind_v2_0.xlsm</v>
          </cell>
        </row>
        <row r="3087">
          <cell r="C3087" t="str">
            <v>784.2_Incremental cost ($)</v>
          </cell>
          <cell r="D3087">
            <v>2</v>
          </cell>
          <cell r="E3087" t="str">
            <v>Incremental cost ($)</v>
          </cell>
          <cell r="F3087" t="str">
            <v>Cost Value Source</v>
          </cell>
          <cell r="G3087" t="str">
            <v/>
          </cell>
          <cell r="H3087" t="str">
            <v/>
          </cell>
          <cell r="I3087" t="str">
            <v>AgGreenMotorRewind_v2_0.xlsm</v>
          </cell>
        </row>
        <row r="3088">
          <cell r="C3088" t="str">
            <v>997.3_Planned Net to Gross Ratio</v>
          </cell>
          <cell r="D3088">
            <v>3</v>
          </cell>
          <cell r="E3088" t="str">
            <v>Planned Net to Gross Ratio</v>
          </cell>
          <cell r="F3088" t="str">
            <v>Net-to-Gross Value Source</v>
          </cell>
          <cell r="G3088" t="str">
            <v/>
          </cell>
          <cell r="H3088" t="str">
            <v>Page 10</v>
          </cell>
          <cell r="I3088" t="str">
            <v>DSM_WY_FinAnswerExpress_Report_2011.pdf</v>
          </cell>
        </row>
        <row r="3089">
          <cell r="C3089" t="str">
            <v>997.3_Gross incremental annual electric savings (kWh/yr)</v>
          </cell>
          <cell r="D3089">
            <v>3</v>
          </cell>
          <cell r="E3089" t="str">
            <v>Gross incremental annual electric savings (kWh/yr)</v>
          </cell>
          <cell r="F3089" t="str">
            <v>Energy Savings Value Source</v>
          </cell>
          <cell r="G3089" t="str">
            <v/>
          </cell>
          <cell r="H3089" t="str">
            <v/>
          </cell>
          <cell r="I3089" t="str">
            <v>AgGreenMotorRewind_v2_0.xlsm</v>
          </cell>
        </row>
        <row r="3090">
          <cell r="C3090" t="str">
            <v>997.3_Planned Realization Rate</v>
          </cell>
          <cell r="D3090">
            <v>3</v>
          </cell>
          <cell r="E3090" t="str">
            <v>Planned Realization Rate</v>
          </cell>
          <cell r="F3090" t="str">
            <v>Realization Rate Value Source</v>
          </cell>
          <cell r="G3090" t="str">
            <v/>
          </cell>
          <cell r="H3090" t="str">
            <v>Table 1</v>
          </cell>
          <cell r="I3090" t="str">
            <v>DSM_WY_FinAnswerExpress_Report_2011.pdf</v>
          </cell>
        </row>
        <row r="3091">
          <cell r="C3091" t="str">
            <v>997.3_Measure life (years)</v>
          </cell>
          <cell r="D3091">
            <v>3</v>
          </cell>
          <cell r="E3091" t="str">
            <v>Measure life (years)</v>
          </cell>
          <cell r="F3091" t="str">
            <v>Measure Life Value Source</v>
          </cell>
          <cell r="G3091" t="str">
            <v/>
          </cell>
          <cell r="H3091" t="str">
            <v/>
          </cell>
          <cell r="I3091" t="str">
            <v>AgGreenMotorRewind_v2_0.xlsm</v>
          </cell>
        </row>
        <row r="3092">
          <cell r="C3092" t="str">
            <v>997.3_Incremental cost ($)</v>
          </cell>
          <cell r="D3092">
            <v>3</v>
          </cell>
          <cell r="E3092" t="str">
            <v>Incremental cost ($)</v>
          </cell>
          <cell r="F3092" t="str">
            <v>Incremental Cost Value Source</v>
          </cell>
          <cell r="G3092" t="str">
            <v/>
          </cell>
          <cell r="H3092" t="str">
            <v/>
          </cell>
          <cell r="I3092" t="str">
            <v>AgGreenMotorRewind_v2_0.xlsm</v>
          </cell>
        </row>
        <row r="3093">
          <cell r="C3093" t="str">
            <v>997.3_Gross Average Monthly Demand Reduction (kW/unit)</v>
          </cell>
          <cell r="D3093">
            <v>3</v>
          </cell>
          <cell r="E3093" t="str">
            <v>Gross Average Monthly Demand Reduction (kW/unit)</v>
          </cell>
          <cell r="F3093" t="str">
            <v>Demand Savings Value Source</v>
          </cell>
          <cell r="G3093" t="str">
            <v/>
          </cell>
          <cell r="H3093" t="str">
            <v/>
          </cell>
          <cell r="I3093" t="str">
            <v>AgGreenMotorRewind_v2_0.xlsm</v>
          </cell>
        </row>
        <row r="3094">
          <cell r="C3094" t="str">
            <v>12202013-067.1_Gross incremental annual electric savings (kWh/yr)</v>
          </cell>
          <cell r="D3094">
            <v>1</v>
          </cell>
          <cell r="E3094" t="str">
            <v>Gross incremental annual electric savings (kWh/yr)</v>
          </cell>
          <cell r="F3094" t="str">
            <v xml:space="preserve">Energy Savings Value Source </v>
          </cell>
          <cell r="G3094" t="str">
            <v/>
          </cell>
          <cell r="H3094" t="str">
            <v/>
          </cell>
          <cell r="I3094" t="str">
            <v>AgGreenMotorRewind_v2_0.xlsm</v>
          </cell>
        </row>
        <row r="3095">
          <cell r="C3095" t="str">
            <v>12202013-067.1_Planned Net to Gross Ratio</v>
          </cell>
          <cell r="D3095">
            <v>1</v>
          </cell>
          <cell r="E3095" t="str">
            <v>Planned Net to Gross Ratio</v>
          </cell>
          <cell r="F3095" t="str">
            <v>Net-to-Gross Value Source</v>
          </cell>
          <cell r="G3095" t="str">
            <v/>
          </cell>
          <cell r="H3095" t="str">
            <v>page 2</v>
          </cell>
          <cell r="I3095" t="str">
            <v>CA_FinAnswer_Express_Program_Evaluation_2009-2011.pdf</v>
          </cell>
        </row>
        <row r="3096">
          <cell r="C3096" t="str">
            <v>12202013-067.1_Measure life (years)</v>
          </cell>
          <cell r="D3096">
            <v>1</v>
          </cell>
          <cell r="E3096" t="str">
            <v>Measure life (years)</v>
          </cell>
          <cell r="F3096" t="str">
            <v>Measure Life Value Source</v>
          </cell>
          <cell r="G3096" t="str">
            <v/>
          </cell>
          <cell r="H3096" t="str">
            <v/>
          </cell>
          <cell r="I3096" t="str">
            <v>AgGreenMotorRewind_v2_0.xlsm</v>
          </cell>
        </row>
        <row r="3097">
          <cell r="C3097" t="str">
            <v>12202013-067.1_Incremental cost ($)</v>
          </cell>
          <cell r="D3097">
            <v>1</v>
          </cell>
          <cell r="E3097" t="str">
            <v>Incremental cost ($)</v>
          </cell>
          <cell r="F3097" t="str">
            <v>Cost Value Source</v>
          </cell>
          <cell r="G3097" t="str">
            <v/>
          </cell>
          <cell r="H3097" t="str">
            <v/>
          </cell>
          <cell r="I3097" t="str">
            <v>AgGreenMotorRewind_v2_0.xlsm</v>
          </cell>
        </row>
        <row r="3098">
          <cell r="C3098" t="str">
            <v>12202013-067.1_Planned Realization Rate</v>
          </cell>
          <cell r="D3098">
            <v>1</v>
          </cell>
          <cell r="E3098" t="str">
            <v>Planned Realization Rate</v>
          </cell>
          <cell r="F3098" t="str">
            <v>Realization Rate Value Source</v>
          </cell>
          <cell r="G3098" t="str">
            <v/>
          </cell>
          <cell r="H3098" t="str">
            <v>page 2</v>
          </cell>
          <cell r="I3098" t="str">
            <v>CA_FinAnswer_Express_Program_Evaluation_2009-2011.pdf</v>
          </cell>
        </row>
        <row r="3099">
          <cell r="C3099" t="str">
            <v>12202013-067.1_Gross Average Monthly Demand Reduction (kW/unit)</v>
          </cell>
          <cell r="D3099">
            <v>1</v>
          </cell>
          <cell r="E3099" t="str">
            <v>Gross Average Monthly Demand Reduction (kW/unit)</v>
          </cell>
          <cell r="F3099" t="str">
            <v>Demand Reduction Value Source</v>
          </cell>
          <cell r="G3099" t="str">
            <v/>
          </cell>
          <cell r="H3099" t="str">
            <v/>
          </cell>
          <cell r="I3099" t="str">
            <v>AgGreenMotorRewind_v2_0.xlsm</v>
          </cell>
        </row>
        <row r="3100">
          <cell r="C3100" t="str">
            <v>12202013-003.2_Gross Average Monthly Demand Reduction (kW/unit)</v>
          </cell>
          <cell r="D3100">
            <v>2</v>
          </cell>
          <cell r="E3100" t="str">
            <v>Gross Average Monthly Demand Reduction (kW/unit)</v>
          </cell>
          <cell r="F3100" t="str">
            <v>Demand Reduction Value Source</v>
          </cell>
          <cell r="G3100" t="str">
            <v/>
          </cell>
          <cell r="H3100" t="str">
            <v/>
          </cell>
          <cell r="I3100" t="str">
            <v>AgGreenMotorRewind_v2_0.xlsm</v>
          </cell>
        </row>
        <row r="3101">
          <cell r="C3101" t="str">
            <v>12202013-003.2_Incremental cost ($)</v>
          </cell>
          <cell r="D3101">
            <v>2</v>
          </cell>
          <cell r="E3101" t="str">
            <v>Incremental cost ($)</v>
          </cell>
          <cell r="F3101" t="str">
            <v>Cost Value Source</v>
          </cell>
          <cell r="G3101" t="str">
            <v/>
          </cell>
          <cell r="H3101" t="str">
            <v/>
          </cell>
          <cell r="I3101" t="str">
            <v>AgGreenMotorRewind_v2_0.xlsm</v>
          </cell>
        </row>
        <row r="3102">
          <cell r="C3102" t="str">
            <v>12202013-003.2_Planned Net to Gross Ratio</v>
          </cell>
          <cell r="D3102">
            <v>2</v>
          </cell>
          <cell r="E3102" t="str">
            <v>Planned Net to Gross Ratio</v>
          </cell>
          <cell r="F3102" t="str">
            <v>Net-to-Gross Value Source</v>
          </cell>
          <cell r="G3102" t="str">
            <v/>
          </cell>
          <cell r="H3102" t="str">
            <v>Page 2</v>
          </cell>
          <cell r="I3102" t="str">
            <v>ID_FinAnswer_Express_Program_Evaluation_2009-2011.pdf</v>
          </cell>
        </row>
        <row r="3103">
          <cell r="C3103" t="str">
            <v>12202013-003.2_Measure life (years)</v>
          </cell>
          <cell r="D3103">
            <v>2</v>
          </cell>
          <cell r="E3103" t="str">
            <v>Measure life (years)</v>
          </cell>
          <cell r="F3103" t="str">
            <v>Measure Life Value Source</v>
          </cell>
          <cell r="G3103" t="str">
            <v/>
          </cell>
          <cell r="H3103" t="str">
            <v/>
          </cell>
          <cell r="I3103" t="str">
            <v>AgGreenMotorRewind_v2_0.xlsm</v>
          </cell>
        </row>
        <row r="3104">
          <cell r="C3104" t="str">
            <v>12202013-003.2_Gross incremental annual electric savings (kWh/yr)</v>
          </cell>
          <cell r="D3104">
            <v>2</v>
          </cell>
          <cell r="E3104" t="str">
            <v>Gross incremental annual electric savings (kWh/yr)</v>
          </cell>
          <cell r="F3104" t="str">
            <v xml:space="preserve">Energy Savings Value Source </v>
          </cell>
          <cell r="G3104" t="str">
            <v/>
          </cell>
          <cell r="H3104" t="str">
            <v/>
          </cell>
          <cell r="I3104" t="str">
            <v>AgGreenMotorRewind_v2_0.xlsm</v>
          </cell>
        </row>
        <row r="3105">
          <cell r="C3105" t="str">
            <v>12202013-003.2_Planned Realization Rate</v>
          </cell>
          <cell r="D3105">
            <v>2</v>
          </cell>
          <cell r="E3105" t="str">
            <v>Planned Realization Rate</v>
          </cell>
          <cell r="F3105" t="str">
            <v>Realization Rate Value Source</v>
          </cell>
          <cell r="G3105" t="str">
            <v/>
          </cell>
          <cell r="H3105" t="str">
            <v>Table 1</v>
          </cell>
          <cell r="I3105" t="str">
            <v>ID_FinAnswer_Express_Program_Evaluation_2009-2011.pdf</v>
          </cell>
        </row>
        <row r="3106">
          <cell r="C3106" t="str">
            <v>12132013-003.2_Incentive Customer ($)</v>
          </cell>
          <cell r="D3106">
            <v>2</v>
          </cell>
          <cell r="E3106" t="str">
            <v>Incentive Customer ($)</v>
          </cell>
          <cell r="F3106" t="str">
            <v>Incentive Value Source</v>
          </cell>
          <cell r="G3106" t="str">
            <v/>
          </cell>
          <cell r="H3106" t="str">
            <v>Table 10-14</v>
          </cell>
          <cell r="I3106" t="str">
            <v>FinAnswer Express Market Characterization and Program Enhancements - Utah Service Territory 30 Nov 2011.pdf</v>
          </cell>
        </row>
        <row r="3107">
          <cell r="C3107" t="str">
            <v>12132013-003.2_Gross incremental annual electric savings (kWh/yr)</v>
          </cell>
          <cell r="D3107">
            <v>2</v>
          </cell>
          <cell r="E3107" t="str">
            <v>Gross incremental annual electric savings (kWh/yr)</v>
          </cell>
          <cell r="F3107" t="str">
            <v xml:space="preserve">Energy Savings Value Source </v>
          </cell>
          <cell r="G3107" t="str">
            <v/>
          </cell>
          <cell r="H3107" t="str">
            <v/>
          </cell>
          <cell r="I3107" t="str">
            <v>AgGreenMotorRewind_v2_0.xlsm</v>
          </cell>
        </row>
        <row r="3108">
          <cell r="C3108" t="str">
            <v>12132013-003.2_Measure life (years)</v>
          </cell>
          <cell r="D3108">
            <v>2</v>
          </cell>
          <cell r="E3108" t="str">
            <v>Measure life (years)</v>
          </cell>
          <cell r="F3108" t="str">
            <v>Measure Life Value Source</v>
          </cell>
          <cell r="G3108" t="str">
            <v/>
          </cell>
          <cell r="H3108" t="str">
            <v>Table 2 on page 22 of Appendix 1</v>
          </cell>
          <cell r="I3108" t="str">
            <v>UT_2011_Annual_Report.pdf</v>
          </cell>
        </row>
        <row r="3109">
          <cell r="C3109" t="str">
            <v>12132013-003.2_Gross Average Monthly Demand Reduction (kW/unit)</v>
          </cell>
          <cell r="D3109">
            <v>2</v>
          </cell>
          <cell r="E3109" t="str">
            <v>Gross Average Monthly Demand Reduction (kW/unit)</v>
          </cell>
          <cell r="F3109" t="str">
            <v>Demand Reduction Value Source</v>
          </cell>
          <cell r="G3109" t="str">
            <v/>
          </cell>
          <cell r="H3109" t="str">
            <v/>
          </cell>
          <cell r="I3109" t="str">
            <v>AgGreenMotorRewind_v2_0.xlsm</v>
          </cell>
        </row>
        <row r="3110">
          <cell r="C3110" t="str">
            <v>12132013-003.2_Incremental cost ($)</v>
          </cell>
          <cell r="D3110">
            <v>2</v>
          </cell>
          <cell r="E3110" t="str">
            <v>Incremental cost ($)</v>
          </cell>
          <cell r="F3110" t="str">
            <v>Cost Value Source</v>
          </cell>
          <cell r="G3110" t="str">
            <v/>
          </cell>
          <cell r="H3110" t="str">
            <v/>
          </cell>
          <cell r="I3110" t="str">
            <v>AgGreenMotorRewind_v2_0.xlsm</v>
          </cell>
        </row>
        <row r="3111">
          <cell r="C3111" t="str">
            <v>12132013-003.2_Incremental cost ($)</v>
          </cell>
          <cell r="D3111">
            <v>2</v>
          </cell>
          <cell r="E3111" t="str">
            <v>Incremental cost ($)</v>
          </cell>
          <cell r="F3111" t="str">
            <v>Cost Value Source</v>
          </cell>
          <cell r="G3111" t="str">
            <v/>
          </cell>
          <cell r="H3111" t="str">
            <v/>
          </cell>
          <cell r="I3111" t="str">
            <v/>
          </cell>
        </row>
        <row r="3112">
          <cell r="C3112" t="str">
            <v>12132013-003.2_Gross incremental annual electric savings (kWh/yr)</v>
          </cell>
          <cell r="D3112">
            <v>2</v>
          </cell>
          <cell r="E3112" t="str">
            <v>Gross incremental annual electric savings (kWh/yr)</v>
          </cell>
          <cell r="F3112" t="str">
            <v xml:space="preserve">Energy Savings Value Source </v>
          </cell>
          <cell r="G3112" t="str">
            <v/>
          </cell>
          <cell r="H3112" t="str">
            <v/>
          </cell>
          <cell r="I3112" t="str">
            <v/>
          </cell>
        </row>
        <row r="3113">
          <cell r="C3113" t="str">
            <v>12132013-003.2_Gross Average Monthly Demand Reduction (kW/unit)</v>
          </cell>
          <cell r="D3113">
            <v>2</v>
          </cell>
          <cell r="E3113" t="str">
            <v>Gross Average Monthly Demand Reduction (kW/unit)</v>
          </cell>
          <cell r="F3113" t="str">
            <v>Demand Reduction Value Source</v>
          </cell>
          <cell r="G3113" t="str">
            <v/>
          </cell>
          <cell r="H3113" t="str">
            <v/>
          </cell>
          <cell r="I3113" t="str">
            <v/>
          </cell>
        </row>
        <row r="3114">
          <cell r="C3114" t="str">
            <v>12302013-026.1_Gross Average Monthly Demand Reduction (kW/unit)</v>
          </cell>
          <cell r="D3114">
            <v>1</v>
          </cell>
          <cell r="E3114" t="str">
            <v>Gross Average Monthly Demand Reduction (kW/unit)</v>
          </cell>
          <cell r="F3114" t="str">
            <v>Demand Reduction Value Source</v>
          </cell>
          <cell r="G3114" t="str">
            <v/>
          </cell>
          <cell r="H3114" t="str">
            <v/>
          </cell>
          <cell r="I3114" t="str">
            <v>AgGreenMotorRewind_v2_0.xlsm</v>
          </cell>
        </row>
        <row r="3115">
          <cell r="C3115" t="str">
            <v>12302013-026.1_Gross incremental annual electric savings (kWh/yr)</v>
          </cell>
          <cell r="D3115">
            <v>1</v>
          </cell>
          <cell r="E3115" t="str">
            <v>Gross incremental annual electric savings (kWh/yr)</v>
          </cell>
          <cell r="F3115" t="str">
            <v xml:space="preserve">Energy Savings Value Source </v>
          </cell>
          <cell r="G3115" t="str">
            <v/>
          </cell>
          <cell r="H3115" t="str">
            <v/>
          </cell>
          <cell r="I3115" t="str">
            <v>AgGreenMotorRewind_v2_0.xlsm</v>
          </cell>
        </row>
        <row r="3116">
          <cell r="C3116" t="str">
            <v>12302013-026.1_Incremental cost ($)</v>
          </cell>
          <cell r="D3116">
            <v>1</v>
          </cell>
          <cell r="E3116" t="str">
            <v>Incremental cost ($)</v>
          </cell>
          <cell r="F3116" t="str">
            <v>Cost Value Source</v>
          </cell>
          <cell r="G3116" t="str">
            <v/>
          </cell>
          <cell r="H3116" t="str">
            <v/>
          </cell>
          <cell r="I3116" t="str">
            <v>AgGreenMotorRewind_v2_0.xlsm</v>
          </cell>
        </row>
        <row r="3117">
          <cell r="C3117" t="str">
            <v>12302013-026.1_Measure life (years)</v>
          </cell>
          <cell r="D3117">
            <v>1</v>
          </cell>
          <cell r="E3117" t="str">
            <v>Measure life (years)</v>
          </cell>
          <cell r="F3117" t="str">
            <v>Measure Life Value Source</v>
          </cell>
          <cell r="G3117" t="str">
            <v/>
          </cell>
          <cell r="H3117" t="str">
            <v/>
          </cell>
          <cell r="I3117" t="str">
            <v>AgGreenMotorRewind_v2_0.xlsm</v>
          </cell>
        </row>
        <row r="3118">
          <cell r="C3118" t="str">
            <v>12202013-035.2_Gross Average Monthly Demand Reduction (kW/unit)</v>
          </cell>
          <cell r="D3118">
            <v>2</v>
          </cell>
          <cell r="E3118" t="str">
            <v>Gross Average Monthly Demand Reduction (kW/unit)</v>
          </cell>
          <cell r="F3118" t="str">
            <v>Demand Savings Value Source</v>
          </cell>
          <cell r="G3118" t="str">
            <v/>
          </cell>
          <cell r="H3118" t="str">
            <v/>
          </cell>
          <cell r="I3118" t="str">
            <v>AgGreenMotorRewind_v2_0.xlsm</v>
          </cell>
        </row>
        <row r="3119">
          <cell r="C3119" t="str">
            <v>12202013-035.2_Planned Realization Rate</v>
          </cell>
          <cell r="D3119">
            <v>2</v>
          </cell>
          <cell r="E3119" t="str">
            <v>Planned Realization Rate</v>
          </cell>
          <cell r="F3119" t="str">
            <v>Realization Rate Value Source</v>
          </cell>
          <cell r="G3119" t="str">
            <v/>
          </cell>
          <cell r="H3119" t="str">
            <v>Table 1</v>
          </cell>
          <cell r="I3119" t="str">
            <v>DSM_WY_FinAnswerExpress_Report_2011.pdf</v>
          </cell>
        </row>
        <row r="3120">
          <cell r="C3120" t="str">
            <v>12202013-035.2_Gross incremental annual electric savings (kWh/yr)</v>
          </cell>
          <cell r="D3120">
            <v>2</v>
          </cell>
          <cell r="E3120" t="str">
            <v>Gross incremental annual electric savings (kWh/yr)</v>
          </cell>
          <cell r="F3120" t="str">
            <v>Energy Savings Value Source</v>
          </cell>
          <cell r="G3120" t="str">
            <v/>
          </cell>
          <cell r="H3120" t="str">
            <v/>
          </cell>
          <cell r="I3120" t="str">
            <v>AgGreenMotorRewind_v2_0.xlsm</v>
          </cell>
        </row>
        <row r="3121">
          <cell r="C3121" t="str">
            <v>12202013-035.2_Planned Net to Gross Ratio</v>
          </cell>
          <cell r="D3121">
            <v>2</v>
          </cell>
          <cell r="E3121" t="str">
            <v>Planned Net to Gross Ratio</v>
          </cell>
          <cell r="F3121" t="str">
            <v>Net-to-Gross Value Source</v>
          </cell>
          <cell r="G3121" t="str">
            <v/>
          </cell>
          <cell r="H3121" t="str">
            <v>Page 10</v>
          </cell>
          <cell r="I3121" t="str">
            <v>DSM_WY_FinAnswerExpress_Report_2011.pdf</v>
          </cell>
        </row>
        <row r="3122">
          <cell r="C3122" t="str">
            <v>12202013-035.2_Measure life (years)</v>
          </cell>
          <cell r="D3122">
            <v>2</v>
          </cell>
          <cell r="E3122" t="str">
            <v>Measure life (years)</v>
          </cell>
          <cell r="F3122" t="str">
            <v>Measure Life Value Source</v>
          </cell>
          <cell r="G3122" t="str">
            <v/>
          </cell>
          <cell r="H3122" t="str">
            <v/>
          </cell>
          <cell r="I3122" t="str">
            <v>AgGreenMotorRewind_v2_0.xlsm</v>
          </cell>
        </row>
        <row r="3123">
          <cell r="C3123" t="str">
            <v>12202013-035.2_Incremental cost ($)</v>
          </cell>
          <cell r="D3123">
            <v>2</v>
          </cell>
          <cell r="E3123" t="str">
            <v>Incremental cost ($)</v>
          </cell>
          <cell r="F3123" t="str">
            <v>Incremental Cost Value Source</v>
          </cell>
          <cell r="G3123" t="str">
            <v/>
          </cell>
          <cell r="H3123" t="str">
            <v/>
          </cell>
          <cell r="I3123" t="str">
            <v>AgGreenMotorRewind_v2_0.xlsm</v>
          </cell>
        </row>
        <row r="3124">
          <cell r="C3124" t="str">
            <v>12202013-068.1_Measure life (years)</v>
          </cell>
          <cell r="D3124">
            <v>1</v>
          </cell>
          <cell r="E3124" t="str">
            <v>Measure life (years)</v>
          </cell>
          <cell r="F3124" t="str">
            <v>Measure Life Value Source</v>
          </cell>
          <cell r="G3124" t="str">
            <v/>
          </cell>
          <cell r="H3124" t="str">
            <v/>
          </cell>
          <cell r="I3124" t="str">
            <v>AgGreenMotorRewind_v2_0.xlsm</v>
          </cell>
        </row>
        <row r="3125">
          <cell r="C3125" t="str">
            <v>12202013-068.1_Planned Net to Gross Ratio</v>
          </cell>
          <cell r="D3125">
            <v>1</v>
          </cell>
          <cell r="E3125" t="str">
            <v>Planned Net to Gross Ratio</v>
          </cell>
          <cell r="F3125" t="str">
            <v>Net-to-Gross Value Source</v>
          </cell>
          <cell r="G3125" t="str">
            <v/>
          </cell>
          <cell r="H3125" t="str">
            <v>page 2</v>
          </cell>
          <cell r="I3125" t="str">
            <v>CA_FinAnswer_Express_Program_Evaluation_2009-2011.pdf</v>
          </cell>
        </row>
        <row r="3126">
          <cell r="C3126" t="str">
            <v>12202013-068.1_Gross incremental annual electric savings (kWh/yr)</v>
          </cell>
          <cell r="D3126">
            <v>1</v>
          </cell>
          <cell r="E3126" t="str">
            <v>Gross incremental annual electric savings (kWh/yr)</v>
          </cell>
          <cell r="F3126" t="str">
            <v xml:space="preserve">Energy Savings Value Source </v>
          </cell>
          <cell r="G3126" t="str">
            <v/>
          </cell>
          <cell r="H3126" t="str">
            <v/>
          </cell>
          <cell r="I3126" t="str">
            <v>AgGreenMotorRewind_v2_0.xlsm</v>
          </cell>
        </row>
        <row r="3127">
          <cell r="C3127" t="str">
            <v>12202013-068.1_Gross Average Monthly Demand Reduction (kW/unit)</v>
          </cell>
          <cell r="D3127">
            <v>1</v>
          </cell>
          <cell r="E3127" t="str">
            <v>Gross Average Monthly Demand Reduction (kW/unit)</v>
          </cell>
          <cell r="F3127" t="str">
            <v>Demand Reduction Value Source</v>
          </cell>
          <cell r="G3127" t="str">
            <v/>
          </cell>
          <cell r="H3127" t="str">
            <v/>
          </cell>
          <cell r="I3127" t="str">
            <v>AgGreenMotorRewind_v2_0.xlsm</v>
          </cell>
        </row>
        <row r="3128">
          <cell r="C3128" t="str">
            <v>12202013-068.1_Planned Realization Rate</v>
          </cell>
          <cell r="D3128">
            <v>1</v>
          </cell>
          <cell r="E3128" t="str">
            <v>Planned Realization Rate</v>
          </cell>
          <cell r="F3128" t="str">
            <v>Realization Rate Value Source</v>
          </cell>
          <cell r="G3128" t="str">
            <v/>
          </cell>
          <cell r="H3128" t="str">
            <v>page 2</v>
          </cell>
          <cell r="I3128" t="str">
            <v>CA_FinAnswer_Express_Program_Evaluation_2009-2011.pdf</v>
          </cell>
        </row>
        <row r="3129">
          <cell r="C3129" t="str">
            <v>12202013-068.1_Incremental cost ($)</v>
          </cell>
          <cell r="D3129">
            <v>1</v>
          </cell>
          <cell r="E3129" t="str">
            <v>Incremental cost ($)</v>
          </cell>
          <cell r="F3129" t="str">
            <v>Cost Value Source</v>
          </cell>
          <cell r="G3129" t="str">
            <v/>
          </cell>
          <cell r="H3129" t="str">
            <v/>
          </cell>
          <cell r="I3129" t="str">
            <v>AgGreenMotorRewind_v2_0.xlsm</v>
          </cell>
        </row>
        <row r="3130">
          <cell r="C3130" t="str">
            <v>12202013-004.2_Gross Average Monthly Demand Reduction (kW/unit)</v>
          </cell>
          <cell r="D3130">
            <v>2</v>
          </cell>
          <cell r="E3130" t="str">
            <v>Gross Average Monthly Demand Reduction (kW/unit)</v>
          </cell>
          <cell r="F3130" t="str">
            <v>Demand Reduction Value Source</v>
          </cell>
          <cell r="G3130" t="str">
            <v/>
          </cell>
          <cell r="H3130" t="str">
            <v/>
          </cell>
          <cell r="I3130" t="str">
            <v>AgGreenMotorRewind_v2_0.xlsm</v>
          </cell>
        </row>
        <row r="3131">
          <cell r="C3131" t="str">
            <v>12202013-004.2_Planned Realization Rate</v>
          </cell>
          <cell r="D3131">
            <v>2</v>
          </cell>
          <cell r="E3131" t="str">
            <v>Planned Realization Rate</v>
          </cell>
          <cell r="F3131" t="str">
            <v>Realization Rate Value Source</v>
          </cell>
          <cell r="G3131" t="str">
            <v/>
          </cell>
          <cell r="H3131" t="str">
            <v>Table 1</v>
          </cell>
          <cell r="I3131" t="str">
            <v>ID_FinAnswer_Express_Program_Evaluation_2009-2011.pdf</v>
          </cell>
        </row>
        <row r="3132">
          <cell r="C3132" t="str">
            <v>12202013-004.2_Incremental cost ($)</v>
          </cell>
          <cell r="D3132">
            <v>2</v>
          </cell>
          <cell r="E3132" t="str">
            <v>Incremental cost ($)</v>
          </cell>
          <cell r="F3132" t="str">
            <v>Cost Value Source</v>
          </cell>
          <cell r="G3132" t="str">
            <v/>
          </cell>
          <cell r="H3132" t="str">
            <v/>
          </cell>
          <cell r="I3132" t="str">
            <v>AgGreenMotorRewind_v2_0.xlsm</v>
          </cell>
        </row>
        <row r="3133">
          <cell r="C3133" t="str">
            <v>12202013-004.2_Planned Net to Gross Ratio</v>
          </cell>
          <cell r="D3133">
            <v>2</v>
          </cell>
          <cell r="E3133" t="str">
            <v>Planned Net to Gross Ratio</v>
          </cell>
          <cell r="F3133" t="str">
            <v>Net-to-Gross Value Source</v>
          </cell>
          <cell r="G3133" t="str">
            <v/>
          </cell>
          <cell r="H3133" t="str">
            <v>Page 2</v>
          </cell>
          <cell r="I3133" t="str">
            <v>ID_FinAnswer_Express_Program_Evaluation_2009-2011.pdf</v>
          </cell>
        </row>
        <row r="3134">
          <cell r="C3134" t="str">
            <v>12202013-004.2_Measure life (years)</v>
          </cell>
          <cell r="D3134">
            <v>2</v>
          </cell>
          <cell r="E3134" t="str">
            <v>Measure life (years)</v>
          </cell>
          <cell r="F3134" t="str">
            <v>Measure Life Value Source</v>
          </cell>
          <cell r="G3134" t="str">
            <v/>
          </cell>
          <cell r="H3134" t="str">
            <v/>
          </cell>
          <cell r="I3134" t="str">
            <v>AgGreenMotorRewind_v2_0.xlsm</v>
          </cell>
        </row>
        <row r="3135">
          <cell r="C3135" t="str">
            <v>12202013-004.2_Gross incremental annual electric savings (kWh/yr)</v>
          </cell>
          <cell r="D3135">
            <v>2</v>
          </cell>
          <cell r="E3135" t="str">
            <v>Gross incremental annual electric savings (kWh/yr)</v>
          </cell>
          <cell r="F3135" t="str">
            <v xml:space="preserve">Energy Savings Value Source </v>
          </cell>
          <cell r="G3135" t="str">
            <v/>
          </cell>
          <cell r="H3135" t="str">
            <v/>
          </cell>
          <cell r="I3135" t="str">
            <v>AgGreenMotorRewind_v2_0.xlsm</v>
          </cell>
        </row>
        <row r="3136">
          <cell r="C3136" t="str">
            <v>12132013-004.2_Incremental cost ($)</v>
          </cell>
          <cell r="D3136">
            <v>2</v>
          </cell>
          <cell r="E3136" t="str">
            <v>Incremental cost ($)</v>
          </cell>
          <cell r="F3136" t="str">
            <v>Cost Value Source</v>
          </cell>
          <cell r="G3136" t="str">
            <v/>
          </cell>
          <cell r="H3136" t="str">
            <v/>
          </cell>
          <cell r="I3136" t="str">
            <v/>
          </cell>
        </row>
        <row r="3137">
          <cell r="C3137" t="str">
            <v>12132013-004.2_Gross incremental annual electric savings (kWh/yr)</v>
          </cell>
          <cell r="D3137">
            <v>2</v>
          </cell>
          <cell r="E3137" t="str">
            <v>Gross incremental annual electric savings (kWh/yr)</v>
          </cell>
          <cell r="F3137" t="str">
            <v xml:space="preserve">Energy Savings Value Source </v>
          </cell>
          <cell r="G3137" t="str">
            <v/>
          </cell>
          <cell r="H3137" t="str">
            <v/>
          </cell>
          <cell r="I3137" t="str">
            <v/>
          </cell>
        </row>
        <row r="3138">
          <cell r="C3138" t="str">
            <v>12132013-004.2_Incentive Customer ($)</v>
          </cell>
          <cell r="D3138">
            <v>2</v>
          </cell>
          <cell r="E3138" t="str">
            <v>Incentive Customer ($)</v>
          </cell>
          <cell r="F3138" t="str">
            <v>Incentive Value Source</v>
          </cell>
          <cell r="G3138" t="str">
            <v/>
          </cell>
          <cell r="H3138" t="str">
            <v>Table 10-14</v>
          </cell>
          <cell r="I3138" t="str">
            <v>FinAnswer Express Market Characterization and Program Enhancements - Utah Service Territory 30 Nov 2011.pdf</v>
          </cell>
        </row>
        <row r="3139">
          <cell r="C3139" t="str">
            <v>12132013-004.2_Gross Average Monthly Demand Reduction (kW/unit)</v>
          </cell>
          <cell r="D3139">
            <v>2</v>
          </cell>
          <cell r="E3139" t="str">
            <v>Gross Average Monthly Demand Reduction (kW/unit)</v>
          </cell>
          <cell r="F3139" t="str">
            <v>Demand Reduction Value Source</v>
          </cell>
          <cell r="G3139" t="str">
            <v/>
          </cell>
          <cell r="H3139" t="str">
            <v/>
          </cell>
          <cell r="I3139" t="str">
            <v>AgGreenMotorRewind_v2_0.xlsm</v>
          </cell>
        </row>
        <row r="3140">
          <cell r="C3140" t="str">
            <v>12132013-004.2_Gross Average Monthly Demand Reduction (kW/unit)</v>
          </cell>
          <cell r="D3140">
            <v>2</v>
          </cell>
          <cell r="E3140" t="str">
            <v>Gross Average Monthly Demand Reduction (kW/unit)</v>
          </cell>
          <cell r="F3140" t="str">
            <v>Demand Reduction Value Source</v>
          </cell>
          <cell r="G3140" t="str">
            <v/>
          </cell>
          <cell r="H3140" t="str">
            <v/>
          </cell>
          <cell r="I3140" t="str">
            <v/>
          </cell>
        </row>
        <row r="3141">
          <cell r="C3141" t="str">
            <v>12132013-004.2_Gross incremental annual electric savings (kWh/yr)</v>
          </cell>
          <cell r="D3141">
            <v>2</v>
          </cell>
          <cell r="E3141" t="str">
            <v>Gross incremental annual electric savings (kWh/yr)</v>
          </cell>
          <cell r="F3141" t="str">
            <v xml:space="preserve">Energy Savings Value Source </v>
          </cell>
          <cell r="G3141" t="str">
            <v/>
          </cell>
          <cell r="H3141" t="str">
            <v/>
          </cell>
          <cell r="I3141" t="str">
            <v>AgGreenMotorRewind_v2_0.xlsm</v>
          </cell>
        </row>
        <row r="3142">
          <cell r="C3142" t="str">
            <v>12132013-004.2_Measure life (years)</v>
          </cell>
          <cell r="D3142">
            <v>2</v>
          </cell>
          <cell r="E3142" t="str">
            <v>Measure life (years)</v>
          </cell>
          <cell r="F3142" t="str">
            <v>Measure Life Value Source</v>
          </cell>
          <cell r="G3142" t="str">
            <v/>
          </cell>
          <cell r="H3142" t="str">
            <v>Table 2 on page 22 of Appendix 1</v>
          </cell>
          <cell r="I3142" t="str">
            <v>UT_2011_Annual_Report.pdf</v>
          </cell>
        </row>
        <row r="3143">
          <cell r="C3143" t="str">
            <v>12132013-004.2_Incremental cost ($)</v>
          </cell>
          <cell r="D3143">
            <v>2</v>
          </cell>
          <cell r="E3143" t="str">
            <v>Incremental cost ($)</v>
          </cell>
          <cell r="F3143" t="str">
            <v>Cost Value Source</v>
          </cell>
          <cell r="G3143" t="str">
            <v/>
          </cell>
          <cell r="H3143" t="str">
            <v/>
          </cell>
          <cell r="I3143" t="str">
            <v>AgGreenMotorRewind_v2_0.xlsm</v>
          </cell>
        </row>
        <row r="3144">
          <cell r="C3144" t="str">
            <v>12302013-027.1_Gross Average Monthly Demand Reduction (kW/unit)</v>
          </cell>
          <cell r="D3144">
            <v>1</v>
          </cell>
          <cell r="E3144" t="str">
            <v>Gross Average Monthly Demand Reduction (kW/unit)</v>
          </cell>
          <cell r="F3144" t="str">
            <v>Demand Reduction Value Source</v>
          </cell>
          <cell r="G3144" t="str">
            <v/>
          </cell>
          <cell r="H3144" t="str">
            <v/>
          </cell>
          <cell r="I3144" t="str">
            <v>AgGreenMotorRewind_v2_0.xlsm</v>
          </cell>
        </row>
        <row r="3145">
          <cell r="C3145" t="str">
            <v>12302013-027.1_Measure life (years)</v>
          </cell>
          <cell r="D3145">
            <v>1</v>
          </cell>
          <cell r="E3145" t="str">
            <v>Measure life (years)</v>
          </cell>
          <cell r="F3145" t="str">
            <v>Measure Life Value Source</v>
          </cell>
          <cell r="G3145" t="str">
            <v/>
          </cell>
          <cell r="H3145" t="str">
            <v/>
          </cell>
          <cell r="I3145" t="str">
            <v>AgGreenMotorRewind_v2_0.xlsm</v>
          </cell>
        </row>
        <row r="3146">
          <cell r="C3146" t="str">
            <v>12302013-027.1_Incremental cost ($)</v>
          </cell>
          <cell r="D3146">
            <v>1</v>
          </cell>
          <cell r="E3146" t="str">
            <v>Incremental cost ($)</v>
          </cell>
          <cell r="F3146" t="str">
            <v>Cost Value Source</v>
          </cell>
          <cell r="G3146" t="str">
            <v/>
          </cell>
          <cell r="H3146" t="str">
            <v/>
          </cell>
          <cell r="I3146" t="str">
            <v>AgGreenMotorRewind_v2_0.xlsm</v>
          </cell>
        </row>
        <row r="3147">
          <cell r="C3147" t="str">
            <v>12302013-027.1_Gross incremental annual electric savings (kWh/yr)</v>
          </cell>
          <cell r="D3147">
            <v>1</v>
          </cell>
          <cell r="E3147" t="str">
            <v>Gross incremental annual electric savings (kWh/yr)</v>
          </cell>
          <cell r="F3147" t="str">
            <v xml:space="preserve">Energy Savings Value Source </v>
          </cell>
          <cell r="G3147" t="str">
            <v/>
          </cell>
          <cell r="H3147" t="str">
            <v/>
          </cell>
          <cell r="I3147" t="str">
            <v>AgGreenMotorRewind_v2_0.xlsm</v>
          </cell>
        </row>
        <row r="3148">
          <cell r="C3148" t="str">
            <v>12202013-036.2_Incremental cost ($)</v>
          </cell>
          <cell r="D3148">
            <v>2</v>
          </cell>
          <cell r="E3148" t="str">
            <v>Incremental cost ($)</v>
          </cell>
          <cell r="F3148" t="str">
            <v>Incremental Cost Value Source</v>
          </cell>
          <cell r="G3148" t="str">
            <v/>
          </cell>
          <cell r="H3148" t="str">
            <v/>
          </cell>
          <cell r="I3148" t="str">
            <v>AgGreenMotorRewind_v2_0.xlsm</v>
          </cell>
        </row>
        <row r="3149">
          <cell r="C3149" t="str">
            <v>12202013-036.2_Gross Average Monthly Demand Reduction (kW/unit)</v>
          </cell>
          <cell r="D3149">
            <v>2</v>
          </cell>
          <cell r="E3149" t="str">
            <v>Gross Average Monthly Demand Reduction (kW/unit)</v>
          </cell>
          <cell r="F3149" t="str">
            <v>Demand Savings Value Source</v>
          </cell>
          <cell r="G3149" t="str">
            <v/>
          </cell>
          <cell r="H3149" t="str">
            <v/>
          </cell>
          <cell r="I3149" t="str">
            <v>AgGreenMotorRewind_v2_0.xlsm</v>
          </cell>
        </row>
        <row r="3150">
          <cell r="C3150" t="str">
            <v>12202013-036.2_Measure life (years)</v>
          </cell>
          <cell r="D3150">
            <v>2</v>
          </cell>
          <cell r="E3150" t="str">
            <v>Measure life (years)</v>
          </cell>
          <cell r="F3150" t="str">
            <v>Measure Life Value Source</v>
          </cell>
          <cell r="G3150" t="str">
            <v/>
          </cell>
          <cell r="H3150" t="str">
            <v/>
          </cell>
          <cell r="I3150" t="str">
            <v>AgGreenMotorRewind_v2_0.xlsm</v>
          </cell>
        </row>
        <row r="3151">
          <cell r="C3151" t="str">
            <v>12202013-036.2_Gross incremental annual electric savings (kWh/yr)</v>
          </cell>
          <cell r="D3151">
            <v>2</v>
          </cell>
          <cell r="E3151" t="str">
            <v>Gross incremental annual electric savings (kWh/yr)</v>
          </cell>
          <cell r="F3151" t="str">
            <v>Energy Savings Value Source</v>
          </cell>
          <cell r="G3151" t="str">
            <v/>
          </cell>
          <cell r="H3151" t="str">
            <v/>
          </cell>
          <cell r="I3151" t="str">
            <v>AgGreenMotorRewind_v2_0.xlsm</v>
          </cell>
        </row>
        <row r="3152">
          <cell r="C3152" t="str">
            <v>12202013-036.2_Planned Net to Gross Ratio</v>
          </cell>
          <cell r="D3152">
            <v>2</v>
          </cell>
          <cell r="E3152" t="str">
            <v>Planned Net to Gross Ratio</v>
          </cell>
          <cell r="F3152" t="str">
            <v>Net-to-Gross Value Source</v>
          </cell>
          <cell r="G3152" t="str">
            <v/>
          </cell>
          <cell r="H3152" t="str">
            <v>Page 10</v>
          </cell>
          <cell r="I3152" t="str">
            <v>DSM_WY_FinAnswerExpress_Report_2011.pdf</v>
          </cell>
        </row>
        <row r="3153">
          <cell r="C3153" t="str">
            <v>12202013-036.2_Planned Realization Rate</v>
          </cell>
          <cell r="D3153">
            <v>2</v>
          </cell>
          <cell r="E3153" t="str">
            <v>Planned Realization Rate</v>
          </cell>
          <cell r="F3153" t="str">
            <v>Realization Rate Value Source</v>
          </cell>
          <cell r="G3153" t="str">
            <v/>
          </cell>
          <cell r="H3153" t="str">
            <v>Table 1</v>
          </cell>
          <cell r="I3153" t="str">
            <v>DSM_WY_FinAnswerExpress_Report_2011.pdf</v>
          </cell>
        </row>
        <row r="3154">
          <cell r="C3154" t="str">
            <v>121.2_Planned Net to Gross Ratio</v>
          </cell>
          <cell r="D3154">
            <v>2</v>
          </cell>
          <cell r="E3154" t="str">
            <v>Planned Net to Gross Ratio</v>
          </cell>
          <cell r="F3154" t="str">
            <v>Net-to-Gross Value Source</v>
          </cell>
          <cell r="G3154" t="str">
            <v/>
          </cell>
          <cell r="H3154" t="str">
            <v>page 2</v>
          </cell>
          <cell r="I3154" t="str">
            <v>CA_FinAnswer_Express_Program_Evaluation_2009-2011.pdf</v>
          </cell>
        </row>
        <row r="3155">
          <cell r="C3155" t="str">
            <v>121.2_Gross incremental annual electric savings (kWh/yr)</v>
          </cell>
          <cell r="D3155">
            <v>2</v>
          </cell>
          <cell r="E3155" t="str">
            <v>Gross incremental annual electric savings (kWh/yr)</v>
          </cell>
          <cell r="F3155" t="str">
            <v xml:space="preserve">Energy Savings Value Source </v>
          </cell>
          <cell r="G3155" t="str">
            <v/>
          </cell>
          <cell r="H3155" t="str">
            <v/>
          </cell>
          <cell r="I3155" t="str">
            <v>AgGreenMotorRewind_v2_0.xlsm</v>
          </cell>
        </row>
        <row r="3156">
          <cell r="C3156" t="str">
            <v>121.2_Planned Realization Rate</v>
          </cell>
          <cell r="D3156">
            <v>2</v>
          </cell>
          <cell r="E3156" t="str">
            <v>Planned Realization Rate</v>
          </cell>
          <cell r="F3156" t="str">
            <v>Realization Rate Value Source</v>
          </cell>
          <cell r="G3156" t="str">
            <v/>
          </cell>
          <cell r="H3156" t="str">
            <v>page 2</v>
          </cell>
          <cell r="I3156" t="str">
            <v>CA_FinAnswer_Express_Program_Evaluation_2009-2011.pdf</v>
          </cell>
        </row>
        <row r="3157">
          <cell r="C3157" t="str">
            <v>121.2_Measure life (years)</v>
          </cell>
          <cell r="D3157">
            <v>2</v>
          </cell>
          <cell r="E3157" t="str">
            <v>Measure life (years)</v>
          </cell>
          <cell r="F3157" t="str">
            <v>Measure Life Value Source</v>
          </cell>
          <cell r="G3157" t="str">
            <v/>
          </cell>
          <cell r="H3157" t="str">
            <v/>
          </cell>
          <cell r="I3157" t="str">
            <v>AgGreenMotorRewind_v2_0.xlsm</v>
          </cell>
        </row>
        <row r="3158">
          <cell r="C3158" t="str">
            <v>121.2_Incremental cost ($)</v>
          </cell>
          <cell r="D3158">
            <v>2</v>
          </cell>
          <cell r="E3158" t="str">
            <v>Incremental cost ($)</v>
          </cell>
          <cell r="F3158" t="str">
            <v>Cost Value Source</v>
          </cell>
          <cell r="G3158" t="str">
            <v/>
          </cell>
          <cell r="H3158" t="str">
            <v/>
          </cell>
          <cell r="I3158" t="str">
            <v>AgGreenMotorRewind_v2_0.xlsm</v>
          </cell>
        </row>
        <row r="3159">
          <cell r="C3159" t="str">
            <v>121.2_Gross Average Monthly Demand Reduction (kW/unit)</v>
          </cell>
          <cell r="D3159">
            <v>2</v>
          </cell>
          <cell r="E3159" t="str">
            <v>Gross Average Monthly Demand Reduction (kW/unit)</v>
          </cell>
          <cell r="F3159" t="str">
            <v>Demand Reduction Value Source</v>
          </cell>
          <cell r="G3159" t="str">
            <v/>
          </cell>
          <cell r="H3159" t="str">
            <v/>
          </cell>
          <cell r="I3159" t="str">
            <v>AgGreenMotorRewind_v2_0.xlsm</v>
          </cell>
        </row>
        <row r="3160">
          <cell r="C3160" t="str">
            <v>329.3_Planned Realization Rate</v>
          </cell>
          <cell r="D3160">
            <v>3</v>
          </cell>
          <cell r="E3160" t="str">
            <v>Planned Realization Rate</v>
          </cell>
          <cell r="F3160" t="str">
            <v>Realization Rate Value Source</v>
          </cell>
          <cell r="G3160" t="str">
            <v/>
          </cell>
          <cell r="H3160" t="str">
            <v>Table 1</v>
          </cell>
          <cell r="I3160" t="str">
            <v>ID_FinAnswer_Express_Program_Evaluation_2009-2011.pdf</v>
          </cell>
        </row>
        <row r="3161">
          <cell r="C3161" t="str">
            <v>329.3_Gross Average Monthly Demand Reduction (kW/unit)</v>
          </cell>
          <cell r="D3161">
            <v>3</v>
          </cell>
          <cell r="E3161" t="str">
            <v>Gross Average Monthly Demand Reduction (kW/unit)</v>
          </cell>
          <cell r="F3161" t="str">
            <v>Demand Reduction Value Source</v>
          </cell>
          <cell r="G3161" t="str">
            <v/>
          </cell>
          <cell r="H3161" t="str">
            <v/>
          </cell>
          <cell r="I3161" t="str">
            <v>AgGreenMotorRewind_v2_0.xlsm</v>
          </cell>
        </row>
        <row r="3162">
          <cell r="C3162" t="str">
            <v>329.3_Incremental cost ($)</v>
          </cell>
          <cell r="D3162">
            <v>3</v>
          </cell>
          <cell r="E3162" t="str">
            <v>Incremental cost ($)</v>
          </cell>
          <cell r="F3162" t="str">
            <v>Cost Value Source</v>
          </cell>
          <cell r="G3162" t="str">
            <v/>
          </cell>
          <cell r="H3162" t="str">
            <v/>
          </cell>
          <cell r="I3162" t="str">
            <v>AgGreenMotorRewind_v2_0.xlsm</v>
          </cell>
        </row>
        <row r="3163">
          <cell r="C3163" t="str">
            <v>329.3_Planned Net to Gross Ratio</v>
          </cell>
          <cell r="D3163">
            <v>3</v>
          </cell>
          <cell r="E3163" t="str">
            <v>Planned Net to Gross Ratio</v>
          </cell>
          <cell r="F3163" t="str">
            <v>Net-to-Gross Value Source</v>
          </cell>
          <cell r="G3163" t="str">
            <v/>
          </cell>
          <cell r="H3163" t="str">
            <v>Page 2</v>
          </cell>
          <cell r="I3163" t="str">
            <v>ID_FinAnswer_Express_Program_Evaluation_2009-2011.pdf</v>
          </cell>
        </row>
        <row r="3164">
          <cell r="C3164" t="str">
            <v>329.3_Measure life (years)</v>
          </cell>
          <cell r="D3164">
            <v>3</v>
          </cell>
          <cell r="E3164" t="str">
            <v>Measure life (years)</v>
          </cell>
          <cell r="F3164" t="str">
            <v>Measure Life Value Source</v>
          </cell>
          <cell r="G3164" t="str">
            <v/>
          </cell>
          <cell r="H3164" t="str">
            <v/>
          </cell>
          <cell r="I3164" t="str">
            <v>AgGreenMotorRewind_v2_0.xlsm</v>
          </cell>
        </row>
        <row r="3165">
          <cell r="C3165" t="str">
            <v>329.3_Gross incremental annual electric savings (kWh/yr)</v>
          </cell>
          <cell r="D3165">
            <v>3</v>
          </cell>
          <cell r="E3165" t="str">
            <v>Gross incremental annual electric savings (kWh/yr)</v>
          </cell>
          <cell r="F3165" t="str">
            <v xml:space="preserve">Energy Savings Value Source </v>
          </cell>
          <cell r="G3165" t="str">
            <v/>
          </cell>
          <cell r="H3165" t="str">
            <v/>
          </cell>
          <cell r="I3165" t="str">
            <v>AgGreenMotorRewind_v2_0.xlsm</v>
          </cell>
        </row>
        <row r="3166">
          <cell r="C3166" t="str">
            <v>562.3_Incentive Customer ($)</v>
          </cell>
          <cell r="D3166">
            <v>3</v>
          </cell>
          <cell r="E3166" t="str">
            <v>Incentive Customer ($)</v>
          </cell>
          <cell r="F3166" t="str">
            <v>Incentive Value Source</v>
          </cell>
          <cell r="G3166" t="str">
            <v/>
          </cell>
          <cell r="H3166" t="str">
            <v>Table 10-13</v>
          </cell>
          <cell r="I3166" t="str">
            <v>FinAnswer Express Market Characterization and Program Enhancements - Utah Service Territory 30 Nov 2011.pdf</v>
          </cell>
        </row>
        <row r="3167">
          <cell r="C3167" t="str">
            <v>562.3_Incremental cost ($)</v>
          </cell>
          <cell r="D3167">
            <v>3</v>
          </cell>
          <cell r="E3167" t="str">
            <v>Incremental cost ($)</v>
          </cell>
          <cell r="F3167" t="str">
            <v>Cost Value Source</v>
          </cell>
          <cell r="G3167" t="str">
            <v/>
          </cell>
          <cell r="H3167" t="str">
            <v/>
          </cell>
          <cell r="I3167" t="str">
            <v>AgGreenMotorRewind_v2_0.xlsm</v>
          </cell>
        </row>
        <row r="3168">
          <cell r="C3168" t="str">
            <v>562.3_Gross Average Monthly Demand Reduction (kW/unit)</v>
          </cell>
          <cell r="D3168">
            <v>3</v>
          </cell>
          <cell r="E3168" t="str">
            <v>Gross Average Monthly Demand Reduction (kW/unit)</v>
          </cell>
          <cell r="F3168" t="str">
            <v>Demand Reduction Value Source</v>
          </cell>
          <cell r="G3168" t="str">
            <v/>
          </cell>
          <cell r="H3168" t="str">
            <v/>
          </cell>
          <cell r="I3168" t="str">
            <v>AgGreenMotorRewind_v2_0.xlsm</v>
          </cell>
        </row>
        <row r="3169">
          <cell r="C3169" t="str">
            <v>562.3_Gross Average Monthly Demand Reduction (kW/unit)</v>
          </cell>
          <cell r="D3169">
            <v>3</v>
          </cell>
          <cell r="E3169" t="str">
            <v>Gross Average Monthly Demand Reduction (kW/unit)</v>
          </cell>
          <cell r="F3169" t="str">
            <v>Demand Reduction Value Source</v>
          </cell>
          <cell r="G3169" t="str">
            <v/>
          </cell>
          <cell r="H3169" t="str">
            <v/>
          </cell>
          <cell r="I3169" t="str">
            <v/>
          </cell>
        </row>
        <row r="3170">
          <cell r="C3170" t="str">
            <v>562.3_Gross incremental annual electric savings (kWh/yr)</v>
          </cell>
          <cell r="D3170">
            <v>3</v>
          </cell>
          <cell r="E3170" t="str">
            <v>Gross incremental annual electric savings (kWh/yr)</v>
          </cell>
          <cell r="F3170" t="str">
            <v xml:space="preserve">Energy Savings Value Source </v>
          </cell>
          <cell r="G3170" t="str">
            <v/>
          </cell>
          <cell r="H3170" t="str">
            <v/>
          </cell>
          <cell r="I3170" t="str">
            <v>AgGreenMotorRewind_v2_0.xlsm</v>
          </cell>
        </row>
        <row r="3171">
          <cell r="C3171" t="str">
            <v>562.3_Gross incremental annual electric savings (kWh/yr)</v>
          </cell>
          <cell r="D3171">
            <v>3</v>
          </cell>
          <cell r="E3171" t="str">
            <v>Gross incremental annual electric savings (kWh/yr)</v>
          </cell>
          <cell r="F3171" t="str">
            <v xml:space="preserve">Energy Savings Value Source </v>
          </cell>
          <cell r="G3171" t="str">
            <v/>
          </cell>
          <cell r="H3171" t="str">
            <v/>
          </cell>
          <cell r="I3171" t="str">
            <v/>
          </cell>
        </row>
        <row r="3172">
          <cell r="C3172" t="str">
            <v>562.3_Incremental cost ($)</v>
          </cell>
          <cell r="D3172">
            <v>3</v>
          </cell>
          <cell r="E3172" t="str">
            <v>Incremental cost ($)</v>
          </cell>
          <cell r="F3172" t="str">
            <v>Cost Value Source</v>
          </cell>
          <cell r="G3172" t="str">
            <v/>
          </cell>
          <cell r="H3172" t="str">
            <v/>
          </cell>
          <cell r="I3172" t="str">
            <v/>
          </cell>
        </row>
        <row r="3173">
          <cell r="C3173" t="str">
            <v>562.3_Measure life (years)</v>
          </cell>
          <cell r="D3173">
            <v>3</v>
          </cell>
          <cell r="E3173" t="str">
            <v>Measure life (years)</v>
          </cell>
          <cell r="F3173" t="str">
            <v>Measure Life Value Source</v>
          </cell>
          <cell r="G3173" t="str">
            <v/>
          </cell>
          <cell r="H3173" t="str">
            <v>Table 2 on page 22 of Appendix 1</v>
          </cell>
          <cell r="I3173" t="str">
            <v>UT_2011_Annual_Report.pdf</v>
          </cell>
        </row>
        <row r="3174">
          <cell r="C3174" t="str">
            <v>775.2_Gross incremental annual electric savings (kWh/yr)</v>
          </cell>
          <cell r="D3174">
            <v>2</v>
          </cell>
          <cell r="E3174" t="str">
            <v>Gross incremental annual electric savings (kWh/yr)</v>
          </cell>
          <cell r="F3174" t="str">
            <v xml:space="preserve">Energy Savings Value Source </v>
          </cell>
          <cell r="G3174" t="str">
            <v/>
          </cell>
          <cell r="H3174" t="str">
            <v/>
          </cell>
          <cell r="I3174" t="str">
            <v>AgGreenMotorRewind_v2_0.xlsm</v>
          </cell>
        </row>
        <row r="3175">
          <cell r="C3175" t="str">
            <v>775.2_Measure life (years)</v>
          </cell>
          <cell r="D3175">
            <v>2</v>
          </cell>
          <cell r="E3175" t="str">
            <v>Measure life (years)</v>
          </cell>
          <cell r="F3175" t="str">
            <v>Measure Life Value Source</v>
          </cell>
          <cell r="G3175" t="str">
            <v/>
          </cell>
          <cell r="H3175" t="str">
            <v/>
          </cell>
          <cell r="I3175" t="str">
            <v>AgGreenMotorRewind_v2_0.xlsm</v>
          </cell>
        </row>
        <row r="3176">
          <cell r="C3176" t="str">
            <v>775.2_Gross Average Monthly Demand Reduction (kW/unit)</v>
          </cell>
          <cell r="D3176">
            <v>2</v>
          </cell>
          <cell r="E3176" t="str">
            <v>Gross Average Monthly Demand Reduction (kW/unit)</v>
          </cell>
          <cell r="F3176" t="str">
            <v>Demand Reduction Value Source</v>
          </cell>
          <cell r="G3176" t="str">
            <v/>
          </cell>
          <cell r="H3176" t="str">
            <v/>
          </cell>
          <cell r="I3176" t="str">
            <v>AgGreenMotorRewind_v2_0.xlsm</v>
          </cell>
        </row>
        <row r="3177">
          <cell r="C3177" t="str">
            <v>775.2_Incremental cost ($)</v>
          </cell>
          <cell r="D3177">
            <v>2</v>
          </cell>
          <cell r="E3177" t="str">
            <v>Incremental cost ($)</v>
          </cell>
          <cell r="F3177" t="str">
            <v>Cost Value Source</v>
          </cell>
          <cell r="G3177" t="str">
            <v/>
          </cell>
          <cell r="H3177" t="str">
            <v/>
          </cell>
          <cell r="I3177" t="str">
            <v>AgGreenMotorRewind_v2_0.xlsm</v>
          </cell>
        </row>
        <row r="3178">
          <cell r="C3178" t="str">
            <v>988.3_Gross Average Monthly Demand Reduction (kW/unit)</v>
          </cell>
          <cell r="D3178">
            <v>3</v>
          </cell>
          <cell r="E3178" t="str">
            <v>Gross Average Monthly Demand Reduction (kW/unit)</v>
          </cell>
          <cell r="F3178" t="str">
            <v>Demand Savings Value Source</v>
          </cell>
          <cell r="G3178" t="str">
            <v/>
          </cell>
          <cell r="H3178" t="str">
            <v/>
          </cell>
          <cell r="I3178" t="str">
            <v>AgGreenMotorRewind_v2_0.xlsm</v>
          </cell>
        </row>
        <row r="3179">
          <cell r="C3179" t="str">
            <v>988.3_Planned Net to Gross Ratio</v>
          </cell>
          <cell r="D3179">
            <v>3</v>
          </cell>
          <cell r="E3179" t="str">
            <v>Planned Net to Gross Ratio</v>
          </cell>
          <cell r="F3179" t="str">
            <v>Net-to-Gross Value Source</v>
          </cell>
          <cell r="G3179" t="str">
            <v/>
          </cell>
          <cell r="H3179" t="str">
            <v>Page 10</v>
          </cell>
          <cell r="I3179" t="str">
            <v>DSM_WY_FinAnswerExpress_Report_2011.pdf</v>
          </cell>
        </row>
        <row r="3180">
          <cell r="C3180" t="str">
            <v>988.3_Gross incremental annual electric savings (kWh/yr)</v>
          </cell>
          <cell r="D3180">
            <v>3</v>
          </cell>
          <cell r="E3180" t="str">
            <v>Gross incremental annual electric savings (kWh/yr)</v>
          </cell>
          <cell r="F3180" t="str">
            <v>Energy Savings Value Source</v>
          </cell>
          <cell r="G3180" t="str">
            <v/>
          </cell>
          <cell r="H3180" t="str">
            <v/>
          </cell>
          <cell r="I3180" t="str">
            <v>AgGreenMotorRewind_v2_0.xlsm</v>
          </cell>
        </row>
        <row r="3181">
          <cell r="C3181" t="str">
            <v>988.3_Planned Realization Rate</v>
          </cell>
          <cell r="D3181">
            <v>3</v>
          </cell>
          <cell r="E3181" t="str">
            <v>Planned Realization Rate</v>
          </cell>
          <cell r="F3181" t="str">
            <v>Realization Rate Value Source</v>
          </cell>
          <cell r="G3181" t="str">
            <v/>
          </cell>
          <cell r="H3181" t="str">
            <v>Table 1</v>
          </cell>
          <cell r="I3181" t="str">
            <v>DSM_WY_FinAnswerExpress_Report_2011.pdf</v>
          </cell>
        </row>
        <row r="3182">
          <cell r="C3182" t="str">
            <v>988.3_Incremental cost ($)</v>
          </cell>
          <cell r="D3182">
            <v>3</v>
          </cell>
          <cell r="E3182" t="str">
            <v>Incremental cost ($)</v>
          </cell>
          <cell r="F3182" t="str">
            <v>Incremental Cost Value Source</v>
          </cell>
          <cell r="G3182" t="str">
            <v/>
          </cell>
          <cell r="H3182" t="str">
            <v/>
          </cell>
          <cell r="I3182" t="str">
            <v>AgGreenMotorRewind_v2_0.xlsm</v>
          </cell>
        </row>
        <row r="3183">
          <cell r="C3183" t="str">
            <v>988.3_Measure life (years)</v>
          </cell>
          <cell r="D3183">
            <v>3</v>
          </cell>
          <cell r="E3183" t="str">
            <v>Measure life (years)</v>
          </cell>
          <cell r="F3183" t="str">
            <v>Measure Life Value Source</v>
          </cell>
          <cell r="G3183" t="str">
            <v/>
          </cell>
          <cell r="H3183" t="str">
            <v/>
          </cell>
          <cell r="I3183" t="str">
            <v>AgGreenMotorRewind_v2_0.xlsm</v>
          </cell>
        </row>
        <row r="3184">
          <cell r="C3184" t="str">
            <v>131.2_Measure life (years)</v>
          </cell>
          <cell r="D3184">
            <v>2</v>
          </cell>
          <cell r="E3184" t="str">
            <v>Measure life (years)</v>
          </cell>
          <cell r="F3184" t="str">
            <v>Measure Life Value Source</v>
          </cell>
          <cell r="G3184" t="str">
            <v/>
          </cell>
          <cell r="H3184" t="str">
            <v/>
          </cell>
          <cell r="I3184" t="str">
            <v>AgGreenMotorRewind_v2_0.xlsm</v>
          </cell>
        </row>
        <row r="3185">
          <cell r="C3185" t="str">
            <v>131.2_Planned Net to Gross Ratio</v>
          </cell>
          <cell r="D3185">
            <v>2</v>
          </cell>
          <cell r="E3185" t="str">
            <v>Planned Net to Gross Ratio</v>
          </cell>
          <cell r="F3185" t="str">
            <v>Net-to-Gross Value Source</v>
          </cell>
          <cell r="G3185" t="str">
            <v/>
          </cell>
          <cell r="H3185" t="str">
            <v>page 2</v>
          </cell>
          <cell r="I3185" t="str">
            <v>CA_FinAnswer_Express_Program_Evaluation_2009-2011.pdf</v>
          </cell>
        </row>
        <row r="3186">
          <cell r="C3186" t="str">
            <v>131.2_Gross Average Monthly Demand Reduction (kW/unit)</v>
          </cell>
          <cell r="D3186">
            <v>2</v>
          </cell>
          <cell r="E3186" t="str">
            <v>Gross Average Monthly Demand Reduction (kW/unit)</v>
          </cell>
          <cell r="F3186" t="str">
            <v>Demand Reduction Value Source</v>
          </cell>
          <cell r="G3186" t="str">
            <v/>
          </cell>
          <cell r="H3186" t="str">
            <v/>
          </cell>
          <cell r="I3186" t="str">
            <v>AgGreenMotorRewind_v2_0.xlsm</v>
          </cell>
        </row>
        <row r="3187">
          <cell r="C3187" t="str">
            <v>131.2_Incremental cost ($)</v>
          </cell>
          <cell r="D3187">
            <v>2</v>
          </cell>
          <cell r="E3187" t="str">
            <v>Incremental cost ($)</v>
          </cell>
          <cell r="F3187" t="str">
            <v>Cost Value Source</v>
          </cell>
          <cell r="G3187" t="str">
            <v/>
          </cell>
          <cell r="H3187" t="str">
            <v/>
          </cell>
          <cell r="I3187" t="str">
            <v>AgGreenMotorRewind_v2_0.xlsm</v>
          </cell>
        </row>
        <row r="3188">
          <cell r="C3188" t="str">
            <v>131.2_Gross incremental annual electric savings (kWh/yr)</v>
          </cell>
          <cell r="D3188">
            <v>2</v>
          </cell>
          <cell r="E3188" t="str">
            <v>Gross incremental annual electric savings (kWh/yr)</v>
          </cell>
          <cell r="F3188" t="str">
            <v xml:space="preserve">Energy Savings Value Source </v>
          </cell>
          <cell r="G3188" t="str">
            <v/>
          </cell>
          <cell r="H3188" t="str">
            <v/>
          </cell>
          <cell r="I3188" t="str">
            <v>AgGreenMotorRewind_v2_0.xlsm</v>
          </cell>
        </row>
        <row r="3189">
          <cell r="C3189" t="str">
            <v>131.2_Planned Realization Rate</v>
          </cell>
          <cell r="D3189">
            <v>2</v>
          </cell>
          <cell r="E3189" t="str">
            <v>Planned Realization Rate</v>
          </cell>
          <cell r="F3189" t="str">
            <v>Realization Rate Value Source</v>
          </cell>
          <cell r="G3189" t="str">
            <v/>
          </cell>
          <cell r="H3189" t="str">
            <v>page 2</v>
          </cell>
          <cell r="I3189" t="str">
            <v>CA_FinAnswer_Express_Program_Evaluation_2009-2011.pdf</v>
          </cell>
        </row>
        <row r="3190">
          <cell r="C3190" t="str">
            <v>340.3_Measure life (years)</v>
          </cell>
          <cell r="D3190">
            <v>3</v>
          </cell>
          <cell r="E3190" t="str">
            <v>Measure life (years)</v>
          </cell>
          <cell r="F3190" t="str">
            <v>Measure Life Value Source</v>
          </cell>
          <cell r="G3190" t="str">
            <v/>
          </cell>
          <cell r="H3190" t="str">
            <v/>
          </cell>
          <cell r="I3190" t="str">
            <v>AgGreenMotorRewind_v2_0.xlsm</v>
          </cell>
        </row>
        <row r="3191">
          <cell r="C3191" t="str">
            <v>340.3_Gross incremental annual electric savings (kWh/yr)</v>
          </cell>
          <cell r="D3191">
            <v>3</v>
          </cell>
          <cell r="E3191" t="str">
            <v>Gross incremental annual electric savings (kWh/yr)</v>
          </cell>
          <cell r="F3191" t="str">
            <v xml:space="preserve">Energy Savings Value Source </v>
          </cell>
          <cell r="G3191" t="str">
            <v/>
          </cell>
          <cell r="H3191" t="str">
            <v/>
          </cell>
          <cell r="I3191" t="str">
            <v>AgGreenMotorRewind_v2_0.xlsm</v>
          </cell>
        </row>
        <row r="3192">
          <cell r="C3192" t="str">
            <v>340.3_Planned Realization Rate</v>
          </cell>
          <cell r="D3192">
            <v>3</v>
          </cell>
          <cell r="E3192" t="str">
            <v>Planned Realization Rate</v>
          </cell>
          <cell r="F3192" t="str">
            <v>Realization Rate Value Source</v>
          </cell>
          <cell r="G3192" t="str">
            <v/>
          </cell>
          <cell r="H3192" t="str">
            <v>Table 1</v>
          </cell>
          <cell r="I3192" t="str">
            <v>ID_FinAnswer_Express_Program_Evaluation_2009-2011.pdf</v>
          </cell>
        </row>
        <row r="3193">
          <cell r="C3193" t="str">
            <v>340.3_Planned Net to Gross Ratio</v>
          </cell>
          <cell r="D3193">
            <v>3</v>
          </cell>
          <cell r="E3193" t="str">
            <v>Planned Net to Gross Ratio</v>
          </cell>
          <cell r="F3193" t="str">
            <v>Net-to-Gross Value Source</v>
          </cell>
          <cell r="G3193" t="str">
            <v/>
          </cell>
          <cell r="H3193" t="str">
            <v>Page 2</v>
          </cell>
          <cell r="I3193" t="str">
            <v>ID_FinAnswer_Express_Program_Evaluation_2009-2011.pdf</v>
          </cell>
        </row>
        <row r="3194">
          <cell r="C3194" t="str">
            <v>340.3_Incremental cost ($)</v>
          </cell>
          <cell r="D3194">
            <v>3</v>
          </cell>
          <cell r="E3194" t="str">
            <v>Incremental cost ($)</v>
          </cell>
          <cell r="F3194" t="str">
            <v>Cost Value Source</v>
          </cell>
          <cell r="G3194" t="str">
            <v/>
          </cell>
          <cell r="H3194" t="str">
            <v/>
          </cell>
          <cell r="I3194" t="str">
            <v>AgGreenMotorRewind_v2_0.xlsm</v>
          </cell>
        </row>
        <row r="3195">
          <cell r="C3195" t="str">
            <v>340.3_Gross Average Monthly Demand Reduction (kW/unit)</v>
          </cell>
          <cell r="D3195">
            <v>3</v>
          </cell>
          <cell r="E3195" t="str">
            <v>Gross Average Monthly Demand Reduction (kW/unit)</v>
          </cell>
          <cell r="F3195" t="str">
            <v>Demand Reduction Value Source</v>
          </cell>
          <cell r="G3195" t="str">
            <v/>
          </cell>
          <cell r="H3195" t="str">
            <v/>
          </cell>
          <cell r="I3195" t="str">
            <v>AgGreenMotorRewind_v2_0.xlsm</v>
          </cell>
        </row>
        <row r="3196">
          <cell r="C3196" t="str">
            <v>573.3_Incremental cost ($)</v>
          </cell>
          <cell r="D3196">
            <v>3</v>
          </cell>
          <cell r="E3196" t="str">
            <v>Incremental cost ($)</v>
          </cell>
          <cell r="F3196" t="str">
            <v>Cost Value Source</v>
          </cell>
          <cell r="G3196" t="str">
            <v/>
          </cell>
          <cell r="H3196" t="str">
            <v/>
          </cell>
          <cell r="I3196" t="str">
            <v/>
          </cell>
        </row>
        <row r="3197">
          <cell r="C3197" t="str">
            <v>573.3_Gross Average Monthly Demand Reduction (kW/unit)</v>
          </cell>
          <cell r="D3197">
            <v>3</v>
          </cell>
          <cell r="E3197" t="str">
            <v>Gross Average Monthly Demand Reduction (kW/unit)</v>
          </cell>
          <cell r="F3197" t="str">
            <v>Demand Reduction Value Source</v>
          </cell>
          <cell r="G3197" t="str">
            <v/>
          </cell>
          <cell r="H3197" t="str">
            <v/>
          </cell>
          <cell r="I3197" t="str">
            <v>AgGreenMotorRewind_v2_0.xlsm</v>
          </cell>
        </row>
        <row r="3198">
          <cell r="C3198" t="str">
            <v>573.3_Incentive Customer ($)</v>
          </cell>
          <cell r="D3198">
            <v>3</v>
          </cell>
          <cell r="E3198" t="str">
            <v>Incentive Customer ($)</v>
          </cell>
          <cell r="F3198" t="str">
            <v>Incentive Value Source</v>
          </cell>
          <cell r="G3198" t="str">
            <v/>
          </cell>
          <cell r="H3198" t="str">
            <v>Table 10-13</v>
          </cell>
          <cell r="I3198" t="str">
            <v>FinAnswer Express Market Characterization and Program Enhancements - Utah Service Territory 30 Nov 2011.pdf</v>
          </cell>
        </row>
        <row r="3199">
          <cell r="C3199" t="str">
            <v>573.3_Gross incremental annual electric savings (kWh/yr)</v>
          </cell>
          <cell r="D3199">
            <v>3</v>
          </cell>
          <cell r="E3199" t="str">
            <v>Gross incremental annual electric savings (kWh/yr)</v>
          </cell>
          <cell r="F3199" t="str">
            <v xml:space="preserve">Energy Savings Value Source </v>
          </cell>
          <cell r="G3199" t="str">
            <v/>
          </cell>
          <cell r="H3199" t="str">
            <v/>
          </cell>
          <cell r="I3199" t="str">
            <v/>
          </cell>
        </row>
        <row r="3200">
          <cell r="C3200" t="str">
            <v>573.3_Measure life (years)</v>
          </cell>
          <cell r="D3200">
            <v>3</v>
          </cell>
          <cell r="E3200" t="str">
            <v>Measure life (years)</v>
          </cell>
          <cell r="F3200" t="str">
            <v>Measure Life Value Source</v>
          </cell>
          <cell r="G3200" t="str">
            <v/>
          </cell>
          <cell r="H3200" t="str">
            <v>Table 2 on page 22 of Appendix 1</v>
          </cell>
          <cell r="I3200" t="str">
            <v>UT_2011_Annual_Report.pdf</v>
          </cell>
        </row>
        <row r="3201">
          <cell r="C3201" t="str">
            <v>573.3_Incremental cost ($)</v>
          </cell>
          <cell r="D3201">
            <v>3</v>
          </cell>
          <cell r="E3201" t="str">
            <v>Incremental cost ($)</v>
          </cell>
          <cell r="F3201" t="str">
            <v>Cost Value Source</v>
          </cell>
          <cell r="G3201" t="str">
            <v/>
          </cell>
          <cell r="H3201" t="str">
            <v/>
          </cell>
          <cell r="I3201" t="str">
            <v>AgGreenMotorRewind_v2_0.xlsm</v>
          </cell>
        </row>
        <row r="3202">
          <cell r="C3202" t="str">
            <v>573.3_Gross incremental annual electric savings (kWh/yr)</v>
          </cell>
          <cell r="D3202">
            <v>3</v>
          </cell>
          <cell r="E3202" t="str">
            <v>Gross incremental annual electric savings (kWh/yr)</v>
          </cell>
          <cell r="F3202" t="str">
            <v xml:space="preserve">Energy Savings Value Source </v>
          </cell>
          <cell r="G3202" t="str">
            <v/>
          </cell>
          <cell r="H3202" t="str">
            <v/>
          </cell>
          <cell r="I3202" t="str">
            <v>AgGreenMotorRewind_v2_0.xlsm</v>
          </cell>
        </row>
        <row r="3203">
          <cell r="C3203" t="str">
            <v>573.3_Gross Average Monthly Demand Reduction (kW/unit)</v>
          </cell>
          <cell r="D3203">
            <v>3</v>
          </cell>
          <cell r="E3203" t="str">
            <v>Gross Average Monthly Demand Reduction (kW/unit)</v>
          </cell>
          <cell r="F3203" t="str">
            <v>Demand Reduction Value Source</v>
          </cell>
          <cell r="G3203" t="str">
            <v/>
          </cell>
          <cell r="H3203" t="str">
            <v/>
          </cell>
          <cell r="I3203" t="str">
            <v/>
          </cell>
        </row>
        <row r="3204">
          <cell r="C3204" t="str">
            <v>785.2_Gross Average Monthly Demand Reduction (kW/unit)</v>
          </cell>
          <cell r="D3204">
            <v>2</v>
          </cell>
          <cell r="E3204" t="str">
            <v>Gross Average Monthly Demand Reduction (kW/unit)</v>
          </cell>
          <cell r="F3204" t="str">
            <v>Demand Reduction Value Source</v>
          </cell>
          <cell r="G3204" t="str">
            <v/>
          </cell>
          <cell r="H3204" t="str">
            <v/>
          </cell>
          <cell r="I3204" t="str">
            <v>AgGreenMotorRewind_v2_0.xlsm</v>
          </cell>
        </row>
        <row r="3205">
          <cell r="C3205" t="str">
            <v>785.2_Gross incremental annual electric savings (kWh/yr)</v>
          </cell>
          <cell r="D3205">
            <v>2</v>
          </cell>
          <cell r="E3205" t="str">
            <v>Gross incremental annual electric savings (kWh/yr)</v>
          </cell>
          <cell r="F3205" t="str">
            <v xml:space="preserve">Energy Savings Value Source </v>
          </cell>
          <cell r="G3205" t="str">
            <v/>
          </cell>
          <cell r="H3205" t="str">
            <v/>
          </cell>
          <cell r="I3205" t="str">
            <v>AgGreenMotorRewind_v2_0.xlsm</v>
          </cell>
        </row>
        <row r="3206">
          <cell r="C3206" t="str">
            <v>785.2_Measure life (years)</v>
          </cell>
          <cell r="D3206">
            <v>2</v>
          </cell>
          <cell r="E3206" t="str">
            <v>Measure life (years)</v>
          </cell>
          <cell r="F3206" t="str">
            <v>Measure Life Value Source</v>
          </cell>
          <cell r="G3206" t="str">
            <v/>
          </cell>
          <cell r="H3206" t="str">
            <v/>
          </cell>
          <cell r="I3206" t="str">
            <v>AgGreenMotorRewind_v2_0.xlsm</v>
          </cell>
        </row>
        <row r="3207">
          <cell r="C3207" t="str">
            <v>785.2_Incremental cost ($)</v>
          </cell>
          <cell r="D3207">
            <v>2</v>
          </cell>
          <cell r="E3207" t="str">
            <v>Incremental cost ($)</v>
          </cell>
          <cell r="F3207" t="str">
            <v>Cost Value Source</v>
          </cell>
          <cell r="G3207" t="str">
            <v/>
          </cell>
          <cell r="H3207" t="str">
            <v/>
          </cell>
          <cell r="I3207" t="str">
            <v>AgGreenMotorRewind_v2_0.xlsm</v>
          </cell>
        </row>
        <row r="3208">
          <cell r="C3208" t="str">
            <v>998.3_Planned Realization Rate</v>
          </cell>
          <cell r="D3208">
            <v>3</v>
          </cell>
          <cell r="E3208" t="str">
            <v>Planned Realization Rate</v>
          </cell>
          <cell r="F3208" t="str">
            <v>Realization Rate Value Source</v>
          </cell>
          <cell r="G3208" t="str">
            <v/>
          </cell>
          <cell r="H3208" t="str">
            <v>Table 1</v>
          </cell>
          <cell r="I3208" t="str">
            <v>DSM_WY_FinAnswerExpress_Report_2011.pdf</v>
          </cell>
        </row>
        <row r="3209">
          <cell r="C3209" t="str">
            <v>998.3_Incremental cost ($)</v>
          </cell>
          <cell r="D3209">
            <v>3</v>
          </cell>
          <cell r="E3209" t="str">
            <v>Incremental cost ($)</v>
          </cell>
          <cell r="F3209" t="str">
            <v>Incremental Cost Value Source</v>
          </cell>
          <cell r="G3209" t="str">
            <v/>
          </cell>
          <cell r="H3209" t="str">
            <v/>
          </cell>
          <cell r="I3209" t="str">
            <v>AgGreenMotorRewind_v2_0.xlsm</v>
          </cell>
        </row>
        <row r="3210">
          <cell r="C3210" t="str">
            <v>998.3_Gross incremental annual electric savings (kWh/yr)</v>
          </cell>
          <cell r="D3210">
            <v>3</v>
          </cell>
          <cell r="E3210" t="str">
            <v>Gross incremental annual electric savings (kWh/yr)</v>
          </cell>
          <cell r="F3210" t="str">
            <v>Energy Savings Value Source</v>
          </cell>
          <cell r="G3210" t="str">
            <v/>
          </cell>
          <cell r="H3210" t="str">
            <v/>
          </cell>
          <cell r="I3210" t="str">
            <v>AgGreenMotorRewind_v2_0.xlsm</v>
          </cell>
        </row>
        <row r="3211">
          <cell r="C3211" t="str">
            <v>998.3_Measure life (years)</v>
          </cell>
          <cell r="D3211">
            <v>3</v>
          </cell>
          <cell r="E3211" t="str">
            <v>Measure life (years)</v>
          </cell>
          <cell r="F3211" t="str">
            <v>Measure Life Value Source</v>
          </cell>
          <cell r="G3211" t="str">
            <v/>
          </cell>
          <cell r="H3211" t="str">
            <v/>
          </cell>
          <cell r="I3211" t="str">
            <v>AgGreenMotorRewind_v2_0.xlsm</v>
          </cell>
        </row>
        <row r="3212">
          <cell r="C3212" t="str">
            <v>998.3_Gross Average Monthly Demand Reduction (kW/unit)</v>
          </cell>
          <cell r="D3212">
            <v>3</v>
          </cell>
          <cell r="E3212" t="str">
            <v>Gross Average Monthly Demand Reduction (kW/unit)</v>
          </cell>
          <cell r="F3212" t="str">
            <v>Demand Savings Value Source</v>
          </cell>
          <cell r="G3212" t="str">
            <v/>
          </cell>
          <cell r="H3212" t="str">
            <v/>
          </cell>
          <cell r="I3212" t="str">
            <v>AgGreenMotorRewind_v2_0.xlsm</v>
          </cell>
        </row>
        <row r="3213">
          <cell r="C3213" t="str">
            <v>998.3_Planned Net to Gross Ratio</v>
          </cell>
          <cell r="D3213">
            <v>3</v>
          </cell>
          <cell r="E3213" t="str">
            <v>Planned Net to Gross Ratio</v>
          </cell>
          <cell r="F3213" t="str">
            <v>Net-to-Gross Value Source</v>
          </cell>
          <cell r="G3213" t="str">
            <v/>
          </cell>
          <cell r="H3213" t="str">
            <v>Page 10</v>
          </cell>
          <cell r="I3213" t="str">
            <v>DSM_WY_FinAnswerExpress_Report_2011.pdf</v>
          </cell>
        </row>
        <row r="3214">
          <cell r="C3214" t="str">
            <v>12202013-069.1_Measure life (years)</v>
          </cell>
          <cell r="D3214">
            <v>1</v>
          </cell>
          <cell r="E3214" t="str">
            <v>Measure life (years)</v>
          </cell>
          <cell r="F3214" t="str">
            <v>Measure Life Value Source</v>
          </cell>
          <cell r="G3214" t="str">
            <v/>
          </cell>
          <cell r="H3214" t="str">
            <v/>
          </cell>
          <cell r="I3214" t="str">
            <v>AgGreenMotorRewind_v2_0.xlsm</v>
          </cell>
        </row>
        <row r="3215">
          <cell r="C3215" t="str">
            <v>12202013-069.1_Gross Average Monthly Demand Reduction (kW/unit)</v>
          </cell>
          <cell r="D3215">
            <v>1</v>
          </cell>
          <cell r="E3215" t="str">
            <v>Gross Average Monthly Demand Reduction (kW/unit)</v>
          </cell>
          <cell r="F3215" t="str">
            <v>Demand Reduction Value Source</v>
          </cell>
          <cell r="G3215" t="str">
            <v/>
          </cell>
          <cell r="H3215" t="str">
            <v/>
          </cell>
          <cell r="I3215" t="str">
            <v>AgGreenMotorRewind_v2_0.xlsm</v>
          </cell>
        </row>
        <row r="3216">
          <cell r="C3216" t="str">
            <v>12202013-069.1_Planned Realization Rate</v>
          </cell>
          <cell r="D3216">
            <v>1</v>
          </cell>
          <cell r="E3216" t="str">
            <v>Planned Realization Rate</v>
          </cell>
          <cell r="F3216" t="str">
            <v>Realization Rate Value Source</v>
          </cell>
          <cell r="G3216" t="str">
            <v/>
          </cell>
          <cell r="H3216" t="str">
            <v>page 2</v>
          </cell>
          <cell r="I3216" t="str">
            <v>CA_FinAnswer_Express_Program_Evaluation_2009-2011.pdf</v>
          </cell>
        </row>
        <row r="3217">
          <cell r="C3217" t="str">
            <v>12202013-069.1_Incremental cost ($)</v>
          </cell>
          <cell r="D3217">
            <v>1</v>
          </cell>
          <cell r="E3217" t="str">
            <v>Incremental cost ($)</v>
          </cell>
          <cell r="F3217" t="str">
            <v>Cost Value Source</v>
          </cell>
          <cell r="G3217" t="str">
            <v/>
          </cell>
          <cell r="H3217" t="str">
            <v/>
          </cell>
          <cell r="I3217" t="str">
            <v>AgGreenMotorRewind_v2_0.xlsm</v>
          </cell>
        </row>
        <row r="3218">
          <cell r="C3218" t="str">
            <v>12202013-069.1_Gross incremental annual electric savings (kWh/yr)</v>
          </cell>
          <cell r="D3218">
            <v>1</v>
          </cell>
          <cell r="E3218" t="str">
            <v>Gross incremental annual electric savings (kWh/yr)</v>
          </cell>
          <cell r="F3218" t="str">
            <v xml:space="preserve">Energy Savings Value Source </v>
          </cell>
          <cell r="G3218" t="str">
            <v/>
          </cell>
          <cell r="H3218" t="str">
            <v/>
          </cell>
          <cell r="I3218" t="str">
            <v>AgGreenMotorRewind_v2_0.xlsm</v>
          </cell>
        </row>
        <row r="3219">
          <cell r="C3219" t="str">
            <v>12202013-069.1_Planned Net to Gross Ratio</v>
          </cell>
          <cell r="D3219">
            <v>1</v>
          </cell>
          <cell r="E3219" t="str">
            <v>Planned Net to Gross Ratio</v>
          </cell>
          <cell r="F3219" t="str">
            <v>Net-to-Gross Value Source</v>
          </cell>
          <cell r="G3219" t="str">
            <v/>
          </cell>
          <cell r="H3219" t="str">
            <v>page 2</v>
          </cell>
          <cell r="I3219" t="str">
            <v>CA_FinAnswer_Express_Program_Evaluation_2009-2011.pdf</v>
          </cell>
        </row>
        <row r="3220">
          <cell r="C3220" t="str">
            <v>12202013-005.2_Measure life (years)</v>
          </cell>
          <cell r="D3220">
            <v>2</v>
          </cell>
          <cell r="E3220" t="str">
            <v>Measure life (years)</v>
          </cell>
          <cell r="F3220" t="str">
            <v>Measure Life Value Source</v>
          </cell>
          <cell r="G3220" t="str">
            <v/>
          </cell>
          <cell r="H3220" t="str">
            <v/>
          </cell>
          <cell r="I3220" t="str">
            <v>AgGreenMotorRewind_v2_0.xlsm</v>
          </cell>
        </row>
        <row r="3221">
          <cell r="C3221" t="str">
            <v>12202013-005.2_Incremental cost ($)</v>
          </cell>
          <cell r="D3221">
            <v>2</v>
          </cell>
          <cell r="E3221" t="str">
            <v>Incremental cost ($)</v>
          </cell>
          <cell r="F3221" t="str">
            <v>Cost Value Source</v>
          </cell>
          <cell r="G3221" t="str">
            <v/>
          </cell>
          <cell r="H3221" t="str">
            <v/>
          </cell>
          <cell r="I3221" t="str">
            <v>AgGreenMotorRewind_v2_0.xlsm</v>
          </cell>
        </row>
        <row r="3222">
          <cell r="C3222" t="str">
            <v>12202013-005.2_Gross incremental annual electric savings (kWh/yr)</v>
          </cell>
          <cell r="D3222">
            <v>2</v>
          </cell>
          <cell r="E3222" t="str">
            <v>Gross incremental annual electric savings (kWh/yr)</v>
          </cell>
          <cell r="F3222" t="str">
            <v xml:space="preserve">Energy Savings Value Source </v>
          </cell>
          <cell r="G3222" t="str">
            <v/>
          </cell>
          <cell r="H3222" t="str">
            <v/>
          </cell>
          <cell r="I3222" t="str">
            <v>AgGreenMotorRewind_v2_0.xlsm</v>
          </cell>
        </row>
        <row r="3223">
          <cell r="C3223" t="str">
            <v>12202013-005.2_Planned Realization Rate</v>
          </cell>
          <cell r="D3223">
            <v>2</v>
          </cell>
          <cell r="E3223" t="str">
            <v>Planned Realization Rate</v>
          </cell>
          <cell r="F3223" t="str">
            <v>Realization Rate Value Source</v>
          </cell>
          <cell r="G3223" t="str">
            <v/>
          </cell>
          <cell r="H3223" t="str">
            <v>Table 1</v>
          </cell>
          <cell r="I3223" t="str">
            <v>ID_FinAnswer_Express_Program_Evaluation_2009-2011.pdf</v>
          </cell>
        </row>
        <row r="3224">
          <cell r="C3224" t="str">
            <v>12202013-005.2_Gross Average Monthly Demand Reduction (kW/unit)</v>
          </cell>
          <cell r="D3224">
            <v>2</v>
          </cell>
          <cell r="E3224" t="str">
            <v>Gross Average Monthly Demand Reduction (kW/unit)</v>
          </cell>
          <cell r="F3224" t="str">
            <v>Demand Reduction Value Source</v>
          </cell>
          <cell r="G3224" t="str">
            <v/>
          </cell>
          <cell r="H3224" t="str">
            <v/>
          </cell>
          <cell r="I3224" t="str">
            <v>AgGreenMotorRewind_v2_0.xlsm</v>
          </cell>
        </row>
        <row r="3225">
          <cell r="C3225" t="str">
            <v>12202013-005.2_Planned Net to Gross Ratio</v>
          </cell>
          <cell r="D3225">
            <v>2</v>
          </cell>
          <cell r="E3225" t="str">
            <v>Planned Net to Gross Ratio</v>
          </cell>
          <cell r="F3225" t="str">
            <v>Net-to-Gross Value Source</v>
          </cell>
          <cell r="G3225" t="str">
            <v/>
          </cell>
          <cell r="H3225" t="str">
            <v>Page 2</v>
          </cell>
          <cell r="I3225" t="str">
            <v>ID_FinAnswer_Express_Program_Evaluation_2009-2011.pdf</v>
          </cell>
        </row>
        <row r="3226">
          <cell r="C3226" t="str">
            <v>12132013-005.2_Gross incremental annual electric savings (kWh/yr)</v>
          </cell>
          <cell r="D3226">
            <v>2</v>
          </cell>
          <cell r="E3226" t="str">
            <v>Gross incremental annual electric savings (kWh/yr)</v>
          </cell>
          <cell r="F3226" t="str">
            <v xml:space="preserve">Energy Savings Value Source </v>
          </cell>
          <cell r="G3226" t="str">
            <v/>
          </cell>
          <cell r="H3226" t="str">
            <v/>
          </cell>
          <cell r="I3226" t="str">
            <v>AgGreenMotorRewind_v2_0.xlsm</v>
          </cell>
        </row>
        <row r="3227">
          <cell r="C3227" t="str">
            <v>12132013-005.2_Gross incremental annual electric savings (kWh/yr)</v>
          </cell>
          <cell r="D3227">
            <v>2</v>
          </cell>
          <cell r="E3227" t="str">
            <v>Gross incremental annual electric savings (kWh/yr)</v>
          </cell>
          <cell r="F3227" t="str">
            <v xml:space="preserve">Energy Savings Value Source </v>
          </cell>
          <cell r="G3227" t="str">
            <v/>
          </cell>
          <cell r="H3227" t="str">
            <v/>
          </cell>
          <cell r="I3227" t="str">
            <v/>
          </cell>
        </row>
        <row r="3228">
          <cell r="C3228" t="str">
            <v>12132013-005.2_Incremental cost ($)</v>
          </cell>
          <cell r="D3228">
            <v>2</v>
          </cell>
          <cell r="E3228" t="str">
            <v>Incremental cost ($)</v>
          </cell>
          <cell r="F3228" t="str">
            <v>Cost Value Source</v>
          </cell>
          <cell r="G3228" t="str">
            <v/>
          </cell>
          <cell r="H3228" t="str">
            <v/>
          </cell>
          <cell r="I3228" t="str">
            <v>AgGreenMotorRewind_v2_0.xlsm</v>
          </cell>
        </row>
        <row r="3229">
          <cell r="C3229" t="str">
            <v>12132013-005.2_Incentive Customer ($)</v>
          </cell>
          <cell r="D3229">
            <v>2</v>
          </cell>
          <cell r="E3229" t="str">
            <v>Incentive Customer ($)</v>
          </cell>
          <cell r="F3229" t="str">
            <v>Incentive Value Source</v>
          </cell>
          <cell r="G3229" t="str">
            <v/>
          </cell>
          <cell r="H3229" t="str">
            <v>Table 10-14</v>
          </cell>
          <cell r="I3229" t="str">
            <v>FinAnswer Express Market Characterization and Program Enhancements - Utah Service Territory 30 Nov 2011.pdf</v>
          </cell>
        </row>
        <row r="3230">
          <cell r="C3230" t="str">
            <v>12132013-005.2_Gross Average Monthly Demand Reduction (kW/unit)</v>
          </cell>
          <cell r="D3230">
            <v>2</v>
          </cell>
          <cell r="E3230" t="str">
            <v>Gross Average Monthly Demand Reduction (kW/unit)</v>
          </cell>
          <cell r="F3230" t="str">
            <v>Demand Reduction Value Source</v>
          </cell>
          <cell r="G3230" t="str">
            <v/>
          </cell>
          <cell r="H3230" t="str">
            <v/>
          </cell>
          <cell r="I3230" t="str">
            <v>AgGreenMotorRewind_v2_0.xlsm</v>
          </cell>
        </row>
        <row r="3231">
          <cell r="C3231" t="str">
            <v>12132013-005.2_Measure life (years)</v>
          </cell>
          <cell r="D3231">
            <v>2</v>
          </cell>
          <cell r="E3231" t="str">
            <v>Measure life (years)</v>
          </cell>
          <cell r="F3231" t="str">
            <v>Measure Life Value Source</v>
          </cell>
          <cell r="G3231" t="str">
            <v/>
          </cell>
          <cell r="H3231" t="str">
            <v>Table 2 on page 22 of Appendix 1</v>
          </cell>
          <cell r="I3231" t="str">
            <v>UT_2011_Annual_Report.pdf</v>
          </cell>
        </row>
        <row r="3232">
          <cell r="C3232" t="str">
            <v>12132013-005.2_Incremental cost ($)</v>
          </cell>
          <cell r="D3232">
            <v>2</v>
          </cell>
          <cell r="E3232" t="str">
            <v>Incremental cost ($)</v>
          </cell>
          <cell r="F3232" t="str">
            <v>Cost Value Source</v>
          </cell>
          <cell r="G3232" t="str">
            <v/>
          </cell>
          <cell r="H3232" t="str">
            <v/>
          </cell>
          <cell r="I3232" t="str">
            <v/>
          </cell>
        </row>
        <row r="3233">
          <cell r="C3233" t="str">
            <v>12132013-005.2_Gross Average Monthly Demand Reduction (kW/unit)</v>
          </cell>
          <cell r="D3233">
            <v>2</v>
          </cell>
          <cell r="E3233" t="str">
            <v>Gross Average Monthly Demand Reduction (kW/unit)</v>
          </cell>
          <cell r="F3233" t="str">
            <v>Demand Reduction Value Source</v>
          </cell>
          <cell r="G3233" t="str">
            <v/>
          </cell>
          <cell r="H3233" t="str">
            <v/>
          </cell>
          <cell r="I3233" t="str">
            <v/>
          </cell>
        </row>
        <row r="3234">
          <cell r="C3234" t="str">
            <v>12302013-028.1_Incremental cost ($)</v>
          </cell>
          <cell r="D3234">
            <v>1</v>
          </cell>
          <cell r="E3234" t="str">
            <v>Incremental cost ($)</v>
          </cell>
          <cell r="F3234" t="str">
            <v>Cost Value Source</v>
          </cell>
          <cell r="G3234" t="str">
            <v/>
          </cell>
          <cell r="H3234" t="str">
            <v/>
          </cell>
          <cell r="I3234" t="str">
            <v>AgGreenMotorRewind_v2_0.xlsm</v>
          </cell>
        </row>
        <row r="3235">
          <cell r="C3235" t="str">
            <v>12302013-028.1_Gross Average Monthly Demand Reduction (kW/unit)</v>
          </cell>
          <cell r="D3235">
            <v>1</v>
          </cell>
          <cell r="E3235" t="str">
            <v>Gross Average Monthly Demand Reduction (kW/unit)</v>
          </cell>
          <cell r="F3235" t="str">
            <v>Demand Reduction Value Source</v>
          </cell>
          <cell r="G3235" t="str">
            <v/>
          </cell>
          <cell r="H3235" t="str">
            <v/>
          </cell>
          <cell r="I3235" t="str">
            <v>AgGreenMotorRewind_v2_0.xlsm</v>
          </cell>
        </row>
        <row r="3236">
          <cell r="C3236" t="str">
            <v>12302013-028.1_Measure life (years)</v>
          </cell>
          <cell r="D3236">
            <v>1</v>
          </cell>
          <cell r="E3236" t="str">
            <v>Measure life (years)</v>
          </cell>
          <cell r="F3236" t="str">
            <v>Measure Life Value Source</v>
          </cell>
          <cell r="G3236" t="str">
            <v/>
          </cell>
          <cell r="H3236" t="str">
            <v/>
          </cell>
          <cell r="I3236" t="str">
            <v>AgGreenMotorRewind_v2_0.xlsm</v>
          </cell>
        </row>
        <row r="3237">
          <cell r="C3237" t="str">
            <v>12302013-028.1_Gross incremental annual electric savings (kWh/yr)</v>
          </cell>
          <cell r="D3237">
            <v>1</v>
          </cell>
          <cell r="E3237" t="str">
            <v>Gross incremental annual electric savings (kWh/yr)</v>
          </cell>
          <cell r="F3237" t="str">
            <v xml:space="preserve">Energy Savings Value Source </v>
          </cell>
          <cell r="G3237" t="str">
            <v/>
          </cell>
          <cell r="H3237" t="str">
            <v/>
          </cell>
          <cell r="I3237" t="str">
            <v>AgGreenMotorRewind_v2_0.xlsm</v>
          </cell>
        </row>
        <row r="3238">
          <cell r="C3238" t="str">
            <v>12202013-037.2_Planned Net to Gross Ratio</v>
          </cell>
          <cell r="D3238">
            <v>2</v>
          </cell>
          <cell r="E3238" t="str">
            <v>Planned Net to Gross Ratio</v>
          </cell>
          <cell r="F3238" t="str">
            <v>Net-to-Gross Value Source</v>
          </cell>
          <cell r="G3238" t="str">
            <v/>
          </cell>
          <cell r="H3238" t="str">
            <v>Page 10</v>
          </cell>
          <cell r="I3238" t="str">
            <v>DSM_WY_FinAnswerExpress_Report_2011.pdf</v>
          </cell>
        </row>
        <row r="3239">
          <cell r="C3239" t="str">
            <v>12202013-037.2_Planned Realization Rate</v>
          </cell>
          <cell r="D3239">
            <v>2</v>
          </cell>
          <cell r="E3239" t="str">
            <v>Planned Realization Rate</v>
          </cell>
          <cell r="F3239" t="str">
            <v>Realization Rate Value Source</v>
          </cell>
          <cell r="G3239" t="str">
            <v/>
          </cell>
          <cell r="H3239" t="str">
            <v>Table 1</v>
          </cell>
          <cell r="I3239" t="str">
            <v>DSM_WY_FinAnswerExpress_Report_2011.pdf</v>
          </cell>
        </row>
        <row r="3240">
          <cell r="C3240" t="str">
            <v>12202013-037.2_Incremental cost ($)</v>
          </cell>
          <cell r="D3240">
            <v>2</v>
          </cell>
          <cell r="E3240" t="str">
            <v>Incremental cost ($)</v>
          </cell>
          <cell r="F3240" t="str">
            <v>Incremental Cost Value Source</v>
          </cell>
          <cell r="G3240" t="str">
            <v/>
          </cell>
          <cell r="H3240" t="str">
            <v/>
          </cell>
          <cell r="I3240" t="str">
            <v>AgGreenMotorRewind_v2_0.xlsm</v>
          </cell>
        </row>
        <row r="3241">
          <cell r="C3241" t="str">
            <v>12202013-037.2_Measure life (years)</v>
          </cell>
          <cell r="D3241">
            <v>2</v>
          </cell>
          <cell r="E3241" t="str">
            <v>Measure life (years)</v>
          </cell>
          <cell r="F3241" t="str">
            <v>Measure Life Value Source</v>
          </cell>
          <cell r="G3241" t="str">
            <v/>
          </cell>
          <cell r="H3241" t="str">
            <v/>
          </cell>
          <cell r="I3241" t="str">
            <v>AgGreenMotorRewind_v2_0.xlsm</v>
          </cell>
        </row>
        <row r="3242">
          <cell r="C3242" t="str">
            <v>12202013-037.2_Gross incremental annual electric savings (kWh/yr)</v>
          </cell>
          <cell r="D3242">
            <v>2</v>
          </cell>
          <cell r="E3242" t="str">
            <v>Gross incremental annual electric savings (kWh/yr)</v>
          </cell>
          <cell r="F3242" t="str">
            <v>Energy Savings Value Source</v>
          </cell>
          <cell r="G3242" t="str">
            <v/>
          </cell>
          <cell r="H3242" t="str">
            <v/>
          </cell>
          <cell r="I3242" t="str">
            <v>AgGreenMotorRewind_v2_0.xlsm</v>
          </cell>
        </row>
        <row r="3243">
          <cell r="C3243" t="str">
            <v>12202013-037.2_Gross Average Monthly Demand Reduction (kW/unit)</v>
          </cell>
          <cell r="D3243">
            <v>2</v>
          </cell>
          <cell r="E3243" t="str">
            <v>Gross Average Monthly Demand Reduction (kW/unit)</v>
          </cell>
          <cell r="F3243" t="str">
            <v>Demand Savings Value Source</v>
          </cell>
          <cell r="G3243" t="str">
            <v/>
          </cell>
          <cell r="H3243" t="str">
            <v/>
          </cell>
          <cell r="I3243" t="str">
            <v>AgGreenMotorRewind_v2_0.xlsm</v>
          </cell>
        </row>
        <row r="3244">
          <cell r="C3244" t="str">
            <v>12202013-070.1_Measure life (years)</v>
          </cell>
          <cell r="D3244">
            <v>1</v>
          </cell>
          <cell r="E3244" t="str">
            <v>Measure life (years)</v>
          </cell>
          <cell r="F3244" t="str">
            <v>Measure Life Value Source</v>
          </cell>
          <cell r="G3244" t="str">
            <v/>
          </cell>
          <cell r="H3244" t="str">
            <v/>
          </cell>
          <cell r="I3244" t="str">
            <v>AgGreenMotorRewind_v2_0.xlsm</v>
          </cell>
        </row>
        <row r="3245">
          <cell r="C3245" t="str">
            <v>12202013-070.1_Planned Net to Gross Ratio</v>
          </cell>
          <cell r="D3245">
            <v>1</v>
          </cell>
          <cell r="E3245" t="str">
            <v>Planned Net to Gross Ratio</v>
          </cell>
          <cell r="F3245" t="str">
            <v>Net-to-Gross Value Source</v>
          </cell>
          <cell r="G3245" t="str">
            <v/>
          </cell>
          <cell r="H3245" t="str">
            <v>page 2</v>
          </cell>
          <cell r="I3245" t="str">
            <v>CA_FinAnswer_Express_Program_Evaluation_2009-2011.pdf</v>
          </cell>
        </row>
        <row r="3246">
          <cell r="C3246" t="str">
            <v>12202013-070.1_Gross Average Monthly Demand Reduction (kW/unit)</v>
          </cell>
          <cell r="D3246">
            <v>1</v>
          </cell>
          <cell r="E3246" t="str">
            <v>Gross Average Monthly Demand Reduction (kW/unit)</v>
          </cell>
          <cell r="F3246" t="str">
            <v>Demand Reduction Value Source</v>
          </cell>
          <cell r="G3246" t="str">
            <v/>
          </cell>
          <cell r="H3246" t="str">
            <v/>
          </cell>
          <cell r="I3246" t="str">
            <v>AgGreenMotorRewind_v2_0.xlsm</v>
          </cell>
        </row>
        <row r="3247">
          <cell r="C3247" t="str">
            <v>12202013-070.1_Planned Realization Rate</v>
          </cell>
          <cell r="D3247">
            <v>1</v>
          </cell>
          <cell r="E3247" t="str">
            <v>Planned Realization Rate</v>
          </cell>
          <cell r="F3247" t="str">
            <v>Realization Rate Value Source</v>
          </cell>
          <cell r="G3247" t="str">
            <v/>
          </cell>
          <cell r="H3247" t="str">
            <v>page 2</v>
          </cell>
          <cell r="I3247" t="str">
            <v>CA_FinAnswer_Express_Program_Evaluation_2009-2011.pdf</v>
          </cell>
        </row>
        <row r="3248">
          <cell r="C3248" t="str">
            <v>12202013-070.1_Incremental cost ($)</v>
          </cell>
          <cell r="D3248">
            <v>1</v>
          </cell>
          <cell r="E3248" t="str">
            <v>Incremental cost ($)</v>
          </cell>
          <cell r="F3248" t="str">
            <v>Cost Value Source</v>
          </cell>
          <cell r="G3248" t="str">
            <v/>
          </cell>
          <cell r="H3248" t="str">
            <v/>
          </cell>
          <cell r="I3248" t="str">
            <v>AgGreenMotorRewind_v2_0.xlsm</v>
          </cell>
        </row>
        <row r="3249">
          <cell r="C3249" t="str">
            <v>12202013-070.1_Gross incremental annual electric savings (kWh/yr)</v>
          </cell>
          <cell r="D3249">
            <v>1</v>
          </cell>
          <cell r="E3249" t="str">
            <v>Gross incremental annual electric savings (kWh/yr)</v>
          </cell>
          <cell r="F3249" t="str">
            <v xml:space="preserve">Energy Savings Value Source </v>
          </cell>
          <cell r="G3249" t="str">
            <v/>
          </cell>
          <cell r="H3249" t="str">
            <v/>
          </cell>
          <cell r="I3249" t="str">
            <v>AgGreenMotorRewind_v2_0.xlsm</v>
          </cell>
        </row>
        <row r="3250">
          <cell r="C3250" t="str">
            <v>12202013-006.2_Incremental cost ($)</v>
          </cell>
          <cell r="D3250">
            <v>2</v>
          </cell>
          <cell r="E3250" t="str">
            <v>Incremental cost ($)</v>
          </cell>
          <cell r="F3250" t="str">
            <v>Cost Value Source</v>
          </cell>
          <cell r="G3250" t="str">
            <v/>
          </cell>
          <cell r="H3250" t="str">
            <v/>
          </cell>
          <cell r="I3250" t="str">
            <v>AgGreenMotorRewind_v2_0.xlsm</v>
          </cell>
        </row>
        <row r="3251">
          <cell r="C3251" t="str">
            <v>12202013-006.2_Planned Net to Gross Ratio</v>
          </cell>
          <cell r="D3251">
            <v>2</v>
          </cell>
          <cell r="E3251" t="str">
            <v>Planned Net to Gross Ratio</v>
          </cell>
          <cell r="F3251" t="str">
            <v>Net-to-Gross Value Source</v>
          </cell>
          <cell r="G3251" t="str">
            <v/>
          </cell>
          <cell r="H3251" t="str">
            <v>Page 2</v>
          </cell>
          <cell r="I3251" t="str">
            <v>ID_FinAnswer_Express_Program_Evaluation_2009-2011.pdf</v>
          </cell>
        </row>
        <row r="3252">
          <cell r="C3252" t="str">
            <v>12202013-006.2_Gross Average Monthly Demand Reduction (kW/unit)</v>
          </cell>
          <cell r="D3252">
            <v>2</v>
          </cell>
          <cell r="E3252" t="str">
            <v>Gross Average Monthly Demand Reduction (kW/unit)</v>
          </cell>
          <cell r="F3252" t="str">
            <v>Demand Reduction Value Source</v>
          </cell>
          <cell r="G3252" t="str">
            <v/>
          </cell>
          <cell r="H3252" t="str">
            <v/>
          </cell>
          <cell r="I3252" t="str">
            <v>AgGreenMotorRewind_v2_0.xlsm</v>
          </cell>
        </row>
        <row r="3253">
          <cell r="C3253" t="str">
            <v>12202013-006.2_Planned Realization Rate</v>
          </cell>
          <cell r="D3253">
            <v>2</v>
          </cell>
          <cell r="E3253" t="str">
            <v>Planned Realization Rate</v>
          </cell>
          <cell r="F3253" t="str">
            <v>Realization Rate Value Source</v>
          </cell>
          <cell r="G3253" t="str">
            <v/>
          </cell>
          <cell r="H3253" t="str">
            <v>Table 1</v>
          </cell>
          <cell r="I3253" t="str">
            <v>ID_FinAnswer_Express_Program_Evaluation_2009-2011.pdf</v>
          </cell>
        </row>
        <row r="3254">
          <cell r="C3254" t="str">
            <v>12202013-006.2_Measure life (years)</v>
          </cell>
          <cell r="D3254">
            <v>2</v>
          </cell>
          <cell r="E3254" t="str">
            <v>Measure life (years)</v>
          </cell>
          <cell r="F3254" t="str">
            <v>Measure Life Value Source</v>
          </cell>
          <cell r="G3254" t="str">
            <v/>
          </cell>
          <cell r="H3254" t="str">
            <v/>
          </cell>
          <cell r="I3254" t="str">
            <v>AgGreenMotorRewind_v2_0.xlsm</v>
          </cell>
        </row>
        <row r="3255">
          <cell r="C3255" t="str">
            <v>12202013-006.2_Gross incremental annual electric savings (kWh/yr)</v>
          </cell>
          <cell r="D3255">
            <v>2</v>
          </cell>
          <cell r="E3255" t="str">
            <v>Gross incremental annual electric savings (kWh/yr)</v>
          </cell>
          <cell r="F3255" t="str">
            <v xml:space="preserve">Energy Savings Value Source </v>
          </cell>
          <cell r="G3255" t="str">
            <v/>
          </cell>
          <cell r="H3255" t="str">
            <v/>
          </cell>
          <cell r="I3255" t="str">
            <v>AgGreenMotorRewind_v2_0.xlsm</v>
          </cell>
        </row>
        <row r="3256">
          <cell r="C3256" t="str">
            <v>12132013-006.2_Measure life (years)</v>
          </cell>
          <cell r="D3256">
            <v>2</v>
          </cell>
          <cell r="E3256" t="str">
            <v>Measure life (years)</v>
          </cell>
          <cell r="F3256" t="str">
            <v>Measure Life Value Source</v>
          </cell>
          <cell r="G3256" t="str">
            <v/>
          </cell>
          <cell r="H3256" t="str">
            <v>Table 2 on page 22 of Appendix 1</v>
          </cell>
          <cell r="I3256" t="str">
            <v>UT_2011_Annual_Report.pdf</v>
          </cell>
        </row>
        <row r="3257">
          <cell r="C3257" t="str">
            <v>12132013-006.2_Incremental cost ($)</v>
          </cell>
          <cell r="D3257">
            <v>2</v>
          </cell>
          <cell r="E3257" t="str">
            <v>Incremental cost ($)</v>
          </cell>
          <cell r="F3257" t="str">
            <v>Cost Value Source</v>
          </cell>
          <cell r="G3257" t="str">
            <v/>
          </cell>
          <cell r="H3257" t="str">
            <v/>
          </cell>
          <cell r="I3257" t="str">
            <v/>
          </cell>
        </row>
        <row r="3258">
          <cell r="C3258" t="str">
            <v>12132013-006.2_Gross Average Monthly Demand Reduction (kW/unit)</v>
          </cell>
          <cell r="D3258">
            <v>2</v>
          </cell>
          <cell r="E3258" t="str">
            <v>Gross Average Monthly Demand Reduction (kW/unit)</v>
          </cell>
          <cell r="F3258" t="str">
            <v>Demand Reduction Value Source</v>
          </cell>
          <cell r="G3258" t="str">
            <v/>
          </cell>
          <cell r="H3258" t="str">
            <v/>
          </cell>
          <cell r="I3258" t="str">
            <v>AgGreenMotorRewind_v2_0.xlsm</v>
          </cell>
        </row>
        <row r="3259">
          <cell r="C3259" t="str">
            <v>12132013-006.2_Gross Average Monthly Demand Reduction (kW/unit)</v>
          </cell>
          <cell r="D3259">
            <v>2</v>
          </cell>
          <cell r="E3259" t="str">
            <v>Gross Average Monthly Demand Reduction (kW/unit)</v>
          </cell>
          <cell r="F3259" t="str">
            <v>Demand Reduction Value Source</v>
          </cell>
          <cell r="G3259" t="str">
            <v/>
          </cell>
          <cell r="H3259" t="str">
            <v/>
          </cell>
          <cell r="I3259" t="str">
            <v/>
          </cell>
        </row>
        <row r="3260">
          <cell r="C3260" t="str">
            <v>12132013-006.2_Incentive Customer ($)</v>
          </cell>
          <cell r="D3260">
            <v>2</v>
          </cell>
          <cell r="E3260" t="str">
            <v>Incentive Customer ($)</v>
          </cell>
          <cell r="F3260" t="str">
            <v>Incentive Value Source</v>
          </cell>
          <cell r="G3260" t="str">
            <v/>
          </cell>
          <cell r="H3260" t="str">
            <v>Table 10-14</v>
          </cell>
          <cell r="I3260" t="str">
            <v>FinAnswer Express Market Characterization and Program Enhancements - Utah Service Territory 30 Nov 2011.pdf</v>
          </cell>
        </row>
        <row r="3261">
          <cell r="C3261" t="str">
            <v>12132013-006.2_Gross incremental annual electric savings (kWh/yr)</v>
          </cell>
          <cell r="D3261">
            <v>2</v>
          </cell>
          <cell r="E3261" t="str">
            <v>Gross incremental annual electric savings (kWh/yr)</v>
          </cell>
          <cell r="F3261" t="str">
            <v xml:space="preserve">Energy Savings Value Source </v>
          </cell>
          <cell r="G3261" t="str">
            <v/>
          </cell>
          <cell r="H3261" t="str">
            <v/>
          </cell>
          <cell r="I3261" t="str">
            <v>AgGreenMotorRewind_v2_0.xlsm</v>
          </cell>
        </row>
        <row r="3262">
          <cell r="C3262" t="str">
            <v>12132013-006.2_Gross incremental annual electric savings (kWh/yr)</v>
          </cell>
          <cell r="D3262">
            <v>2</v>
          </cell>
          <cell r="E3262" t="str">
            <v>Gross incremental annual electric savings (kWh/yr)</v>
          </cell>
          <cell r="F3262" t="str">
            <v xml:space="preserve">Energy Savings Value Source </v>
          </cell>
          <cell r="G3262" t="str">
            <v/>
          </cell>
          <cell r="H3262" t="str">
            <v/>
          </cell>
          <cell r="I3262" t="str">
            <v/>
          </cell>
        </row>
        <row r="3263">
          <cell r="C3263" t="str">
            <v>12132013-006.2_Incremental cost ($)</v>
          </cell>
          <cell r="D3263">
            <v>2</v>
          </cell>
          <cell r="E3263" t="str">
            <v>Incremental cost ($)</v>
          </cell>
          <cell r="F3263" t="str">
            <v>Cost Value Source</v>
          </cell>
          <cell r="G3263" t="str">
            <v/>
          </cell>
          <cell r="H3263" t="str">
            <v/>
          </cell>
          <cell r="I3263" t="str">
            <v>AgGreenMotorRewind_v2_0.xlsm</v>
          </cell>
        </row>
        <row r="3264">
          <cell r="C3264" t="str">
            <v>12302013-029.1_Gross Average Monthly Demand Reduction (kW/unit)</v>
          </cell>
          <cell r="D3264">
            <v>1</v>
          </cell>
          <cell r="E3264" t="str">
            <v>Gross Average Monthly Demand Reduction (kW/unit)</v>
          </cell>
          <cell r="F3264" t="str">
            <v>Demand Reduction Value Source</v>
          </cell>
          <cell r="G3264" t="str">
            <v/>
          </cell>
          <cell r="H3264" t="str">
            <v/>
          </cell>
          <cell r="I3264" t="str">
            <v>AgGreenMotorRewind_v2_0.xlsm</v>
          </cell>
        </row>
        <row r="3265">
          <cell r="C3265" t="str">
            <v>12302013-029.1_Incremental cost ($)</v>
          </cell>
          <cell r="D3265">
            <v>1</v>
          </cell>
          <cell r="E3265" t="str">
            <v>Incremental cost ($)</v>
          </cell>
          <cell r="F3265" t="str">
            <v>Cost Value Source</v>
          </cell>
          <cell r="G3265" t="str">
            <v/>
          </cell>
          <cell r="H3265" t="str">
            <v/>
          </cell>
          <cell r="I3265" t="str">
            <v>AgGreenMotorRewind_v2_0.xlsm</v>
          </cell>
        </row>
        <row r="3266">
          <cell r="C3266" t="str">
            <v>12302013-029.1_Gross incremental annual electric savings (kWh/yr)</v>
          </cell>
          <cell r="D3266">
            <v>1</v>
          </cell>
          <cell r="E3266" t="str">
            <v>Gross incremental annual electric savings (kWh/yr)</v>
          </cell>
          <cell r="F3266" t="str">
            <v xml:space="preserve">Energy Savings Value Source </v>
          </cell>
          <cell r="G3266" t="str">
            <v/>
          </cell>
          <cell r="H3266" t="str">
            <v/>
          </cell>
          <cell r="I3266" t="str">
            <v>AgGreenMotorRewind_v2_0.xlsm</v>
          </cell>
        </row>
        <row r="3267">
          <cell r="C3267" t="str">
            <v>12302013-029.1_Measure life (years)</v>
          </cell>
          <cell r="D3267">
            <v>1</v>
          </cell>
          <cell r="E3267" t="str">
            <v>Measure life (years)</v>
          </cell>
          <cell r="F3267" t="str">
            <v>Measure Life Value Source</v>
          </cell>
          <cell r="G3267" t="str">
            <v/>
          </cell>
          <cell r="H3267" t="str">
            <v/>
          </cell>
          <cell r="I3267" t="str">
            <v>AgGreenMotorRewind_v2_0.xlsm</v>
          </cell>
        </row>
        <row r="3268">
          <cell r="C3268" t="str">
            <v>12202013-038.2_Planned Realization Rate</v>
          </cell>
          <cell r="D3268">
            <v>2</v>
          </cell>
          <cell r="E3268" t="str">
            <v>Planned Realization Rate</v>
          </cell>
          <cell r="F3268" t="str">
            <v>Realization Rate Value Source</v>
          </cell>
          <cell r="G3268" t="str">
            <v/>
          </cell>
          <cell r="H3268" t="str">
            <v>Table 1</v>
          </cell>
          <cell r="I3268" t="str">
            <v>DSM_WY_FinAnswerExpress_Report_2011.pdf</v>
          </cell>
        </row>
        <row r="3269">
          <cell r="C3269" t="str">
            <v>12202013-038.2_Gross Average Monthly Demand Reduction (kW/unit)</v>
          </cell>
          <cell r="D3269">
            <v>2</v>
          </cell>
          <cell r="E3269" t="str">
            <v>Gross Average Monthly Demand Reduction (kW/unit)</v>
          </cell>
          <cell r="F3269" t="str">
            <v>Demand Savings Value Source</v>
          </cell>
          <cell r="G3269" t="str">
            <v/>
          </cell>
          <cell r="H3269" t="str">
            <v/>
          </cell>
          <cell r="I3269" t="str">
            <v>AgGreenMotorRewind_v2_0.xlsm</v>
          </cell>
        </row>
        <row r="3270">
          <cell r="C3270" t="str">
            <v>12202013-038.2_Measure life (years)</v>
          </cell>
          <cell r="D3270">
            <v>2</v>
          </cell>
          <cell r="E3270" t="str">
            <v>Measure life (years)</v>
          </cell>
          <cell r="F3270" t="str">
            <v>Measure Life Value Source</v>
          </cell>
          <cell r="G3270" t="str">
            <v/>
          </cell>
          <cell r="H3270" t="str">
            <v/>
          </cell>
          <cell r="I3270" t="str">
            <v>AgGreenMotorRewind_v2_0.xlsm</v>
          </cell>
        </row>
        <row r="3271">
          <cell r="C3271" t="str">
            <v>12202013-038.2_Planned Net to Gross Ratio</v>
          </cell>
          <cell r="D3271">
            <v>2</v>
          </cell>
          <cell r="E3271" t="str">
            <v>Planned Net to Gross Ratio</v>
          </cell>
          <cell r="F3271" t="str">
            <v>Net-to-Gross Value Source</v>
          </cell>
          <cell r="G3271" t="str">
            <v/>
          </cell>
          <cell r="H3271" t="str">
            <v>Page 10</v>
          </cell>
          <cell r="I3271" t="str">
            <v>DSM_WY_FinAnswerExpress_Report_2011.pdf</v>
          </cell>
        </row>
        <row r="3272">
          <cell r="C3272" t="str">
            <v>12202013-038.2_Incremental cost ($)</v>
          </cell>
          <cell r="D3272">
            <v>2</v>
          </cell>
          <cell r="E3272" t="str">
            <v>Incremental cost ($)</v>
          </cell>
          <cell r="F3272" t="str">
            <v>Incremental Cost Value Source</v>
          </cell>
          <cell r="G3272" t="str">
            <v/>
          </cell>
          <cell r="H3272" t="str">
            <v/>
          </cell>
          <cell r="I3272" t="str">
            <v>AgGreenMotorRewind_v2_0.xlsm</v>
          </cell>
        </row>
        <row r="3273">
          <cell r="C3273" t="str">
            <v>12202013-038.2_Gross incremental annual electric savings (kWh/yr)</v>
          </cell>
          <cell r="D3273">
            <v>2</v>
          </cell>
          <cell r="E3273" t="str">
            <v>Gross incremental annual electric savings (kWh/yr)</v>
          </cell>
          <cell r="F3273" t="str">
            <v>Energy Savings Value Source</v>
          </cell>
          <cell r="G3273" t="str">
            <v/>
          </cell>
          <cell r="H3273" t="str">
            <v/>
          </cell>
          <cell r="I3273" t="str">
            <v>AgGreenMotorRewind_v2_0.xlsm</v>
          </cell>
        </row>
        <row r="3274">
          <cell r="C3274" t="str">
            <v>122.2_Gross incremental annual electric savings (kWh/yr)</v>
          </cell>
          <cell r="D3274">
            <v>2</v>
          </cell>
          <cell r="E3274" t="str">
            <v>Gross incremental annual electric savings (kWh/yr)</v>
          </cell>
          <cell r="F3274" t="str">
            <v xml:space="preserve">Energy Savings Value Source </v>
          </cell>
          <cell r="G3274" t="str">
            <v/>
          </cell>
          <cell r="H3274" t="str">
            <v/>
          </cell>
          <cell r="I3274" t="str">
            <v>AgGreenMotorRewind_v2_0.xlsm</v>
          </cell>
        </row>
        <row r="3275">
          <cell r="C3275" t="str">
            <v>122.2_Planned Realization Rate</v>
          </cell>
          <cell r="D3275">
            <v>2</v>
          </cell>
          <cell r="E3275" t="str">
            <v>Planned Realization Rate</v>
          </cell>
          <cell r="F3275" t="str">
            <v>Realization Rate Value Source</v>
          </cell>
          <cell r="G3275" t="str">
            <v/>
          </cell>
          <cell r="H3275" t="str">
            <v>page 2</v>
          </cell>
          <cell r="I3275" t="str">
            <v>CA_FinAnswer_Express_Program_Evaluation_2009-2011.pdf</v>
          </cell>
        </row>
        <row r="3276">
          <cell r="C3276" t="str">
            <v>122.2_Gross Average Monthly Demand Reduction (kW/unit)</v>
          </cell>
          <cell r="D3276">
            <v>2</v>
          </cell>
          <cell r="E3276" t="str">
            <v>Gross Average Monthly Demand Reduction (kW/unit)</v>
          </cell>
          <cell r="F3276" t="str">
            <v>Demand Reduction Value Source</v>
          </cell>
          <cell r="G3276" t="str">
            <v/>
          </cell>
          <cell r="H3276" t="str">
            <v/>
          </cell>
          <cell r="I3276" t="str">
            <v>AgGreenMotorRewind_v2_0.xlsm</v>
          </cell>
        </row>
        <row r="3277">
          <cell r="C3277" t="str">
            <v>122.2_Planned Net to Gross Ratio</v>
          </cell>
          <cell r="D3277">
            <v>2</v>
          </cell>
          <cell r="E3277" t="str">
            <v>Planned Net to Gross Ratio</v>
          </cell>
          <cell r="F3277" t="str">
            <v>Net-to-Gross Value Source</v>
          </cell>
          <cell r="G3277" t="str">
            <v/>
          </cell>
          <cell r="H3277" t="str">
            <v>page 2</v>
          </cell>
          <cell r="I3277" t="str">
            <v>CA_FinAnswer_Express_Program_Evaluation_2009-2011.pdf</v>
          </cell>
        </row>
        <row r="3278">
          <cell r="C3278" t="str">
            <v>122.2_Incremental cost ($)</v>
          </cell>
          <cell r="D3278">
            <v>2</v>
          </cell>
          <cell r="E3278" t="str">
            <v>Incremental cost ($)</v>
          </cell>
          <cell r="F3278" t="str">
            <v>Cost Value Source</v>
          </cell>
          <cell r="G3278" t="str">
            <v/>
          </cell>
          <cell r="H3278" t="str">
            <v/>
          </cell>
          <cell r="I3278" t="str">
            <v>AgGreenMotorRewind_v2_0.xlsm</v>
          </cell>
        </row>
        <row r="3279">
          <cell r="C3279" t="str">
            <v>122.2_Measure life (years)</v>
          </cell>
          <cell r="D3279">
            <v>2</v>
          </cell>
          <cell r="E3279" t="str">
            <v>Measure life (years)</v>
          </cell>
          <cell r="F3279" t="str">
            <v>Measure Life Value Source</v>
          </cell>
          <cell r="G3279" t="str">
            <v/>
          </cell>
          <cell r="H3279" t="str">
            <v/>
          </cell>
          <cell r="I3279" t="str">
            <v>AgGreenMotorRewind_v2_0.xlsm</v>
          </cell>
        </row>
        <row r="3280">
          <cell r="C3280" t="str">
            <v>330.3_Planned Net to Gross Ratio</v>
          </cell>
          <cell r="D3280">
            <v>3</v>
          </cell>
          <cell r="E3280" t="str">
            <v>Planned Net to Gross Ratio</v>
          </cell>
          <cell r="F3280" t="str">
            <v>Net-to-Gross Value Source</v>
          </cell>
          <cell r="G3280" t="str">
            <v/>
          </cell>
          <cell r="H3280" t="str">
            <v>Page 2</v>
          </cell>
          <cell r="I3280" t="str">
            <v>ID_FinAnswer_Express_Program_Evaluation_2009-2011.pdf</v>
          </cell>
        </row>
        <row r="3281">
          <cell r="C3281" t="str">
            <v>330.3_Incremental cost ($)</v>
          </cell>
          <cell r="D3281">
            <v>3</v>
          </cell>
          <cell r="E3281" t="str">
            <v>Incremental cost ($)</v>
          </cell>
          <cell r="F3281" t="str">
            <v>Cost Value Source</v>
          </cell>
          <cell r="G3281" t="str">
            <v/>
          </cell>
          <cell r="H3281" t="str">
            <v/>
          </cell>
          <cell r="I3281" t="str">
            <v>AgGreenMotorRewind_v2_0.xlsm</v>
          </cell>
        </row>
        <row r="3282">
          <cell r="C3282" t="str">
            <v>330.3_Measure life (years)</v>
          </cell>
          <cell r="D3282">
            <v>3</v>
          </cell>
          <cell r="E3282" t="str">
            <v>Measure life (years)</v>
          </cell>
          <cell r="F3282" t="str">
            <v>Measure Life Value Source</v>
          </cell>
          <cell r="G3282" t="str">
            <v/>
          </cell>
          <cell r="H3282" t="str">
            <v/>
          </cell>
          <cell r="I3282" t="str">
            <v>AgGreenMotorRewind_v2_0.xlsm</v>
          </cell>
        </row>
        <row r="3283">
          <cell r="C3283" t="str">
            <v>330.3_Gross incremental annual electric savings (kWh/yr)</v>
          </cell>
          <cell r="D3283">
            <v>3</v>
          </cell>
          <cell r="E3283" t="str">
            <v>Gross incremental annual electric savings (kWh/yr)</v>
          </cell>
          <cell r="F3283" t="str">
            <v xml:space="preserve">Energy Savings Value Source </v>
          </cell>
          <cell r="G3283" t="str">
            <v/>
          </cell>
          <cell r="H3283" t="str">
            <v/>
          </cell>
          <cell r="I3283" t="str">
            <v>AgGreenMotorRewind_v2_0.xlsm</v>
          </cell>
        </row>
        <row r="3284">
          <cell r="C3284" t="str">
            <v>330.3_Gross Average Monthly Demand Reduction (kW/unit)</v>
          </cell>
          <cell r="D3284">
            <v>3</v>
          </cell>
          <cell r="E3284" t="str">
            <v>Gross Average Monthly Demand Reduction (kW/unit)</v>
          </cell>
          <cell r="F3284" t="str">
            <v>Demand Reduction Value Source</v>
          </cell>
          <cell r="G3284" t="str">
            <v/>
          </cell>
          <cell r="H3284" t="str">
            <v/>
          </cell>
          <cell r="I3284" t="str">
            <v>AgGreenMotorRewind_v2_0.xlsm</v>
          </cell>
        </row>
        <row r="3285">
          <cell r="C3285" t="str">
            <v>330.3_Planned Realization Rate</v>
          </cell>
          <cell r="D3285">
            <v>3</v>
          </cell>
          <cell r="E3285" t="str">
            <v>Planned Realization Rate</v>
          </cell>
          <cell r="F3285" t="str">
            <v>Realization Rate Value Source</v>
          </cell>
          <cell r="G3285" t="str">
            <v/>
          </cell>
          <cell r="H3285" t="str">
            <v>Table 1</v>
          </cell>
          <cell r="I3285" t="str">
            <v>ID_FinAnswer_Express_Program_Evaluation_2009-2011.pdf</v>
          </cell>
        </row>
        <row r="3286">
          <cell r="C3286" t="str">
            <v>563.3_Incremental cost ($)</v>
          </cell>
          <cell r="D3286">
            <v>3</v>
          </cell>
          <cell r="E3286" t="str">
            <v>Incremental cost ($)</v>
          </cell>
          <cell r="F3286" t="str">
            <v>Cost Value Source</v>
          </cell>
          <cell r="G3286" t="str">
            <v/>
          </cell>
          <cell r="H3286" t="str">
            <v/>
          </cell>
          <cell r="I3286" t="str">
            <v>AgGreenMotorRewind_v2_0.xlsm</v>
          </cell>
        </row>
        <row r="3287">
          <cell r="C3287" t="str">
            <v>563.3_Measure life (years)</v>
          </cell>
          <cell r="D3287">
            <v>3</v>
          </cell>
          <cell r="E3287" t="str">
            <v>Measure life (years)</v>
          </cell>
          <cell r="F3287" t="str">
            <v>Measure Life Value Source</v>
          </cell>
          <cell r="G3287" t="str">
            <v/>
          </cell>
          <cell r="H3287" t="str">
            <v>Table 2 on page 22 of Appendix 1</v>
          </cell>
          <cell r="I3287" t="str">
            <v>UT_2011_Annual_Report.pdf</v>
          </cell>
        </row>
        <row r="3288">
          <cell r="C3288" t="str">
            <v>563.3_Gross Average Monthly Demand Reduction (kW/unit)</v>
          </cell>
          <cell r="D3288">
            <v>3</v>
          </cell>
          <cell r="E3288" t="str">
            <v>Gross Average Monthly Demand Reduction (kW/unit)</v>
          </cell>
          <cell r="F3288" t="str">
            <v>Demand Reduction Value Source</v>
          </cell>
          <cell r="G3288" t="str">
            <v/>
          </cell>
          <cell r="H3288" t="str">
            <v/>
          </cell>
          <cell r="I3288" t="str">
            <v/>
          </cell>
        </row>
        <row r="3289">
          <cell r="C3289" t="str">
            <v>563.3_Gross incremental annual electric savings (kWh/yr)</v>
          </cell>
          <cell r="D3289">
            <v>3</v>
          </cell>
          <cell r="E3289" t="str">
            <v>Gross incremental annual electric savings (kWh/yr)</v>
          </cell>
          <cell r="F3289" t="str">
            <v xml:space="preserve">Energy Savings Value Source </v>
          </cell>
          <cell r="G3289" t="str">
            <v/>
          </cell>
          <cell r="H3289" t="str">
            <v/>
          </cell>
          <cell r="I3289" t="str">
            <v/>
          </cell>
        </row>
        <row r="3290">
          <cell r="C3290" t="str">
            <v>563.3_Incentive Customer ($)</v>
          </cell>
          <cell r="D3290">
            <v>3</v>
          </cell>
          <cell r="E3290" t="str">
            <v>Incentive Customer ($)</v>
          </cell>
          <cell r="F3290" t="str">
            <v>Incentive Value Source</v>
          </cell>
          <cell r="G3290" t="str">
            <v/>
          </cell>
          <cell r="H3290" t="str">
            <v>Table 10-13</v>
          </cell>
          <cell r="I3290" t="str">
            <v>FinAnswer Express Market Characterization and Program Enhancements - Utah Service Territory 30 Nov 2011.pdf</v>
          </cell>
        </row>
        <row r="3291">
          <cell r="C3291" t="str">
            <v>563.3_Gross incremental annual electric savings (kWh/yr)</v>
          </cell>
          <cell r="D3291">
            <v>3</v>
          </cell>
          <cell r="E3291" t="str">
            <v>Gross incremental annual electric savings (kWh/yr)</v>
          </cell>
          <cell r="F3291" t="str">
            <v xml:space="preserve">Energy Savings Value Source </v>
          </cell>
          <cell r="G3291" t="str">
            <v/>
          </cell>
          <cell r="H3291" t="str">
            <v/>
          </cell>
          <cell r="I3291" t="str">
            <v>AgGreenMotorRewind_v2_0.xlsm</v>
          </cell>
        </row>
        <row r="3292">
          <cell r="C3292" t="str">
            <v>563.3_Incremental cost ($)</v>
          </cell>
          <cell r="D3292">
            <v>3</v>
          </cell>
          <cell r="E3292" t="str">
            <v>Incremental cost ($)</v>
          </cell>
          <cell r="F3292" t="str">
            <v>Cost Value Source</v>
          </cell>
          <cell r="G3292" t="str">
            <v/>
          </cell>
          <cell r="H3292" t="str">
            <v/>
          </cell>
          <cell r="I3292" t="str">
            <v/>
          </cell>
        </row>
        <row r="3293">
          <cell r="C3293" t="str">
            <v>563.3_Gross Average Monthly Demand Reduction (kW/unit)</v>
          </cell>
          <cell r="D3293">
            <v>3</v>
          </cell>
          <cell r="E3293" t="str">
            <v>Gross Average Monthly Demand Reduction (kW/unit)</v>
          </cell>
          <cell r="F3293" t="str">
            <v>Demand Reduction Value Source</v>
          </cell>
          <cell r="G3293" t="str">
            <v/>
          </cell>
          <cell r="H3293" t="str">
            <v/>
          </cell>
          <cell r="I3293" t="str">
            <v>AgGreenMotorRewind_v2_0.xlsm</v>
          </cell>
        </row>
        <row r="3294">
          <cell r="C3294" t="str">
            <v>776.2_Incremental cost ($)</v>
          </cell>
          <cell r="D3294">
            <v>2</v>
          </cell>
          <cell r="E3294" t="str">
            <v>Incremental cost ($)</v>
          </cell>
          <cell r="F3294" t="str">
            <v>Cost Value Source</v>
          </cell>
          <cell r="G3294" t="str">
            <v/>
          </cell>
          <cell r="H3294" t="str">
            <v/>
          </cell>
          <cell r="I3294" t="str">
            <v>AgGreenMotorRewind_v2_0.xlsm</v>
          </cell>
        </row>
        <row r="3295">
          <cell r="C3295" t="str">
            <v>776.2_Gross Average Monthly Demand Reduction (kW/unit)</v>
          </cell>
          <cell r="D3295">
            <v>2</v>
          </cell>
          <cell r="E3295" t="str">
            <v>Gross Average Monthly Demand Reduction (kW/unit)</v>
          </cell>
          <cell r="F3295" t="str">
            <v>Demand Reduction Value Source</v>
          </cell>
          <cell r="G3295" t="str">
            <v/>
          </cell>
          <cell r="H3295" t="str">
            <v/>
          </cell>
          <cell r="I3295" t="str">
            <v>AgGreenMotorRewind_v2_0.xlsm</v>
          </cell>
        </row>
        <row r="3296">
          <cell r="C3296" t="str">
            <v>776.2_Gross incremental annual electric savings (kWh/yr)</v>
          </cell>
          <cell r="D3296">
            <v>2</v>
          </cell>
          <cell r="E3296" t="str">
            <v>Gross incremental annual electric savings (kWh/yr)</v>
          </cell>
          <cell r="F3296" t="str">
            <v xml:space="preserve">Energy Savings Value Source </v>
          </cell>
          <cell r="G3296" t="str">
            <v/>
          </cell>
          <cell r="H3296" t="str">
            <v/>
          </cell>
          <cell r="I3296" t="str">
            <v>AgGreenMotorRewind_v2_0.xlsm</v>
          </cell>
        </row>
        <row r="3297">
          <cell r="C3297" t="str">
            <v>776.2_Measure life (years)</v>
          </cell>
          <cell r="D3297">
            <v>2</v>
          </cell>
          <cell r="E3297" t="str">
            <v>Measure life (years)</v>
          </cell>
          <cell r="F3297" t="str">
            <v>Measure Life Value Source</v>
          </cell>
          <cell r="G3297" t="str">
            <v/>
          </cell>
          <cell r="H3297" t="str">
            <v/>
          </cell>
          <cell r="I3297" t="str">
            <v>AgGreenMotorRewind_v2_0.xlsm</v>
          </cell>
        </row>
        <row r="3298">
          <cell r="C3298" t="str">
            <v>989.3_Gross incremental annual electric savings (kWh/yr)</v>
          </cell>
          <cell r="D3298">
            <v>3</v>
          </cell>
          <cell r="E3298" t="str">
            <v>Gross incremental annual electric savings (kWh/yr)</v>
          </cell>
          <cell r="F3298" t="str">
            <v>Energy Savings Value Source</v>
          </cell>
          <cell r="G3298" t="str">
            <v/>
          </cell>
          <cell r="H3298" t="str">
            <v/>
          </cell>
          <cell r="I3298" t="str">
            <v>AgGreenMotorRewind_v2_0.xlsm</v>
          </cell>
        </row>
        <row r="3299">
          <cell r="C3299" t="str">
            <v>989.3_Planned Realization Rate</v>
          </cell>
          <cell r="D3299">
            <v>3</v>
          </cell>
          <cell r="E3299" t="str">
            <v>Planned Realization Rate</v>
          </cell>
          <cell r="F3299" t="str">
            <v>Realization Rate Value Source</v>
          </cell>
          <cell r="G3299" t="str">
            <v/>
          </cell>
          <cell r="H3299" t="str">
            <v>Table 1</v>
          </cell>
          <cell r="I3299" t="str">
            <v>DSM_WY_FinAnswerExpress_Report_2011.pdf</v>
          </cell>
        </row>
        <row r="3300">
          <cell r="C3300" t="str">
            <v>989.3_Incremental cost ($)</v>
          </cell>
          <cell r="D3300">
            <v>3</v>
          </cell>
          <cell r="E3300" t="str">
            <v>Incremental cost ($)</v>
          </cell>
          <cell r="F3300" t="str">
            <v>Incremental Cost Value Source</v>
          </cell>
          <cell r="G3300" t="str">
            <v/>
          </cell>
          <cell r="H3300" t="str">
            <v/>
          </cell>
          <cell r="I3300" t="str">
            <v>AgGreenMotorRewind_v2_0.xlsm</v>
          </cell>
        </row>
        <row r="3301">
          <cell r="C3301" t="str">
            <v>989.3_Gross Average Monthly Demand Reduction (kW/unit)</v>
          </cell>
          <cell r="D3301">
            <v>3</v>
          </cell>
          <cell r="E3301" t="str">
            <v>Gross Average Monthly Demand Reduction (kW/unit)</v>
          </cell>
          <cell r="F3301" t="str">
            <v>Demand Savings Value Source</v>
          </cell>
          <cell r="G3301" t="str">
            <v/>
          </cell>
          <cell r="H3301" t="str">
            <v/>
          </cell>
          <cell r="I3301" t="str">
            <v>AgGreenMotorRewind_v2_0.xlsm</v>
          </cell>
        </row>
        <row r="3302">
          <cell r="C3302" t="str">
            <v>989.3_Measure life (years)</v>
          </cell>
          <cell r="D3302">
            <v>3</v>
          </cell>
          <cell r="E3302" t="str">
            <v>Measure life (years)</v>
          </cell>
          <cell r="F3302" t="str">
            <v>Measure Life Value Source</v>
          </cell>
          <cell r="G3302" t="str">
            <v/>
          </cell>
          <cell r="H3302" t="str">
            <v/>
          </cell>
          <cell r="I3302" t="str">
            <v>AgGreenMotorRewind_v2_0.xlsm</v>
          </cell>
        </row>
        <row r="3303">
          <cell r="C3303" t="str">
            <v>989.3_Planned Net to Gross Ratio</v>
          </cell>
          <cell r="D3303">
            <v>3</v>
          </cell>
          <cell r="E3303" t="str">
            <v>Planned Net to Gross Ratio</v>
          </cell>
          <cell r="F3303" t="str">
            <v>Net-to-Gross Value Source</v>
          </cell>
          <cell r="G3303" t="str">
            <v/>
          </cell>
          <cell r="H3303" t="str">
            <v>Page 10</v>
          </cell>
          <cell r="I3303" t="str">
            <v>DSM_WY_FinAnswerExpress_Report_2011.pdf</v>
          </cell>
        </row>
        <row r="3304">
          <cell r="C3304" t="str">
            <v>132.2_Planned Realization Rate</v>
          </cell>
          <cell r="D3304">
            <v>2</v>
          </cell>
          <cell r="E3304" t="str">
            <v>Planned Realization Rate</v>
          </cell>
          <cell r="F3304" t="str">
            <v>Realization Rate Value Source</v>
          </cell>
          <cell r="G3304" t="str">
            <v/>
          </cell>
          <cell r="H3304" t="str">
            <v>page 2</v>
          </cell>
          <cell r="I3304" t="str">
            <v>CA_FinAnswer_Express_Program_Evaluation_2009-2011.pdf</v>
          </cell>
        </row>
        <row r="3305">
          <cell r="C3305" t="str">
            <v>132.2_Gross incremental annual electric savings (kWh/yr)</v>
          </cell>
          <cell r="D3305">
            <v>2</v>
          </cell>
          <cell r="E3305" t="str">
            <v>Gross incremental annual electric savings (kWh/yr)</v>
          </cell>
          <cell r="F3305" t="str">
            <v xml:space="preserve">Energy Savings Value Source </v>
          </cell>
          <cell r="G3305" t="str">
            <v/>
          </cell>
          <cell r="H3305" t="str">
            <v/>
          </cell>
          <cell r="I3305" t="str">
            <v>AgGreenMotorRewind_v2_0.xlsm</v>
          </cell>
        </row>
        <row r="3306">
          <cell r="C3306" t="str">
            <v>132.2_Measure life (years)</v>
          </cell>
          <cell r="D3306">
            <v>2</v>
          </cell>
          <cell r="E3306" t="str">
            <v>Measure life (years)</v>
          </cell>
          <cell r="F3306" t="str">
            <v>Measure Life Value Source</v>
          </cell>
          <cell r="G3306" t="str">
            <v/>
          </cell>
          <cell r="H3306" t="str">
            <v/>
          </cell>
          <cell r="I3306" t="str">
            <v>AgGreenMotorRewind_v2_0.xlsm</v>
          </cell>
        </row>
        <row r="3307">
          <cell r="C3307" t="str">
            <v>132.2_Gross Average Monthly Demand Reduction (kW/unit)</v>
          </cell>
          <cell r="D3307">
            <v>2</v>
          </cell>
          <cell r="E3307" t="str">
            <v>Gross Average Monthly Demand Reduction (kW/unit)</v>
          </cell>
          <cell r="F3307" t="str">
            <v>Demand Reduction Value Source</v>
          </cell>
          <cell r="G3307" t="str">
            <v/>
          </cell>
          <cell r="H3307" t="str">
            <v/>
          </cell>
          <cell r="I3307" t="str">
            <v>AgGreenMotorRewind_v2_0.xlsm</v>
          </cell>
        </row>
        <row r="3308">
          <cell r="C3308" t="str">
            <v>132.2_Incremental cost ($)</v>
          </cell>
          <cell r="D3308">
            <v>2</v>
          </cell>
          <cell r="E3308" t="str">
            <v>Incremental cost ($)</v>
          </cell>
          <cell r="F3308" t="str">
            <v>Cost Value Source</v>
          </cell>
          <cell r="G3308" t="str">
            <v/>
          </cell>
          <cell r="H3308" t="str">
            <v/>
          </cell>
          <cell r="I3308" t="str">
            <v>AgGreenMotorRewind_v2_0.xlsm</v>
          </cell>
        </row>
        <row r="3309">
          <cell r="C3309" t="str">
            <v>132.2_Planned Net to Gross Ratio</v>
          </cell>
          <cell r="D3309">
            <v>2</v>
          </cell>
          <cell r="E3309" t="str">
            <v>Planned Net to Gross Ratio</v>
          </cell>
          <cell r="F3309" t="str">
            <v>Net-to-Gross Value Source</v>
          </cell>
          <cell r="G3309" t="str">
            <v/>
          </cell>
          <cell r="H3309" t="str">
            <v>page 2</v>
          </cell>
          <cell r="I3309" t="str">
            <v>CA_FinAnswer_Express_Program_Evaluation_2009-2011.pdf</v>
          </cell>
        </row>
        <row r="3310">
          <cell r="C3310" t="str">
            <v>341.3_Incremental cost ($)</v>
          </cell>
          <cell r="D3310">
            <v>3</v>
          </cell>
          <cell r="E3310" t="str">
            <v>Incremental cost ($)</v>
          </cell>
          <cell r="F3310" t="str">
            <v>Cost Value Source</v>
          </cell>
          <cell r="G3310" t="str">
            <v/>
          </cell>
          <cell r="H3310" t="str">
            <v/>
          </cell>
          <cell r="I3310" t="str">
            <v>AgGreenMotorRewind_v2_0.xlsm</v>
          </cell>
        </row>
        <row r="3311">
          <cell r="C3311" t="str">
            <v>341.3_Planned Net to Gross Ratio</v>
          </cell>
          <cell r="D3311">
            <v>3</v>
          </cell>
          <cell r="E3311" t="str">
            <v>Planned Net to Gross Ratio</v>
          </cell>
          <cell r="F3311" t="str">
            <v>Net-to-Gross Value Source</v>
          </cell>
          <cell r="G3311" t="str">
            <v/>
          </cell>
          <cell r="H3311" t="str">
            <v>Page 2</v>
          </cell>
          <cell r="I3311" t="str">
            <v>ID_FinAnswer_Express_Program_Evaluation_2009-2011.pdf</v>
          </cell>
        </row>
        <row r="3312">
          <cell r="C3312" t="str">
            <v>341.3_Measure life (years)</v>
          </cell>
          <cell r="D3312">
            <v>3</v>
          </cell>
          <cell r="E3312" t="str">
            <v>Measure life (years)</v>
          </cell>
          <cell r="F3312" t="str">
            <v>Measure Life Value Source</v>
          </cell>
          <cell r="G3312" t="str">
            <v/>
          </cell>
          <cell r="H3312" t="str">
            <v/>
          </cell>
          <cell r="I3312" t="str">
            <v>AgGreenMotorRewind_v2_0.xlsm</v>
          </cell>
        </row>
        <row r="3313">
          <cell r="C3313" t="str">
            <v>341.3_Gross Average Monthly Demand Reduction (kW/unit)</v>
          </cell>
          <cell r="D3313">
            <v>3</v>
          </cell>
          <cell r="E3313" t="str">
            <v>Gross Average Monthly Demand Reduction (kW/unit)</v>
          </cell>
          <cell r="F3313" t="str">
            <v>Demand Reduction Value Source</v>
          </cell>
          <cell r="G3313" t="str">
            <v/>
          </cell>
          <cell r="H3313" t="str">
            <v/>
          </cell>
          <cell r="I3313" t="str">
            <v>AgGreenMotorRewind_v2_0.xlsm</v>
          </cell>
        </row>
        <row r="3314">
          <cell r="C3314" t="str">
            <v>341.3_Planned Realization Rate</v>
          </cell>
          <cell r="D3314">
            <v>3</v>
          </cell>
          <cell r="E3314" t="str">
            <v>Planned Realization Rate</v>
          </cell>
          <cell r="F3314" t="str">
            <v>Realization Rate Value Source</v>
          </cell>
          <cell r="G3314" t="str">
            <v/>
          </cell>
          <cell r="H3314" t="str">
            <v>Table 1</v>
          </cell>
          <cell r="I3314" t="str">
            <v>ID_FinAnswer_Express_Program_Evaluation_2009-2011.pdf</v>
          </cell>
        </row>
        <row r="3315">
          <cell r="C3315" t="str">
            <v>341.3_Gross incremental annual electric savings (kWh/yr)</v>
          </cell>
          <cell r="D3315">
            <v>3</v>
          </cell>
          <cell r="E3315" t="str">
            <v>Gross incremental annual electric savings (kWh/yr)</v>
          </cell>
          <cell r="F3315" t="str">
            <v xml:space="preserve">Energy Savings Value Source </v>
          </cell>
          <cell r="G3315" t="str">
            <v/>
          </cell>
          <cell r="H3315" t="str">
            <v/>
          </cell>
          <cell r="I3315" t="str">
            <v>AgGreenMotorRewind_v2_0.xlsm</v>
          </cell>
        </row>
        <row r="3316">
          <cell r="C3316" t="str">
            <v>574.3_Incremental cost ($)</v>
          </cell>
          <cell r="D3316">
            <v>3</v>
          </cell>
          <cell r="E3316" t="str">
            <v>Incremental cost ($)</v>
          </cell>
          <cell r="F3316" t="str">
            <v>Cost Value Source</v>
          </cell>
          <cell r="G3316" t="str">
            <v/>
          </cell>
          <cell r="H3316" t="str">
            <v/>
          </cell>
          <cell r="I3316" t="str">
            <v>AgGreenMotorRewind_v2_0.xlsm</v>
          </cell>
        </row>
        <row r="3317">
          <cell r="C3317" t="str">
            <v>574.3_Incentive Customer ($)</v>
          </cell>
          <cell r="D3317">
            <v>3</v>
          </cell>
          <cell r="E3317" t="str">
            <v>Incentive Customer ($)</v>
          </cell>
          <cell r="F3317" t="str">
            <v>Incentive Value Source</v>
          </cell>
          <cell r="G3317" t="str">
            <v/>
          </cell>
          <cell r="H3317" t="str">
            <v>Table 10-13</v>
          </cell>
          <cell r="I3317" t="str">
            <v>FinAnswer Express Market Characterization and Program Enhancements - Utah Service Territory 30 Nov 2011.pdf</v>
          </cell>
        </row>
        <row r="3318">
          <cell r="C3318" t="str">
            <v>574.3_Gross Average Monthly Demand Reduction (kW/unit)</v>
          </cell>
          <cell r="D3318">
            <v>3</v>
          </cell>
          <cell r="E3318" t="str">
            <v>Gross Average Monthly Demand Reduction (kW/unit)</v>
          </cell>
          <cell r="F3318" t="str">
            <v>Demand Reduction Value Source</v>
          </cell>
          <cell r="G3318" t="str">
            <v/>
          </cell>
          <cell r="H3318" t="str">
            <v/>
          </cell>
          <cell r="I3318" t="str">
            <v>AgGreenMotorRewind_v2_0.xlsm</v>
          </cell>
        </row>
        <row r="3319">
          <cell r="C3319" t="str">
            <v>574.3_Gross Average Monthly Demand Reduction (kW/unit)</v>
          </cell>
          <cell r="D3319">
            <v>3</v>
          </cell>
          <cell r="E3319" t="str">
            <v>Gross Average Monthly Demand Reduction (kW/unit)</v>
          </cell>
          <cell r="F3319" t="str">
            <v>Demand Reduction Value Source</v>
          </cell>
          <cell r="G3319" t="str">
            <v/>
          </cell>
          <cell r="H3319" t="str">
            <v/>
          </cell>
          <cell r="I3319" t="str">
            <v/>
          </cell>
        </row>
        <row r="3320">
          <cell r="C3320" t="str">
            <v>574.3_Gross incremental annual electric savings (kWh/yr)</v>
          </cell>
          <cell r="D3320">
            <v>3</v>
          </cell>
          <cell r="E3320" t="str">
            <v>Gross incremental annual electric savings (kWh/yr)</v>
          </cell>
          <cell r="F3320" t="str">
            <v xml:space="preserve">Energy Savings Value Source </v>
          </cell>
          <cell r="G3320" t="str">
            <v/>
          </cell>
          <cell r="H3320" t="str">
            <v/>
          </cell>
          <cell r="I3320" t="str">
            <v/>
          </cell>
        </row>
        <row r="3321">
          <cell r="C3321" t="str">
            <v>574.3_Gross incremental annual electric savings (kWh/yr)</v>
          </cell>
          <cell r="D3321">
            <v>3</v>
          </cell>
          <cell r="E3321" t="str">
            <v>Gross incremental annual electric savings (kWh/yr)</v>
          </cell>
          <cell r="F3321" t="str">
            <v xml:space="preserve">Energy Savings Value Source </v>
          </cell>
          <cell r="G3321" t="str">
            <v/>
          </cell>
          <cell r="H3321" t="str">
            <v/>
          </cell>
          <cell r="I3321" t="str">
            <v>AgGreenMotorRewind_v2_0.xlsm</v>
          </cell>
        </row>
        <row r="3322">
          <cell r="C3322" t="str">
            <v>574.3_Measure life (years)</v>
          </cell>
          <cell r="D3322">
            <v>3</v>
          </cell>
          <cell r="E3322" t="str">
            <v>Measure life (years)</v>
          </cell>
          <cell r="F3322" t="str">
            <v>Measure Life Value Source</v>
          </cell>
          <cell r="G3322" t="str">
            <v/>
          </cell>
          <cell r="H3322" t="str">
            <v>Table 2 on page 22 of Appendix 1</v>
          </cell>
          <cell r="I3322" t="str">
            <v>UT_2011_Annual_Report.pdf</v>
          </cell>
        </row>
        <row r="3323">
          <cell r="C3323" t="str">
            <v>574.3_Incremental cost ($)</v>
          </cell>
          <cell r="D3323">
            <v>3</v>
          </cell>
          <cell r="E3323" t="str">
            <v>Incremental cost ($)</v>
          </cell>
          <cell r="F3323" t="str">
            <v>Cost Value Source</v>
          </cell>
          <cell r="G3323" t="str">
            <v/>
          </cell>
          <cell r="H3323" t="str">
            <v/>
          </cell>
          <cell r="I3323" t="str">
            <v/>
          </cell>
        </row>
        <row r="3324">
          <cell r="C3324" t="str">
            <v>786.2_Measure life (years)</v>
          </cell>
          <cell r="D3324">
            <v>2</v>
          </cell>
          <cell r="E3324" t="str">
            <v>Measure life (years)</v>
          </cell>
          <cell r="F3324" t="str">
            <v>Measure Life Value Source</v>
          </cell>
          <cell r="G3324" t="str">
            <v/>
          </cell>
          <cell r="H3324" t="str">
            <v/>
          </cell>
          <cell r="I3324" t="str">
            <v>AgGreenMotorRewind_v2_0.xlsm</v>
          </cell>
        </row>
        <row r="3325">
          <cell r="C3325" t="str">
            <v>786.2_Incremental cost ($)</v>
          </cell>
          <cell r="D3325">
            <v>2</v>
          </cell>
          <cell r="E3325" t="str">
            <v>Incremental cost ($)</v>
          </cell>
          <cell r="F3325" t="str">
            <v>Cost Value Source</v>
          </cell>
          <cell r="G3325" t="str">
            <v/>
          </cell>
          <cell r="H3325" t="str">
            <v/>
          </cell>
          <cell r="I3325" t="str">
            <v>AgGreenMotorRewind_v2_0.xlsm</v>
          </cell>
        </row>
        <row r="3326">
          <cell r="C3326" t="str">
            <v>786.2_Gross incremental annual electric savings (kWh/yr)</v>
          </cell>
          <cell r="D3326">
            <v>2</v>
          </cell>
          <cell r="E3326" t="str">
            <v>Gross incremental annual electric savings (kWh/yr)</v>
          </cell>
          <cell r="F3326" t="str">
            <v xml:space="preserve">Energy Savings Value Source </v>
          </cell>
          <cell r="G3326" t="str">
            <v/>
          </cell>
          <cell r="H3326" t="str">
            <v/>
          </cell>
          <cell r="I3326" t="str">
            <v>AgGreenMotorRewind_v2_0.xlsm</v>
          </cell>
        </row>
        <row r="3327">
          <cell r="C3327" t="str">
            <v>786.2_Gross Average Monthly Demand Reduction (kW/unit)</v>
          </cell>
          <cell r="D3327">
            <v>2</v>
          </cell>
          <cell r="E3327" t="str">
            <v>Gross Average Monthly Demand Reduction (kW/unit)</v>
          </cell>
          <cell r="F3327" t="str">
            <v>Demand Reduction Value Source</v>
          </cell>
          <cell r="G3327" t="str">
            <v/>
          </cell>
          <cell r="H3327" t="str">
            <v/>
          </cell>
          <cell r="I3327" t="str">
            <v>AgGreenMotorRewind_v2_0.xlsm</v>
          </cell>
        </row>
        <row r="3328">
          <cell r="C3328" t="str">
            <v>999.3_Planned Net to Gross Ratio</v>
          </cell>
          <cell r="D3328">
            <v>3</v>
          </cell>
          <cell r="E3328" t="str">
            <v>Planned Net to Gross Ratio</v>
          </cell>
          <cell r="F3328" t="str">
            <v>Net-to-Gross Value Source</v>
          </cell>
          <cell r="G3328" t="str">
            <v/>
          </cell>
          <cell r="H3328" t="str">
            <v>Page 10</v>
          </cell>
          <cell r="I3328" t="str">
            <v>DSM_WY_FinAnswerExpress_Report_2011.pdf</v>
          </cell>
        </row>
        <row r="3329">
          <cell r="C3329" t="str">
            <v>999.3_Gross Average Monthly Demand Reduction (kW/unit)</v>
          </cell>
          <cell r="D3329">
            <v>3</v>
          </cell>
          <cell r="E3329" t="str">
            <v>Gross Average Monthly Demand Reduction (kW/unit)</v>
          </cell>
          <cell r="F3329" t="str">
            <v>Demand Savings Value Source</v>
          </cell>
          <cell r="G3329" t="str">
            <v/>
          </cell>
          <cell r="H3329" t="str">
            <v/>
          </cell>
          <cell r="I3329" t="str">
            <v>AgGreenMotorRewind_v2_0.xlsm</v>
          </cell>
        </row>
        <row r="3330">
          <cell r="C3330" t="str">
            <v>999.3_Measure life (years)</v>
          </cell>
          <cell r="D3330">
            <v>3</v>
          </cell>
          <cell r="E3330" t="str">
            <v>Measure life (years)</v>
          </cell>
          <cell r="F3330" t="str">
            <v>Measure Life Value Source</v>
          </cell>
          <cell r="G3330" t="str">
            <v/>
          </cell>
          <cell r="H3330" t="str">
            <v/>
          </cell>
          <cell r="I3330" t="str">
            <v>AgGreenMotorRewind_v2_0.xlsm</v>
          </cell>
        </row>
        <row r="3331">
          <cell r="C3331" t="str">
            <v>999.3_Planned Realization Rate</v>
          </cell>
          <cell r="D3331">
            <v>3</v>
          </cell>
          <cell r="E3331" t="str">
            <v>Planned Realization Rate</v>
          </cell>
          <cell r="F3331" t="str">
            <v>Realization Rate Value Source</v>
          </cell>
          <cell r="G3331" t="str">
            <v/>
          </cell>
          <cell r="H3331" t="str">
            <v>Table 1</v>
          </cell>
          <cell r="I3331" t="str">
            <v>DSM_WY_FinAnswerExpress_Report_2011.pdf</v>
          </cell>
        </row>
        <row r="3332">
          <cell r="C3332" t="str">
            <v>999.3_Gross incremental annual electric savings (kWh/yr)</v>
          </cell>
          <cell r="D3332">
            <v>3</v>
          </cell>
          <cell r="E3332" t="str">
            <v>Gross incremental annual electric savings (kWh/yr)</v>
          </cell>
          <cell r="F3332" t="str">
            <v>Energy Savings Value Source</v>
          </cell>
          <cell r="G3332" t="str">
            <v/>
          </cell>
          <cell r="H3332" t="str">
            <v/>
          </cell>
          <cell r="I3332" t="str">
            <v>AgGreenMotorRewind_v2_0.xlsm</v>
          </cell>
        </row>
        <row r="3333">
          <cell r="C3333" t="str">
            <v>999.3_Incremental cost ($)</v>
          </cell>
          <cell r="D3333">
            <v>3</v>
          </cell>
          <cell r="E3333" t="str">
            <v>Incremental cost ($)</v>
          </cell>
          <cell r="F3333" t="str">
            <v>Incremental Cost Value Source</v>
          </cell>
          <cell r="G3333" t="str">
            <v/>
          </cell>
          <cell r="H3333" t="str">
            <v/>
          </cell>
          <cell r="I3333" t="str">
            <v>AgGreenMotorRewind_v2_0.xlsm</v>
          </cell>
        </row>
        <row r="3334">
          <cell r="C3334" t="str">
            <v>12202013-071.1_Planned Realization Rate</v>
          </cell>
          <cell r="D3334">
            <v>1</v>
          </cell>
          <cell r="E3334" t="str">
            <v>Planned Realization Rate</v>
          </cell>
          <cell r="F3334" t="str">
            <v>Realization Rate Value Source</v>
          </cell>
          <cell r="G3334" t="str">
            <v/>
          </cell>
          <cell r="H3334" t="str">
            <v>page 2</v>
          </cell>
          <cell r="I3334" t="str">
            <v>CA_FinAnswer_Express_Program_Evaluation_2009-2011.pdf</v>
          </cell>
        </row>
        <row r="3335">
          <cell r="C3335" t="str">
            <v>12202013-071.1_Gross Average Monthly Demand Reduction (kW/unit)</v>
          </cell>
          <cell r="D3335">
            <v>1</v>
          </cell>
          <cell r="E3335" t="str">
            <v>Gross Average Monthly Demand Reduction (kW/unit)</v>
          </cell>
          <cell r="F3335" t="str">
            <v>Demand Reduction Value Source</v>
          </cell>
          <cell r="G3335" t="str">
            <v/>
          </cell>
          <cell r="H3335" t="str">
            <v/>
          </cell>
          <cell r="I3335" t="str">
            <v>AgGreenMotorRewind_v2_0.xlsm</v>
          </cell>
        </row>
        <row r="3336">
          <cell r="C3336" t="str">
            <v>12202013-071.1_Measure life (years)</v>
          </cell>
          <cell r="D3336">
            <v>1</v>
          </cell>
          <cell r="E3336" t="str">
            <v>Measure life (years)</v>
          </cell>
          <cell r="F3336" t="str">
            <v>Measure Life Value Source</v>
          </cell>
          <cell r="G3336" t="str">
            <v/>
          </cell>
          <cell r="H3336" t="str">
            <v/>
          </cell>
          <cell r="I3336" t="str">
            <v>AgGreenMotorRewind_v2_0.xlsm</v>
          </cell>
        </row>
        <row r="3337">
          <cell r="C3337" t="str">
            <v>12202013-071.1_Incremental cost ($)</v>
          </cell>
          <cell r="D3337">
            <v>1</v>
          </cell>
          <cell r="E3337" t="str">
            <v>Incremental cost ($)</v>
          </cell>
          <cell r="F3337" t="str">
            <v>Cost Value Source</v>
          </cell>
          <cell r="G3337" t="str">
            <v/>
          </cell>
          <cell r="H3337" t="str">
            <v/>
          </cell>
          <cell r="I3337" t="str">
            <v>AgGreenMotorRewind_v2_0.xlsm</v>
          </cell>
        </row>
        <row r="3338">
          <cell r="C3338" t="str">
            <v>12202013-071.1_Planned Net to Gross Ratio</v>
          </cell>
          <cell r="D3338">
            <v>1</v>
          </cell>
          <cell r="E3338" t="str">
            <v>Planned Net to Gross Ratio</v>
          </cell>
          <cell r="F3338" t="str">
            <v>Net-to-Gross Value Source</v>
          </cell>
          <cell r="G3338" t="str">
            <v/>
          </cell>
          <cell r="H3338" t="str">
            <v>page 2</v>
          </cell>
          <cell r="I3338" t="str">
            <v>CA_FinAnswer_Express_Program_Evaluation_2009-2011.pdf</v>
          </cell>
        </row>
        <row r="3339">
          <cell r="C3339" t="str">
            <v>12202013-071.1_Gross incremental annual electric savings (kWh/yr)</v>
          </cell>
          <cell r="D3339">
            <v>1</v>
          </cell>
          <cell r="E3339" t="str">
            <v>Gross incremental annual electric savings (kWh/yr)</v>
          </cell>
          <cell r="F3339" t="str">
            <v xml:space="preserve">Energy Savings Value Source </v>
          </cell>
          <cell r="G3339" t="str">
            <v/>
          </cell>
          <cell r="H3339" t="str">
            <v/>
          </cell>
          <cell r="I3339" t="str">
            <v>AgGreenMotorRewind_v2_0.xlsm</v>
          </cell>
        </row>
        <row r="3340">
          <cell r="C3340" t="str">
            <v>12202013-007.2_Gross Average Monthly Demand Reduction (kW/unit)</v>
          </cell>
          <cell r="D3340">
            <v>2</v>
          </cell>
          <cell r="E3340" t="str">
            <v>Gross Average Monthly Demand Reduction (kW/unit)</v>
          </cell>
          <cell r="F3340" t="str">
            <v>Demand Reduction Value Source</v>
          </cell>
          <cell r="G3340" t="str">
            <v/>
          </cell>
          <cell r="H3340" t="str">
            <v/>
          </cell>
          <cell r="I3340" t="str">
            <v>AgGreenMotorRewind_v2_0.xlsm</v>
          </cell>
        </row>
        <row r="3341">
          <cell r="C3341" t="str">
            <v>12202013-007.2_Planned Realization Rate</v>
          </cell>
          <cell r="D3341">
            <v>2</v>
          </cell>
          <cell r="E3341" t="str">
            <v>Planned Realization Rate</v>
          </cell>
          <cell r="F3341" t="str">
            <v>Realization Rate Value Source</v>
          </cell>
          <cell r="G3341" t="str">
            <v/>
          </cell>
          <cell r="H3341" t="str">
            <v>Table 1</v>
          </cell>
          <cell r="I3341" t="str">
            <v>ID_FinAnswer_Express_Program_Evaluation_2009-2011.pdf</v>
          </cell>
        </row>
        <row r="3342">
          <cell r="C3342" t="str">
            <v>12202013-007.2_Measure life (years)</v>
          </cell>
          <cell r="D3342">
            <v>2</v>
          </cell>
          <cell r="E3342" t="str">
            <v>Measure life (years)</v>
          </cell>
          <cell r="F3342" t="str">
            <v>Measure Life Value Source</v>
          </cell>
          <cell r="G3342" t="str">
            <v/>
          </cell>
          <cell r="H3342" t="str">
            <v/>
          </cell>
          <cell r="I3342" t="str">
            <v>AgGreenMotorRewind_v2_0.xlsm</v>
          </cell>
        </row>
        <row r="3343">
          <cell r="C3343" t="str">
            <v>12202013-007.2_Incremental cost ($)</v>
          </cell>
          <cell r="D3343">
            <v>2</v>
          </cell>
          <cell r="E3343" t="str">
            <v>Incremental cost ($)</v>
          </cell>
          <cell r="F3343" t="str">
            <v>Cost Value Source</v>
          </cell>
          <cell r="G3343" t="str">
            <v/>
          </cell>
          <cell r="H3343" t="str">
            <v/>
          </cell>
          <cell r="I3343" t="str">
            <v>AgGreenMotorRewind_v2_0.xlsm</v>
          </cell>
        </row>
        <row r="3344">
          <cell r="C3344" t="str">
            <v>12202013-007.2_Planned Net to Gross Ratio</v>
          </cell>
          <cell r="D3344">
            <v>2</v>
          </cell>
          <cell r="E3344" t="str">
            <v>Planned Net to Gross Ratio</v>
          </cell>
          <cell r="F3344" t="str">
            <v>Net-to-Gross Value Source</v>
          </cell>
          <cell r="G3344" t="str">
            <v/>
          </cell>
          <cell r="H3344" t="str">
            <v>Page 2</v>
          </cell>
          <cell r="I3344" t="str">
            <v>ID_FinAnswer_Express_Program_Evaluation_2009-2011.pdf</v>
          </cell>
        </row>
        <row r="3345">
          <cell r="C3345" t="str">
            <v>12202013-007.2_Gross incremental annual electric savings (kWh/yr)</v>
          </cell>
          <cell r="D3345">
            <v>2</v>
          </cell>
          <cell r="E3345" t="str">
            <v>Gross incremental annual electric savings (kWh/yr)</v>
          </cell>
          <cell r="F3345" t="str">
            <v xml:space="preserve">Energy Savings Value Source </v>
          </cell>
          <cell r="G3345" t="str">
            <v/>
          </cell>
          <cell r="H3345" t="str">
            <v/>
          </cell>
          <cell r="I3345" t="str">
            <v>AgGreenMotorRewind_v2_0.xlsm</v>
          </cell>
        </row>
        <row r="3346">
          <cell r="C3346" t="str">
            <v>12132013-007.2_Incremental cost ($)</v>
          </cell>
          <cell r="D3346">
            <v>2</v>
          </cell>
          <cell r="E3346" t="str">
            <v>Incremental cost ($)</v>
          </cell>
          <cell r="F3346" t="str">
            <v>Cost Value Source</v>
          </cell>
          <cell r="G3346" t="str">
            <v/>
          </cell>
          <cell r="H3346" t="str">
            <v/>
          </cell>
          <cell r="I3346" t="str">
            <v/>
          </cell>
        </row>
        <row r="3347">
          <cell r="C3347" t="str">
            <v>12132013-007.2_Gross incremental annual electric savings (kWh/yr)</v>
          </cell>
          <cell r="D3347">
            <v>2</v>
          </cell>
          <cell r="E3347" t="str">
            <v>Gross incremental annual electric savings (kWh/yr)</v>
          </cell>
          <cell r="F3347" t="str">
            <v xml:space="preserve">Energy Savings Value Source </v>
          </cell>
          <cell r="G3347" t="str">
            <v/>
          </cell>
          <cell r="H3347" t="str">
            <v/>
          </cell>
          <cell r="I3347" t="str">
            <v/>
          </cell>
        </row>
        <row r="3348">
          <cell r="C3348" t="str">
            <v>12132013-007.2_Measure life (years)</v>
          </cell>
          <cell r="D3348">
            <v>2</v>
          </cell>
          <cell r="E3348" t="str">
            <v>Measure life (years)</v>
          </cell>
          <cell r="F3348" t="str">
            <v>Measure Life Value Source</v>
          </cell>
          <cell r="G3348" t="str">
            <v/>
          </cell>
          <cell r="H3348" t="str">
            <v>Table 2 on page 22 of Appendix 1</v>
          </cell>
          <cell r="I3348" t="str">
            <v>UT_2011_Annual_Report.pdf</v>
          </cell>
        </row>
        <row r="3349">
          <cell r="C3349" t="str">
            <v>12132013-007.2_Gross Average Monthly Demand Reduction (kW/unit)</v>
          </cell>
          <cell r="D3349">
            <v>2</v>
          </cell>
          <cell r="E3349" t="str">
            <v>Gross Average Monthly Demand Reduction (kW/unit)</v>
          </cell>
          <cell r="F3349" t="str">
            <v>Demand Reduction Value Source</v>
          </cell>
          <cell r="G3349" t="str">
            <v/>
          </cell>
          <cell r="H3349" t="str">
            <v/>
          </cell>
          <cell r="I3349" t="str">
            <v>AgGreenMotorRewind_v2_0.xlsm</v>
          </cell>
        </row>
        <row r="3350">
          <cell r="C3350" t="str">
            <v>12132013-007.2_Incentive Customer ($)</v>
          </cell>
          <cell r="D3350">
            <v>2</v>
          </cell>
          <cell r="E3350" t="str">
            <v>Incentive Customer ($)</v>
          </cell>
          <cell r="F3350" t="str">
            <v>Incentive Value Source</v>
          </cell>
          <cell r="G3350" t="str">
            <v/>
          </cell>
          <cell r="H3350" t="str">
            <v>Table 10-14</v>
          </cell>
          <cell r="I3350" t="str">
            <v>FinAnswer Express Market Characterization and Program Enhancements - Utah Service Territory 30 Nov 2011.pdf</v>
          </cell>
        </row>
        <row r="3351">
          <cell r="C3351" t="str">
            <v>12132013-007.2_Gross Average Monthly Demand Reduction (kW/unit)</v>
          </cell>
          <cell r="D3351">
            <v>2</v>
          </cell>
          <cell r="E3351" t="str">
            <v>Gross Average Monthly Demand Reduction (kW/unit)</v>
          </cell>
          <cell r="F3351" t="str">
            <v>Demand Reduction Value Source</v>
          </cell>
          <cell r="G3351" t="str">
            <v/>
          </cell>
          <cell r="H3351" t="str">
            <v/>
          </cell>
          <cell r="I3351" t="str">
            <v/>
          </cell>
        </row>
        <row r="3352">
          <cell r="C3352" t="str">
            <v>12132013-007.2_Incremental cost ($)</v>
          </cell>
          <cell r="D3352">
            <v>2</v>
          </cell>
          <cell r="E3352" t="str">
            <v>Incremental cost ($)</v>
          </cell>
          <cell r="F3352" t="str">
            <v>Cost Value Source</v>
          </cell>
          <cell r="G3352" t="str">
            <v/>
          </cell>
          <cell r="H3352" t="str">
            <v/>
          </cell>
          <cell r="I3352" t="str">
            <v>AgGreenMotorRewind_v2_0.xlsm</v>
          </cell>
        </row>
        <row r="3353">
          <cell r="C3353" t="str">
            <v>12132013-007.2_Gross incremental annual electric savings (kWh/yr)</v>
          </cell>
          <cell r="D3353">
            <v>2</v>
          </cell>
          <cell r="E3353" t="str">
            <v>Gross incremental annual electric savings (kWh/yr)</v>
          </cell>
          <cell r="F3353" t="str">
            <v xml:space="preserve">Energy Savings Value Source </v>
          </cell>
          <cell r="G3353" t="str">
            <v/>
          </cell>
          <cell r="H3353" t="str">
            <v/>
          </cell>
          <cell r="I3353" t="str">
            <v>AgGreenMotorRewind_v2_0.xlsm</v>
          </cell>
        </row>
        <row r="3354">
          <cell r="C3354" t="str">
            <v>12302013-030.1_Gross Average Monthly Demand Reduction (kW/unit)</v>
          </cell>
          <cell r="D3354">
            <v>1</v>
          </cell>
          <cell r="E3354" t="str">
            <v>Gross Average Monthly Demand Reduction (kW/unit)</v>
          </cell>
          <cell r="F3354" t="str">
            <v>Demand Reduction Value Source</v>
          </cell>
          <cell r="G3354" t="str">
            <v/>
          </cell>
          <cell r="H3354" t="str">
            <v/>
          </cell>
          <cell r="I3354" t="str">
            <v>AgGreenMotorRewind_v2_0.xlsm</v>
          </cell>
        </row>
        <row r="3355">
          <cell r="C3355" t="str">
            <v>12302013-030.1_Measure life (years)</v>
          </cell>
          <cell r="D3355">
            <v>1</v>
          </cell>
          <cell r="E3355" t="str">
            <v>Measure life (years)</v>
          </cell>
          <cell r="F3355" t="str">
            <v>Measure Life Value Source</v>
          </cell>
          <cell r="G3355" t="str">
            <v/>
          </cell>
          <cell r="H3355" t="str">
            <v/>
          </cell>
          <cell r="I3355" t="str">
            <v>AgGreenMotorRewind_v2_0.xlsm</v>
          </cell>
        </row>
        <row r="3356">
          <cell r="C3356" t="str">
            <v>12302013-030.1_Incremental cost ($)</v>
          </cell>
          <cell r="D3356">
            <v>1</v>
          </cell>
          <cell r="E3356" t="str">
            <v>Incremental cost ($)</v>
          </cell>
          <cell r="F3356" t="str">
            <v>Cost Value Source</v>
          </cell>
          <cell r="G3356" t="str">
            <v/>
          </cell>
          <cell r="H3356" t="str">
            <v/>
          </cell>
          <cell r="I3356" t="str">
            <v>AgGreenMotorRewind_v2_0.xlsm</v>
          </cell>
        </row>
        <row r="3357">
          <cell r="C3357" t="str">
            <v>12302013-030.1_Gross incremental annual electric savings (kWh/yr)</v>
          </cell>
          <cell r="D3357">
            <v>1</v>
          </cell>
          <cell r="E3357" t="str">
            <v>Gross incremental annual electric savings (kWh/yr)</v>
          </cell>
          <cell r="F3357" t="str">
            <v xml:space="preserve">Energy Savings Value Source </v>
          </cell>
          <cell r="G3357" t="str">
            <v/>
          </cell>
          <cell r="H3357" t="str">
            <v/>
          </cell>
          <cell r="I3357" t="str">
            <v>AgGreenMotorRewind_v2_0.xlsm</v>
          </cell>
        </row>
        <row r="3358">
          <cell r="C3358" t="str">
            <v>12202013-039.2_Incremental cost ($)</v>
          </cell>
          <cell r="D3358">
            <v>2</v>
          </cell>
          <cell r="E3358" t="str">
            <v>Incremental cost ($)</v>
          </cell>
          <cell r="F3358" t="str">
            <v>Incremental Cost Value Source</v>
          </cell>
          <cell r="G3358" t="str">
            <v/>
          </cell>
          <cell r="H3358" t="str">
            <v/>
          </cell>
          <cell r="I3358" t="str">
            <v>AgGreenMotorRewind_v2_0.xlsm</v>
          </cell>
        </row>
        <row r="3359">
          <cell r="C3359" t="str">
            <v>12202013-039.2_Planned Realization Rate</v>
          </cell>
          <cell r="D3359">
            <v>2</v>
          </cell>
          <cell r="E3359" t="str">
            <v>Planned Realization Rate</v>
          </cell>
          <cell r="F3359" t="str">
            <v>Realization Rate Value Source</v>
          </cell>
          <cell r="G3359" t="str">
            <v/>
          </cell>
          <cell r="H3359" t="str">
            <v>Table 1</v>
          </cell>
          <cell r="I3359" t="str">
            <v>DSM_WY_FinAnswerExpress_Report_2011.pdf</v>
          </cell>
        </row>
        <row r="3360">
          <cell r="C3360" t="str">
            <v>12202013-039.2_Planned Net to Gross Ratio</v>
          </cell>
          <cell r="D3360">
            <v>2</v>
          </cell>
          <cell r="E3360" t="str">
            <v>Planned Net to Gross Ratio</v>
          </cell>
          <cell r="F3360" t="str">
            <v>Net-to-Gross Value Source</v>
          </cell>
          <cell r="G3360" t="str">
            <v/>
          </cell>
          <cell r="H3360" t="str">
            <v>Page 10</v>
          </cell>
          <cell r="I3360" t="str">
            <v>DSM_WY_FinAnswerExpress_Report_2011.pdf</v>
          </cell>
        </row>
        <row r="3361">
          <cell r="C3361" t="str">
            <v>12202013-039.2_Measure life (years)</v>
          </cell>
          <cell r="D3361">
            <v>2</v>
          </cell>
          <cell r="E3361" t="str">
            <v>Measure life (years)</v>
          </cell>
          <cell r="F3361" t="str">
            <v>Measure Life Value Source</v>
          </cell>
          <cell r="G3361" t="str">
            <v/>
          </cell>
          <cell r="H3361" t="str">
            <v/>
          </cell>
          <cell r="I3361" t="str">
            <v>AgGreenMotorRewind_v2_0.xlsm</v>
          </cell>
        </row>
        <row r="3362">
          <cell r="C3362" t="str">
            <v>12202013-039.2_Gross Average Monthly Demand Reduction (kW/unit)</v>
          </cell>
          <cell r="D3362">
            <v>2</v>
          </cell>
          <cell r="E3362" t="str">
            <v>Gross Average Monthly Demand Reduction (kW/unit)</v>
          </cell>
          <cell r="F3362" t="str">
            <v>Demand Savings Value Source</v>
          </cell>
          <cell r="G3362" t="str">
            <v/>
          </cell>
          <cell r="H3362" t="str">
            <v/>
          </cell>
          <cell r="I3362" t="str">
            <v>AgGreenMotorRewind_v2_0.xlsm</v>
          </cell>
        </row>
        <row r="3363">
          <cell r="C3363" t="str">
            <v>12202013-039.2_Gross incremental annual electric savings (kWh/yr)</v>
          </cell>
          <cell r="D3363">
            <v>2</v>
          </cell>
          <cell r="E3363" t="str">
            <v>Gross incremental annual electric savings (kWh/yr)</v>
          </cell>
          <cell r="F3363" t="str">
            <v>Energy Savings Value Source</v>
          </cell>
          <cell r="G3363" t="str">
            <v/>
          </cell>
          <cell r="H3363" t="str">
            <v/>
          </cell>
          <cell r="I3363" t="str">
            <v>AgGreenMotorRewind_v2_0.xlsm</v>
          </cell>
        </row>
        <row r="3364">
          <cell r="C3364" t="str">
            <v>123.2_Measure life (years)</v>
          </cell>
          <cell r="D3364">
            <v>2</v>
          </cell>
          <cell r="E3364" t="str">
            <v>Measure life (years)</v>
          </cell>
          <cell r="F3364" t="str">
            <v>Measure Life Value Source</v>
          </cell>
          <cell r="G3364" t="str">
            <v/>
          </cell>
          <cell r="H3364" t="str">
            <v/>
          </cell>
          <cell r="I3364" t="str">
            <v>AgGreenMotorRewind_v2_0.xlsm</v>
          </cell>
        </row>
        <row r="3365">
          <cell r="C3365" t="str">
            <v>123.2_Planned Realization Rate</v>
          </cell>
          <cell r="D3365">
            <v>2</v>
          </cell>
          <cell r="E3365" t="str">
            <v>Planned Realization Rate</v>
          </cell>
          <cell r="F3365" t="str">
            <v>Realization Rate Value Source</v>
          </cell>
          <cell r="G3365" t="str">
            <v/>
          </cell>
          <cell r="H3365" t="str">
            <v>page 2</v>
          </cell>
          <cell r="I3365" t="str">
            <v>CA_FinAnswer_Express_Program_Evaluation_2009-2011.pdf</v>
          </cell>
        </row>
        <row r="3366">
          <cell r="C3366" t="str">
            <v>123.2_Gross Average Monthly Demand Reduction (kW/unit)</v>
          </cell>
          <cell r="D3366">
            <v>2</v>
          </cell>
          <cell r="E3366" t="str">
            <v>Gross Average Monthly Demand Reduction (kW/unit)</v>
          </cell>
          <cell r="F3366" t="str">
            <v>Demand Reduction Value Source</v>
          </cell>
          <cell r="G3366" t="str">
            <v/>
          </cell>
          <cell r="H3366" t="str">
            <v/>
          </cell>
          <cell r="I3366" t="str">
            <v>AgGreenMotorRewind_v2_0.xlsm</v>
          </cell>
        </row>
        <row r="3367">
          <cell r="C3367" t="str">
            <v>123.2_Planned Net to Gross Ratio</v>
          </cell>
          <cell r="D3367">
            <v>2</v>
          </cell>
          <cell r="E3367" t="str">
            <v>Planned Net to Gross Ratio</v>
          </cell>
          <cell r="F3367" t="str">
            <v>Net-to-Gross Value Source</v>
          </cell>
          <cell r="G3367" t="str">
            <v/>
          </cell>
          <cell r="H3367" t="str">
            <v>page 2</v>
          </cell>
          <cell r="I3367" t="str">
            <v>CA_FinAnswer_Express_Program_Evaluation_2009-2011.pdf</v>
          </cell>
        </row>
        <row r="3368">
          <cell r="C3368" t="str">
            <v>123.2_Incremental cost ($)</v>
          </cell>
          <cell r="D3368">
            <v>2</v>
          </cell>
          <cell r="E3368" t="str">
            <v>Incremental cost ($)</v>
          </cell>
          <cell r="F3368" t="str">
            <v>Cost Value Source</v>
          </cell>
          <cell r="G3368" t="str">
            <v/>
          </cell>
          <cell r="H3368" t="str">
            <v/>
          </cell>
          <cell r="I3368" t="str">
            <v>AgGreenMotorRewind_v2_0.xlsm</v>
          </cell>
        </row>
        <row r="3369">
          <cell r="C3369" t="str">
            <v>123.2_Gross incremental annual electric savings (kWh/yr)</v>
          </cell>
          <cell r="D3369">
            <v>2</v>
          </cell>
          <cell r="E3369" t="str">
            <v>Gross incremental annual electric savings (kWh/yr)</v>
          </cell>
          <cell r="F3369" t="str">
            <v xml:space="preserve">Energy Savings Value Source </v>
          </cell>
          <cell r="G3369" t="str">
            <v/>
          </cell>
          <cell r="H3369" t="str">
            <v/>
          </cell>
          <cell r="I3369" t="str">
            <v>AgGreenMotorRewind_v2_0.xlsm</v>
          </cell>
        </row>
        <row r="3370">
          <cell r="C3370" t="str">
            <v>331.3_Incremental cost ($)</v>
          </cell>
          <cell r="D3370">
            <v>3</v>
          </cell>
          <cell r="E3370" t="str">
            <v>Incremental cost ($)</v>
          </cell>
          <cell r="F3370" t="str">
            <v>Cost Value Source</v>
          </cell>
          <cell r="G3370" t="str">
            <v/>
          </cell>
          <cell r="H3370" t="str">
            <v/>
          </cell>
          <cell r="I3370" t="str">
            <v>AgGreenMotorRewind_v2_0.xlsm</v>
          </cell>
        </row>
        <row r="3371">
          <cell r="C3371" t="str">
            <v>331.3_Gross Average Monthly Demand Reduction (kW/unit)</v>
          </cell>
          <cell r="D3371">
            <v>3</v>
          </cell>
          <cell r="E3371" t="str">
            <v>Gross Average Monthly Demand Reduction (kW/unit)</v>
          </cell>
          <cell r="F3371" t="str">
            <v>Demand Reduction Value Source</v>
          </cell>
          <cell r="G3371" t="str">
            <v/>
          </cell>
          <cell r="H3371" t="str">
            <v/>
          </cell>
          <cell r="I3371" t="str">
            <v>AgGreenMotorRewind_v2_0.xlsm</v>
          </cell>
        </row>
        <row r="3372">
          <cell r="C3372" t="str">
            <v>331.3_Planned Net to Gross Ratio</v>
          </cell>
          <cell r="D3372">
            <v>3</v>
          </cell>
          <cell r="E3372" t="str">
            <v>Planned Net to Gross Ratio</v>
          </cell>
          <cell r="F3372" t="str">
            <v>Net-to-Gross Value Source</v>
          </cell>
          <cell r="G3372" t="str">
            <v/>
          </cell>
          <cell r="H3372" t="str">
            <v>Page 2</v>
          </cell>
          <cell r="I3372" t="str">
            <v>ID_FinAnswer_Express_Program_Evaluation_2009-2011.pdf</v>
          </cell>
        </row>
        <row r="3373">
          <cell r="C3373" t="str">
            <v>331.3_Planned Realization Rate</v>
          </cell>
          <cell r="D3373">
            <v>3</v>
          </cell>
          <cell r="E3373" t="str">
            <v>Planned Realization Rate</v>
          </cell>
          <cell r="F3373" t="str">
            <v>Realization Rate Value Source</v>
          </cell>
          <cell r="G3373" t="str">
            <v/>
          </cell>
          <cell r="H3373" t="str">
            <v>Table 1</v>
          </cell>
          <cell r="I3373" t="str">
            <v>ID_FinAnswer_Express_Program_Evaluation_2009-2011.pdf</v>
          </cell>
        </row>
        <row r="3374">
          <cell r="C3374" t="str">
            <v>331.3_Measure life (years)</v>
          </cell>
          <cell r="D3374">
            <v>3</v>
          </cell>
          <cell r="E3374" t="str">
            <v>Measure life (years)</v>
          </cell>
          <cell r="F3374" t="str">
            <v>Measure Life Value Source</v>
          </cell>
          <cell r="G3374" t="str">
            <v/>
          </cell>
          <cell r="H3374" t="str">
            <v/>
          </cell>
          <cell r="I3374" t="str">
            <v>AgGreenMotorRewind_v2_0.xlsm</v>
          </cell>
        </row>
        <row r="3375">
          <cell r="C3375" t="str">
            <v>331.3_Gross incremental annual electric savings (kWh/yr)</v>
          </cell>
          <cell r="D3375">
            <v>3</v>
          </cell>
          <cell r="E3375" t="str">
            <v>Gross incremental annual electric savings (kWh/yr)</v>
          </cell>
          <cell r="F3375" t="str">
            <v xml:space="preserve">Energy Savings Value Source </v>
          </cell>
          <cell r="G3375" t="str">
            <v/>
          </cell>
          <cell r="H3375" t="str">
            <v/>
          </cell>
          <cell r="I3375" t="str">
            <v>AgGreenMotorRewind_v2_0.xlsm</v>
          </cell>
        </row>
        <row r="3376">
          <cell r="C3376" t="str">
            <v>564.3_Gross Average Monthly Demand Reduction (kW/unit)</v>
          </cell>
          <cell r="D3376">
            <v>3</v>
          </cell>
          <cell r="E3376" t="str">
            <v>Gross Average Monthly Demand Reduction (kW/unit)</v>
          </cell>
          <cell r="F3376" t="str">
            <v>Demand Reduction Value Source</v>
          </cell>
          <cell r="G3376" t="str">
            <v/>
          </cell>
          <cell r="H3376" t="str">
            <v/>
          </cell>
          <cell r="I3376" t="str">
            <v>AgGreenMotorRewind_v2_0.xlsm</v>
          </cell>
        </row>
        <row r="3377">
          <cell r="C3377" t="str">
            <v>564.3_Gross Average Monthly Demand Reduction (kW/unit)</v>
          </cell>
          <cell r="D3377">
            <v>3</v>
          </cell>
          <cell r="E3377" t="str">
            <v>Gross Average Monthly Demand Reduction (kW/unit)</v>
          </cell>
          <cell r="F3377" t="str">
            <v>Demand Reduction Value Source</v>
          </cell>
          <cell r="G3377" t="str">
            <v/>
          </cell>
          <cell r="H3377" t="str">
            <v/>
          </cell>
          <cell r="I3377" t="str">
            <v/>
          </cell>
        </row>
        <row r="3378">
          <cell r="C3378" t="str">
            <v>564.3_Incremental cost ($)</v>
          </cell>
          <cell r="D3378">
            <v>3</v>
          </cell>
          <cell r="E3378" t="str">
            <v>Incremental cost ($)</v>
          </cell>
          <cell r="F3378" t="str">
            <v>Cost Value Source</v>
          </cell>
          <cell r="G3378" t="str">
            <v/>
          </cell>
          <cell r="H3378" t="str">
            <v/>
          </cell>
          <cell r="I3378" t="str">
            <v>AgGreenMotorRewind_v2_0.xlsm</v>
          </cell>
        </row>
        <row r="3379">
          <cell r="C3379" t="str">
            <v>564.3_Gross incremental annual electric savings (kWh/yr)</v>
          </cell>
          <cell r="D3379">
            <v>3</v>
          </cell>
          <cell r="E3379" t="str">
            <v>Gross incremental annual electric savings (kWh/yr)</v>
          </cell>
          <cell r="F3379" t="str">
            <v xml:space="preserve">Energy Savings Value Source </v>
          </cell>
          <cell r="G3379" t="str">
            <v/>
          </cell>
          <cell r="H3379" t="str">
            <v/>
          </cell>
          <cell r="I3379" t="str">
            <v>AgGreenMotorRewind_v2_0.xlsm</v>
          </cell>
        </row>
        <row r="3380">
          <cell r="C3380" t="str">
            <v>564.3_Measure life (years)</v>
          </cell>
          <cell r="D3380">
            <v>3</v>
          </cell>
          <cell r="E3380" t="str">
            <v>Measure life (years)</v>
          </cell>
          <cell r="F3380" t="str">
            <v>Measure Life Value Source</v>
          </cell>
          <cell r="G3380" t="str">
            <v/>
          </cell>
          <cell r="H3380" t="str">
            <v>Table 2 on page 22 of Appendix 1</v>
          </cell>
          <cell r="I3380" t="str">
            <v>UT_2011_Annual_Report.pdf</v>
          </cell>
        </row>
        <row r="3381">
          <cell r="C3381" t="str">
            <v>564.3_Gross incremental annual electric savings (kWh/yr)</v>
          </cell>
          <cell r="D3381">
            <v>3</v>
          </cell>
          <cell r="E3381" t="str">
            <v>Gross incremental annual electric savings (kWh/yr)</v>
          </cell>
          <cell r="F3381" t="str">
            <v xml:space="preserve">Energy Savings Value Source </v>
          </cell>
          <cell r="G3381" t="str">
            <v/>
          </cell>
          <cell r="H3381" t="str">
            <v/>
          </cell>
          <cell r="I3381" t="str">
            <v/>
          </cell>
        </row>
        <row r="3382">
          <cell r="C3382" t="str">
            <v>564.3_Incentive Customer ($)</v>
          </cell>
          <cell r="D3382">
            <v>3</v>
          </cell>
          <cell r="E3382" t="str">
            <v>Incentive Customer ($)</v>
          </cell>
          <cell r="F3382" t="str">
            <v>Incentive Value Source</v>
          </cell>
          <cell r="G3382" t="str">
            <v/>
          </cell>
          <cell r="H3382" t="str">
            <v>Table 10-13</v>
          </cell>
          <cell r="I3382" t="str">
            <v>FinAnswer Express Market Characterization and Program Enhancements - Utah Service Territory 30 Nov 2011.pdf</v>
          </cell>
        </row>
        <row r="3383">
          <cell r="C3383" t="str">
            <v>564.3_Incremental cost ($)</v>
          </cell>
          <cell r="D3383">
            <v>3</v>
          </cell>
          <cell r="E3383" t="str">
            <v>Incremental cost ($)</v>
          </cell>
          <cell r="F3383" t="str">
            <v>Cost Value Source</v>
          </cell>
          <cell r="G3383" t="str">
            <v/>
          </cell>
          <cell r="H3383" t="str">
            <v/>
          </cell>
          <cell r="I3383" t="str">
            <v/>
          </cell>
        </row>
        <row r="3384">
          <cell r="C3384" t="str">
            <v>777.2_Gross Average Monthly Demand Reduction (kW/unit)</v>
          </cell>
          <cell r="D3384">
            <v>2</v>
          </cell>
          <cell r="E3384" t="str">
            <v>Gross Average Monthly Demand Reduction (kW/unit)</v>
          </cell>
          <cell r="F3384" t="str">
            <v>Demand Reduction Value Source</v>
          </cell>
          <cell r="G3384" t="str">
            <v/>
          </cell>
          <cell r="H3384" t="str">
            <v/>
          </cell>
          <cell r="I3384" t="str">
            <v>AgGreenMotorRewind_v2_0.xlsm</v>
          </cell>
        </row>
        <row r="3385">
          <cell r="C3385" t="str">
            <v>777.2_Incremental cost ($)</v>
          </cell>
          <cell r="D3385">
            <v>2</v>
          </cell>
          <cell r="E3385" t="str">
            <v>Incremental cost ($)</v>
          </cell>
          <cell r="F3385" t="str">
            <v>Cost Value Source</v>
          </cell>
          <cell r="G3385" t="str">
            <v/>
          </cell>
          <cell r="H3385" t="str">
            <v/>
          </cell>
          <cell r="I3385" t="str">
            <v>AgGreenMotorRewind_v2_0.xlsm</v>
          </cell>
        </row>
        <row r="3386">
          <cell r="C3386" t="str">
            <v>777.2_Gross incremental annual electric savings (kWh/yr)</v>
          </cell>
          <cell r="D3386">
            <v>2</v>
          </cell>
          <cell r="E3386" t="str">
            <v>Gross incremental annual electric savings (kWh/yr)</v>
          </cell>
          <cell r="F3386" t="str">
            <v xml:space="preserve">Energy Savings Value Source </v>
          </cell>
          <cell r="G3386" t="str">
            <v/>
          </cell>
          <cell r="H3386" t="str">
            <v/>
          </cell>
          <cell r="I3386" t="str">
            <v>AgGreenMotorRewind_v2_0.xlsm</v>
          </cell>
        </row>
        <row r="3387">
          <cell r="C3387" t="str">
            <v>777.2_Measure life (years)</v>
          </cell>
          <cell r="D3387">
            <v>2</v>
          </cell>
          <cell r="E3387" t="str">
            <v>Measure life (years)</v>
          </cell>
          <cell r="F3387" t="str">
            <v>Measure Life Value Source</v>
          </cell>
          <cell r="G3387" t="str">
            <v/>
          </cell>
          <cell r="H3387" t="str">
            <v/>
          </cell>
          <cell r="I3387" t="str">
            <v>AgGreenMotorRewind_v2_0.xlsm</v>
          </cell>
        </row>
        <row r="3388">
          <cell r="C3388" t="str">
            <v>990.3_Incremental cost ($)</v>
          </cell>
          <cell r="D3388">
            <v>3</v>
          </cell>
          <cell r="E3388" t="str">
            <v>Incremental cost ($)</v>
          </cell>
          <cell r="F3388" t="str">
            <v>Incremental Cost Value Source</v>
          </cell>
          <cell r="G3388" t="str">
            <v/>
          </cell>
          <cell r="H3388" t="str">
            <v/>
          </cell>
          <cell r="I3388" t="str">
            <v>AgGreenMotorRewind_v2_0.xlsm</v>
          </cell>
        </row>
        <row r="3389">
          <cell r="C3389" t="str">
            <v>990.3_Measure life (years)</v>
          </cell>
          <cell r="D3389">
            <v>3</v>
          </cell>
          <cell r="E3389" t="str">
            <v>Measure life (years)</v>
          </cell>
          <cell r="F3389" t="str">
            <v>Measure Life Value Source</v>
          </cell>
          <cell r="G3389" t="str">
            <v/>
          </cell>
          <cell r="H3389" t="str">
            <v/>
          </cell>
          <cell r="I3389" t="str">
            <v>AgGreenMotorRewind_v2_0.xlsm</v>
          </cell>
        </row>
        <row r="3390">
          <cell r="C3390" t="str">
            <v>990.3_Gross Average Monthly Demand Reduction (kW/unit)</v>
          </cell>
          <cell r="D3390">
            <v>3</v>
          </cell>
          <cell r="E3390" t="str">
            <v>Gross Average Monthly Demand Reduction (kW/unit)</v>
          </cell>
          <cell r="F3390" t="str">
            <v>Demand Savings Value Source</v>
          </cell>
          <cell r="G3390" t="str">
            <v/>
          </cell>
          <cell r="H3390" t="str">
            <v/>
          </cell>
          <cell r="I3390" t="str">
            <v>AgGreenMotorRewind_v2_0.xlsm</v>
          </cell>
        </row>
        <row r="3391">
          <cell r="C3391" t="str">
            <v>990.3_Gross incremental annual electric savings (kWh/yr)</v>
          </cell>
          <cell r="D3391">
            <v>3</v>
          </cell>
          <cell r="E3391" t="str">
            <v>Gross incremental annual electric savings (kWh/yr)</v>
          </cell>
          <cell r="F3391" t="str">
            <v>Energy Savings Value Source</v>
          </cell>
          <cell r="G3391" t="str">
            <v/>
          </cell>
          <cell r="H3391" t="str">
            <v/>
          </cell>
          <cell r="I3391" t="str">
            <v>AgGreenMotorRewind_v2_0.xlsm</v>
          </cell>
        </row>
        <row r="3392">
          <cell r="C3392" t="str">
            <v>990.3_Planned Net to Gross Ratio</v>
          </cell>
          <cell r="D3392">
            <v>3</v>
          </cell>
          <cell r="E3392" t="str">
            <v>Planned Net to Gross Ratio</v>
          </cell>
          <cell r="F3392" t="str">
            <v>Net-to-Gross Value Source</v>
          </cell>
          <cell r="G3392" t="str">
            <v/>
          </cell>
          <cell r="H3392" t="str">
            <v>Page 10</v>
          </cell>
          <cell r="I3392" t="str">
            <v>DSM_WY_FinAnswerExpress_Report_2011.pdf</v>
          </cell>
        </row>
        <row r="3393">
          <cell r="C3393" t="str">
            <v>990.3_Planned Realization Rate</v>
          </cell>
          <cell r="D3393">
            <v>3</v>
          </cell>
          <cell r="E3393" t="str">
            <v>Planned Realization Rate</v>
          </cell>
          <cell r="F3393" t="str">
            <v>Realization Rate Value Source</v>
          </cell>
          <cell r="G3393" t="str">
            <v/>
          </cell>
          <cell r="H3393" t="str">
            <v>Table 1</v>
          </cell>
          <cell r="I3393" t="str">
            <v>DSM_WY_FinAnswerExpress_Report_2011.pdf</v>
          </cell>
        </row>
        <row r="3394">
          <cell r="C3394" t="str">
            <v>133.2_Incremental cost ($)</v>
          </cell>
          <cell r="D3394">
            <v>2</v>
          </cell>
          <cell r="E3394" t="str">
            <v>Incremental cost ($)</v>
          </cell>
          <cell r="F3394" t="str">
            <v>Cost Value Source</v>
          </cell>
          <cell r="G3394" t="str">
            <v/>
          </cell>
          <cell r="H3394" t="str">
            <v/>
          </cell>
          <cell r="I3394" t="str">
            <v>AgGreenMotorRewind_v2_0.xlsm</v>
          </cell>
        </row>
        <row r="3395">
          <cell r="C3395" t="str">
            <v>133.2_Planned Net to Gross Ratio</v>
          </cell>
          <cell r="D3395">
            <v>2</v>
          </cell>
          <cell r="E3395" t="str">
            <v>Planned Net to Gross Ratio</v>
          </cell>
          <cell r="F3395" t="str">
            <v>Net-to-Gross Value Source</v>
          </cell>
          <cell r="G3395" t="str">
            <v/>
          </cell>
          <cell r="H3395" t="str">
            <v>page 2</v>
          </cell>
          <cell r="I3395" t="str">
            <v>CA_FinAnswer_Express_Program_Evaluation_2009-2011.pdf</v>
          </cell>
        </row>
        <row r="3396">
          <cell r="C3396" t="str">
            <v>133.2_Gross Average Monthly Demand Reduction (kW/unit)</v>
          </cell>
          <cell r="D3396">
            <v>2</v>
          </cell>
          <cell r="E3396" t="str">
            <v>Gross Average Monthly Demand Reduction (kW/unit)</v>
          </cell>
          <cell r="F3396" t="str">
            <v>Demand Reduction Value Source</v>
          </cell>
          <cell r="G3396" t="str">
            <v/>
          </cell>
          <cell r="H3396" t="str">
            <v/>
          </cell>
          <cell r="I3396" t="str">
            <v>AgGreenMotorRewind_v2_0.xlsm</v>
          </cell>
        </row>
        <row r="3397">
          <cell r="C3397" t="str">
            <v>133.2_Gross incremental annual electric savings (kWh/yr)</v>
          </cell>
          <cell r="D3397">
            <v>2</v>
          </cell>
          <cell r="E3397" t="str">
            <v>Gross incremental annual electric savings (kWh/yr)</v>
          </cell>
          <cell r="F3397" t="str">
            <v xml:space="preserve">Energy Savings Value Source </v>
          </cell>
          <cell r="G3397" t="str">
            <v/>
          </cell>
          <cell r="H3397" t="str">
            <v/>
          </cell>
          <cell r="I3397" t="str">
            <v>AgGreenMotorRewind_v2_0.xlsm</v>
          </cell>
        </row>
        <row r="3398">
          <cell r="C3398" t="str">
            <v>133.2_Measure life (years)</v>
          </cell>
          <cell r="D3398">
            <v>2</v>
          </cell>
          <cell r="E3398" t="str">
            <v>Measure life (years)</v>
          </cell>
          <cell r="F3398" t="str">
            <v>Measure Life Value Source</v>
          </cell>
          <cell r="G3398" t="str">
            <v/>
          </cell>
          <cell r="H3398" t="str">
            <v/>
          </cell>
          <cell r="I3398" t="str">
            <v>AgGreenMotorRewind_v2_0.xlsm</v>
          </cell>
        </row>
        <row r="3399">
          <cell r="C3399" t="str">
            <v>133.2_Planned Realization Rate</v>
          </cell>
          <cell r="D3399">
            <v>2</v>
          </cell>
          <cell r="E3399" t="str">
            <v>Planned Realization Rate</v>
          </cell>
          <cell r="F3399" t="str">
            <v>Realization Rate Value Source</v>
          </cell>
          <cell r="G3399" t="str">
            <v/>
          </cell>
          <cell r="H3399" t="str">
            <v>page 2</v>
          </cell>
          <cell r="I3399" t="str">
            <v>CA_FinAnswer_Express_Program_Evaluation_2009-2011.pdf</v>
          </cell>
        </row>
        <row r="3400">
          <cell r="C3400" t="str">
            <v>342.3_Gross incremental annual electric savings (kWh/yr)</v>
          </cell>
          <cell r="D3400">
            <v>3</v>
          </cell>
          <cell r="E3400" t="str">
            <v>Gross incremental annual electric savings (kWh/yr)</v>
          </cell>
          <cell r="F3400" t="str">
            <v xml:space="preserve">Energy Savings Value Source </v>
          </cell>
          <cell r="G3400" t="str">
            <v/>
          </cell>
          <cell r="H3400" t="str">
            <v/>
          </cell>
          <cell r="I3400" t="str">
            <v>AgGreenMotorRewind_v2_0.xlsm</v>
          </cell>
        </row>
        <row r="3401">
          <cell r="C3401" t="str">
            <v>342.3_Measure life (years)</v>
          </cell>
          <cell r="D3401">
            <v>3</v>
          </cell>
          <cell r="E3401" t="str">
            <v>Measure life (years)</v>
          </cell>
          <cell r="F3401" t="str">
            <v>Measure Life Value Source</v>
          </cell>
          <cell r="G3401" t="str">
            <v/>
          </cell>
          <cell r="H3401" t="str">
            <v/>
          </cell>
          <cell r="I3401" t="str">
            <v>AgGreenMotorRewind_v2_0.xlsm</v>
          </cell>
        </row>
        <row r="3402">
          <cell r="C3402" t="str">
            <v>342.3_Incremental cost ($)</v>
          </cell>
          <cell r="D3402">
            <v>3</v>
          </cell>
          <cell r="E3402" t="str">
            <v>Incremental cost ($)</v>
          </cell>
          <cell r="F3402" t="str">
            <v>Cost Value Source</v>
          </cell>
          <cell r="G3402" t="str">
            <v/>
          </cell>
          <cell r="H3402" t="str">
            <v/>
          </cell>
          <cell r="I3402" t="str">
            <v>AgGreenMotorRewind_v2_0.xlsm</v>
          </cell>
        </row>
        <row r="3403">
          <cell r="C3403" t="str">
            <v>342.3_Gross Average Monthly Demand Reduction (kW/unit)</v>
          </cell>
          <cell r="D3403">
            <v>3</v>
          </cell>
          <cell r="E3403" t="str">
            <v>Gross Average Monthly Demand Reduction (kW/unit)</v>
          </cell>
          <cell r="F3403" t="str">
            <v>Demand Reduction Value Source</v>
          </cell>
          <cell r="G3403" t="str">
            <v/>
          </cell>
          <cell r="H3403" t="str">
            <v/>
          </cell>
          <cell r="I3403" t="str">
            <v>AgGreenMotorRewind_v2_0.xlsm</v>
          </cell>
        </row>
        <row r="3404">
          <cell r="C3404" t="str">
            <v>342.3_Planned Realization Rate</v>
          </cell>
          <cell r="D3404">
            <v>3</v>
          </cell>
          <cell r="E3404" t="str">
            <v>Planned Realization Rate</v>
          </cell>
          <cell r="F3404" t="str">
            <v>Realization Rate Value Source</v>
          </cell>
          <cell r="G3404" t="str">
            <v/>
          </cell>
          <cell r="H3404" t="str">
            <v>Table 1</v>
          </cell>
          <cell r="I3404" t="str">
            <v>ID_FinAnswer_Express_Program_Evaluation_2009-2011.pdf</v>
          </cell>
        </row>
        <row r="3405">
          <cell r="C3405" t="str">
            <v>342.3_Planned Net to Gross Ratio</v>
          </cell>
          <cell r="D3405">
            <v>3</v>
          </cell>
          <cell r="E3405" t="str">
            <v>Planned Net to Gross Ratio</v>
          </cell>
          <cell r="F3405" t="str">
            <v>Net-to-Gross Value Source</v>
          </cell>
          <cell r="G3405" t="str">
            <v/>
          </cell>
          <cell r="H3405" t="str">
            <v>Page 2</v>
          </cell>
          <cell r="I3405" t="str">
            <v>ID_FinAnswer_Express_Program_Evaluation_2009-2011.pdf</v>
          </cell>
        </row>
        <row r="3406">
          <cell r="C3406" t="str">
            <v>575.3_Gross Average Monthly Demand Reduction (kW/unit)</v>
          </cell>
          <cell r="D3406">
            <v>3</v>
          </cell>
          <cell r="E3406" t="str">
            <v>Gross Average Monthly Demand Reduction (kW/unit)</v>
          </cell>
          <cell r="F3406" t="str">
            <v>Demand Reduction Value Source</v>
          </cell>
          <cell r="G3406" t="str">
            <v/>
          </cell>
          <cell r="H3406" t="str">
            <v/>
          </cell>
          <cell r="I3406" t="str">
            <v/>
          </cell>
        </row>
        <row r="3407">
          <cell r="C3407" t="str">
            <v>575.3_Gross Average Monthly Demand Reduction (kW/unit)</v>
          </cell>
          <cell r="D3407">
            <v>3</v>
          </cell>
          <cell r="E3407" t="str">
            <v>Gross Average Monthly Demand Reduction (kW/unit)</v>
          </cell>
          <cell r="F3407" t="str">
            <v>Demand Reduction Value Source</v>
          </cell>
          <cell r="G3407" t="str">
            <v/>
          </cell>
          <cell r="H3407" t="str">
            <v/>
          </cell>
          <cell r="I3407" t="str">
            <v>AgGreenMotorRewind_v2_0.xlsm</v>
          </cell>
        </row>
        <row r="3408">
          <cell r="C3408" t="str">
            <v>575.3_Measure life (years)</v>
          </cell>
          <cell r="D3408">
            <v>3</v>
          </cell>
          <cell r="E3408" t="str">
            <v>Measure life (years)</v>
          </cell>
          <cell r="F3408" t="str">
            <v>Measure Life Value Source</v>
          </cell>
          <cell r="G3408" t="str">
            <v/>
          </cell>
          <cell r="H3408" t="str">
            <v>Table 2 on page 22 of Appendix 1</v>
          </cell>
          <cell r="I3408" t="str">
            <v>UT_2011_Annual_Report.pdf</v>
          </cell>
        </row>
        <row r="3409">
          <cell r="C3409" t="str">
            <v>575.3_Incremental cost ($)</v>
          </cell>
          <cell r="D3409">
            <v>3</v>
          </cell>
          <cell r="E3409" t="str">
            <v>Incremental cost ($)</v>
          </cell>
          <cell r="F3409" t="str">
            <v>Cost Value Source</v>
          </cell>
          <cell r="G3409" t="str">
            <v/>
          </cell>
          <cell r="H3409" t="str">
            <v/>
          </cell>
          <cell r="I3409" t="str">
            <v/>
          </cell>
        </row>
        <row r="3410">
          <cell r="C3410" t="str">
            <v>575.3_Incremental cost ($)</v>
          </cell>
          <cell r="D3410">
            <v>3</v>
          </cell>
          <cell r="E3410" t="str">
            <v>Incremental cost ($)</v>
          </cell>
          <cell r="F3410" t="str">
            <v>Cost Value Source</v>
          </cell>
          <cell r="G3410" t="str">
            <v/>
          </cell>
          <cell r="H3410" t="str">
            <v/>
          </cell>
          <cell r="I3410" t="str">
            <v>AgGreenMotorRewind_v2_0.xlsm</v>
          </cell>
        </row>
        <row r="3411">
          <cell r="C3411" t="str">
            <v>575.3_Gross incremental annual electric savings (kWh/yr)</v>
          </cell>
          <cell r="D3411">
            <v>3</v>
          </cell>
          <cell r="E3411" t="str">
            <v>Gross incremental annual electric savings (kWh/yr)</v>
          </cell>
          <cell r="F3411" t="str">
            <v xml:space="preserve">Energy Savings Value Source </v>
          </cell>
          <cell r="G3411" t="str">
            <v/>
          </cell>
          <cell r="H3411" t="str">
            <v/>
          </cell>
          <cell r="I3411" t="str">
            <v>AgGreenMotorRewind_v2_0.xlsm</v>
          </cell>
        </row>
        <row r="3412">
          <cell r="C3412" t="str">
            <v>575.3_Incentive Customer ($)</v>
          </cell>
          <cell r="D3412">
            <v>3</v>
          </cell>
          <cell r="E3412" t="str">
            <v>Incentive Customer ($)</v>
          </cell>
          <cell r="F3412" t="str">
            <v>Incentive Value Source</v>
          </cell>
          <cell r="G3412" t="str">
            <v/>
          </cell>
          <cell r="H3412" t="str">
            <v>Table 10-13</v>
          </cell>
          <cell r="I3412" t="str">
            <v>FinAnswer Express Market Characterization and Program Enhancements - Utah Service Territory 30 Nov 2011.pdf</v>
          </cell>
        </row>
        <row r="3413">
          <cell r="C3413" t="str">
            <v>575.3_Gross incremental annual electric savings (kWh/yr)</v>
          </cell>
          <cell r="D3413">
            <v>3</v>
          </cell>
          <cell r="E3413" t="str">
            <v>Gross incremental annual electric savings (kWh/yr)</v>
          </cell>
          <cell r="F3413" t="str">
            <v xml:space="preserve">Energy Savings Value Source </v>
          </cell>
          <cell r="G3413" t="str">
            <v/>
          </cell>
          <cell r="H3413" t="str">
            <v/>
          </cell>
          <cell r="I3413" t="str">
            <v/>
          </cell>
        </row>
        <row r="3414">
          <cell r="C3414" t="str">
            <v>787.2_Measure life (years)</v>
          </cell>
          <cell r="D3414">
            <v>2</v>
          </cell>
          <cell r="E3414" t="str">
            <v>Measure life (years)</v>
          </cell>
          <cell r="F3414" t="str">
            <v>Measure Life Value Source</v>
          </cell>
          <cell r="G3414" t="str">
            <v/>
          </cell>
          <cell r="H3414" t="str">
            <v/>
          </cell>
          <cell r="I3414" t="str">
            <v>AgGreenMotorRewind_v2_0.xlsm</v>
          </cell>
        </row>
        <row r="3415">
          <cell r="C3415" t="str">
            <v>787.2_Gross Average Monthly Demand Reduction (kW/unit)</v>
          </cell>
          <cell r="D3415">
            <v>2</v>
          </cell>
          <cell r="E3415" t="str">
            <v>Gross Average Monthly Demand Reduction (kW/unit)</v>
          </cell>
          <cell r="F3415" t="str">
            <v>Demand Reduction Value Source</v>
          </cell>
          <cell r="G3415" t="str">
            <v/>
          </cell>
          <cell r="H3415" t="str">
            <v/>
          </cell>
          <cell r="I3415" t="str">
            <v>AgGreenMotorRewind_v2_0.xlsm</v>
          </cell>
        </row>
        <row r="3416">
          <cell r="C3416" t="str">
            <v>787.2_Incremental cost ($)</v>
          </cell>
          <cell r="D3416">
            <v>2</v>
          </cell>
          <cell r="E3416" t="str">
            <v>Incremental cost ($)</v>
          </cell>
          <cell r="F3416" t="str">
            <v>Cost Value Source</v>
          </cell>
          <cell r="G3416" t="str">
            <v/>
          </cell>
          <cell r="H3416" t="str">
            <v/>
          </cell>
          <cell r="I3416" t="str">
            <v>AgGreenMotorRewind_v2_0.xlsm</v>
          </cell>
        </row>
        <row r="3417">
          <cell r="C3417" t="str">
            <v>787.2_Gross incremental annual electric savings (kWh/yr)</v>
          </cell>
          <cell r="D3417">
            <v>2</v>
          </cell>
          <cell r="E3417" t="str">
            <v>Gross incremental annual electric savings (kWh/yr)</v>
          </cell>
          <cell r="F3417" t="str">
            <v xml:space="preserve">Energy Savings Value Source </v>
          </cell>
          <cell r="G3417" t="str">
            <v/>
          </cell>
          <cell r="H3417" t="str">
            <v/>
          </cell>
          <cell r="I3417" t="str">
            <v>AgGreenMotorRewind_v2_0.xlsm</v>
          </cell>
        </row>
        <row r="3418">
          <cell r="C3418" t="str">
            <v>1000.3_Planned Net to Gross Ratio</v>
          </cell>
          <cell r="D3418">
            <v>3</v>
          </cell>
          <cell r="E3418" t="str">
            <v>Planned Net to Gross Ratio</v>
          </cell>
          <cell r="F3418" t="str">
            <v>Net-to-Gross Value Source</v>
          </cell>
          <cell r="G3418" t="str">
            <v/>
          </cell>
          <cell r="H3418" t="str">
            <v>Page 10</v>
          </cell>
          <cell r="I3418" t="str">
            <v>DSM_WY_FinAnswerExpress_Report_2011.pdf</v>
          </cell>
        </row>
        <row r="3419">
          <cell r="C3419" t="str">
            <v>1000.3_Planned Realization Rate</v>
          </cell>
          <cell r="D3419">
            <v>3</v>
          </cell>
          <cell r="E3419" t="str">
            <v>Planned Realization Rate</v>
          </cell>
          <cell r="F3419" t="str">
            <v>Realization Rate Value Source</v>
          </cell>
          <cell r="G3419" t="str">
            <v/>
          </cell>
          <cell r="H3419" t="str">
            <v>Table 1</v>
          </cell>
          <cell r="I3419" t="str">
            <v>DSM_WY_FinAnswerExpress_Report_2011.pdf</v>
          </cell>
        </row>
        <row r="3420">
          <cell r="C3420" t="str">
            <v>1000.3_Measure life (years)</v>
          </cell>
          <cell r="D3420">
            <v>3</v>
          </cell>
          <cell r="E3420" t="str">
            <v>Measure life (years)</v>
          </cell>
          <cell r="F3420" t="str">
            <v>Measure Life Value Source</v>
          </cell>
          <cell r="G3420" t="str">
            <v/>
          </cell>
          <cell r="H3420" t="str">
            <v/>
          </cell>
          <cell r="I3420" t="str">
            <v>AgGreenMotorRewind_v2_0.xlsm</v>
          </cell>
        </row>
        <row r="3421">
          <cell r="C3421" t="str">
            <v>1000.3_Gross incremental annual electric savings (kWh/yr)</v>
          </cell>
          <cell r="D3421">
            <v>3</v>
          </cell>
          <cell r="E3421" t="str">
            <v>Gross incremental annual electric savings (kWh/yr)</v>
          </cell>
          <cell r="F3421" t="str">
            <v>Energy Savings Value Source</v>
          </cell>
          <cell r="G3421" t="str">
            <v/>
          </cell>
          <cell r="H3421" t="str">
            <v/>
          </cell>
          <cell r="I3421" t="str">
            <v>AgGreenMotorRewind_v2_0.xlsm</v>
          </cell>
        </row>
        <row r="3422">
          <cell r="C3422" t="str">
            <v>1000.3_Incremental cost ($)</v>
          </cell>
          <cell r="D3422">
            <v>3</v>
          </cell>
          <cell r="E3422" t="str">
            <v>Incremental cost ($)</v>
          </cell>
          <cell r="F3422" t="str">
            <v>Incremental Cost Value Source</v>
          </cell>
          <cell r="G3422" t="str">
            <v/>
          </cell>
          <cell r="H3422" t="str">
            <v/>
          </cell>
          <cell r="I3422" t="str">
            <v>AgGreenMotorRewind_v2_0.xlsm</v>
          </cell>
        </row>
        <row r="3423">
          <cell r="C3423" t="str">
            <v>1000.3_Gross Average Monthly Demand Reduction (kW/unit)</v>
          </cell>
          <cell r="D3423">
            <v>3</v>
          </cell>
          <cell r="E3423" t="str">
            <v>Gross Average Monthly Demand Reduction (kW/unit)</v>
          </cell>
          <cell r="F3423" t="str">
            <v>Demand Savings Value Source</v>
          </cell>
          <cell r="G3423" t="str">
            <v/>
          </cell>
          <cell r="H3423" t="str">
            <v/>
          </cell>
          <cell r="I3423" t="str">
            <v>AgGreenMotorRewind_v2_0.xlsm</v>
          </cell>
        </row>
        <row r="3424">
          <cell r="C3424" t="str">
            <v>12202013-072.1_Gross incremental annual electric savings (kWh/yr)</v>
          </cell>
          <cell r="D3424">
            <v>1</v>
          </cell>
          <cell r="E3424" t="str">
            <v>Gross incremental annual electric savings (kWh/yr)</v>
          </cell>
          <cell r="F3424" t="str">
            <v xml:space="preserve">Energy Savings Value Source </v>
          </cell>
          <cell r="G3424" t="str">
            <v/>
          </cell>
          <cell r="H3424" t="str">
            <v/>
          </cell>
          <cell r="I3424" t="str">
            <v>AgGreenMotorRewind_v2_0.xlsm</v>
          </cell>
        </row>
        <row r="3425">
          <cell r="C3425" t="str">
            <v>12202013-072.1_Planned Realization Rate</v>
          </cell>
          <cell r="D3425">
            <v>1</v>
          </cell>
          <cell r="E3425" t="str">
            <v>Planned Realization Rate</v>
          </cell>
          <cell r="F3425" t="str">
            <v>Realization Rate Value Source</v>
          </cell>
          <cell r="G3425" t="str">
            <v/>
          </cell>
          <cell r="H3425" t="str">
            <v>page 2</v>
          </cell>
          <cell r="I3425" t="str">
            <v>CA_FinAnswer_Express_Program_Evaluation_2009-2011.pdf</v>
          </cell>
        </row>
        <row r="3426">
          <cell r="C3426" t="str">
            <v>12202013-072.1_Gross Average Monthly Demand Reduction (kW/unit)</v>
          </cell>
          <cell r="D3426">
            <v>1</v>
          </cell>
          <cell r="E3426" t="str">
            <v>Gross Average Monthly Demand Reduction (kW/unit)</v>
          </cell>
          <cell r="F3426" t="str">
            <v>Demand Reduction Value Source</v>
          </cell>
          <cell r="G3426" t="str">
            <v/>
          </cell>
          <cell r="H3426" t="str">
            <v/>
          </cell>
          <cell r="I3426" t="str">
            <v>AgGreenMotorRewind_v2_0.xlsm</v>
          </cell>
        </row>
        <row r="3427">
          <cell r="C3427" t="str">
            <v>12202013-072.1_Incremental cost ($)</v>
          </cell>
          <cell r="D3427">
            <v>1</v>
          </cell>
          <cell r="E3427" t="str">
            <v>Incremental cost ($)</v>
          </cell>
          <cell r="F3427" t="str">
            <v>Cost Value Source</v>
          </cell>
          <cell r="G3427" t="str">
            <v/>
          </cell>
          <cell r="H3427" t="str">
            <v/>
          </cell>
          <cell r="I3427" t="str">
            <v>AgGreenMotorRewind_v2_0.xlsm</v>
          </cell>
        </row>
        <row r="3428">
          <cell r="C3428" t="str">
            <v>12202013-072.1_Measure life (years)</v>
          </cell>
          <cell r="D3428">
            <v>1</v>
          </cell>
          <cell r="E3428" t="str">
            <v>Measure life (years)</v>
          </cell>
          <cell r="F3428" t="str">
            <v>Measure Life Value Source</v>
          </cell>
          <cell r="G3428" t="str">
            <v/>
          </cell>
          <cell r="H3428" t="str">
            <v/>
          </cell>
          <cell r="I3428" t="str">
            <v>AgGreenMotorRewind_v2_0.xlsm</v>
          </cell>
        </row>
        <row r="3429">
          <cell r="C3429" t="str">
            <v>12202013-072.1_Planned Net to Gross Ratio</v>
          </cell>
          <cell r="D3429">
            <v>1</v>
          </cell>
          <cell r="E3429" t="str">
            <v>Planned Net to Gross Ratio</v>
          </cell>
          <cell r="F3429" t="str">
            <v>Net-to-Gross Value Source</v>
          </cell>
          <cell r="G3429" t="str">
            <v/>
          </cell>
          <cell r="H3429" t="str">
            <v>page 2</v>
          </cell>
          <cell r="I3429" t="str">
            <v>CA_FinAnswer_Express_Program_Evaluation_2009-2011.pdf</v>
          </cell>
        </row>
        <row r="3430">
          <cell r="C3430" t="str">
            <v>12202013-008.2_Planned Net to Gross Ratio</v>
          </cell>
          <cell r="D3430">
            <v>2</v>
          </cell>
          <cell r="E3430" t="str">
            <v>Planned Net to Gross Ratio</v>
          </cell>
          <cell r="F3430" t="str">
            <v>Net-to-Gross Value Source</v>
          </cell>
          <cell r="G3430" t="str">
            <v/>
          </cell>
          <cell r="H3430" t="str">
            <v>Page 2</v>
          </cell>
          <cell r="I3430" t="str">
            <v>ID_FinAnswer_Express_Program_Evaluation_2009-2011.pdf</v>
          </cell>
        </row>
        <row r="3431">
          <cell r="C3431" t="str">
            <v>12202013-008.2_Gross incremental annual electric savings (kWh/yr)</v>
          </cell>
          <cell r="D3431">
            <v>2</v>
          </cell>
          <cell r="E3431" t="str">
            <v>Gross incremental annual electric savings (kWh/yr)</v>
          </cell>
          <cell r="F3431" t="str">
            <v xml:space="preserve">Energy Savings Value Source </v>
          </cell>
          <cell r="G3431" t="str">
            <v/>
          </cell>
          <cell r="H3431" t="str">
            <v/>
          </cell>
          <cell r="I3431" t="str">
            <v>AgGreenMotorRewind_v2_0.xlsm</v>
          </cell>
        </row>
        <row r="3432">
          <cell r="C3432" t="str">
            <v>12202013-008.2_Planned Realization Rate</v>
          </cell>
          <cell r="D3432">
            <v>2</v>
          </cell>
          <cell r="E3432" t="str">
            <v>Planned Realization Rate</v>
          </cell>
          <cell r="F3432" t="str">
            <v>Realization Rate Value Source</v>
          </cell>
          <cell r="G3432" t="str">
            <v/>
          </cell>
          <cell r="H3432" t="str">
            <v>Table 1</v>
          </cell>
          <cell r="I3432" t="str">
            <v>ID_FinAnswer_Express_Program_Evaluation_2009-2011.pdf</v>
          </cell>
        </row>
        <row r="3433">
          <cell r="C3433" t="str">
            <v>12202013-008.2_Gross Average Monthly Demand Reduction (kW/unit)</v>
          </cell>
          <cell r="D3433">
            <v>2</v>
          </cell>
          <cell r="E3433" t="str">
            <v>Gross Average Monthly Demand Reduction (kW/unit)</v>
          </cell>
          <cell r="F3433" t="str">
            <v>Demand Reduction Value Source</v>
          </cell>
          <cell r="G3433" t="str">
            <v/>
          </cell>
          <cell r="H3433" t="str">
            <v/>
          </cell>
          <cell r="I3433" t="str">
            <v>AgGreenMotorRewind_v2_0.xlsm</v>
          </cell>
        </row>
        <row r="3434">
          <cell r="C3434" t="str">
            <v>12202013-008.2_Incremental cost ($)</v>
          </cell>
          <cell r="D3434">
            <v>2</v>
          </cell>
          <cell r="E3434" t="str">
            <v>Incremental cost ($)</v>
          </cell>
          <cell r="F3434" t="str">
            <v>Cost Value Source</v>
          </cell>
          <cell r="G3434" t="str">
            <v/>
          </cell>
          <cell r="H3434" t="str">
            <v/>
          </cell>
          <cell r="I3434" t="str">
            <v>AgGreenMotorRewind_v2_0.xlsm</v>
          </cell>
        </row>
        <row r="3435">
          <cell r="C3435" t="str">
            <v>12202013-008.2_Measure life (years)</v>
          </cell>
          <cell r="D3435">
            <v>2</v>
          </cell>
          <cell r="E3435" t="str">
            <v>Measure life (years)</v>
          </cell>
          <cell r="F3435" t="str">
            <v>Measure Life Value Source</v>
          </cell>
          <cell r="G3435" t="str">
            <v/>
          </cell>
          <cell r="H3435" t="str">
            <v/>
          </cell>
          <cell r="I3435" t="str">
            <v>AgGreenMotorRewind_v2_0.xlsm</v>
          </cell>
        </row>
        <row r="3436">
          <cell r="C3436" t="str">
            <v>12132013-008.2_Gross incremental annual electric savings (kWh/yr)</v>
          </cell>
          <cell r="D3436">
            <v>2</v>
          </cell>
          <cell r="E3436" t="str">
            <v>Gross incremental annual electric savings (kWh/yr)</v>
          </cell>
          <cell r="F3436" t="str">
            <v xml:space="preserve">Energy Savings Value Source </v>
          </cell>
          <cell r="G3436" t="str">
            <v/>
          </cell>
          <cell r="H3436" t="str">
            <v/>
          </cell>
          <cell r="I3436" t="str">
            <v>AgGreenMotorRewind_v2_0.xlsm</v>
          </cell>
        </row>
        <row r="3437">
          <cell r="C3437" t="str">
            <v>12132013-008.2_Incentive Customer ($)</v>
          </cell>
          <cell r="D3437">
            <v>2</v>
          </cell>
          <cell r="E3437" t="str">
            <v>Incentive Customer ($)</v>
          </cell>
          <cell r="F3437" t="str">
            <v>Incentive Value Source</v>
          </cell>
          <cell r="G3437" t="str">
            <v/>
          </cell>
          <cell r="H3437" t="str">
            <v>Table 10-14</v>
          </cell>
          <cell r="I3437" t="str">
            <v>FinAnswer Express Market Characterization and Program Enhancements - Utah Service Territory 30 Nov 2011.pdf</v>
          </cell>
        </row>
        <row r="3438">
          <cell r="C3438" t="str">
            <v>12132013-008.2_Incremental cost ($)</v>
          </cell>
          <cell r="D3438">
            <v>2</v>
          </cell>
          <cell r="E3438" t="str">
            <v>Incremental cost ($)</v>
          </cell>
          <cell r="F3438" t="str">
            <v>Cost Value Source</v>
          </cell>
          <cell r="G3438" t="str">
            <v/>
          </cell>
          <cell r="H3438" t="str">
            <v/>
          </cell>
          <cell r="I3438" t="str">
            <v>AgGreenMotorRewind_v2_0.xlsm</v>
          </cell>
        </row>
        <row r="3439">
          <cell r="C3439" t="str">
            <v>12132013-008.2_Gross Average Monthly Demand Reduction (kW/unit)</v>
          </cell>
          <cell r="D3439">
            <v>2</v>
          </cell>
          <cell r="E3439" t="str">
            <v>Gross Average Monthly Demand Reduction (kW/unit)</v>
          </cell>
          <cell r="F3439" t="str">
            <v>Demand Reduction Value Source</v>
          </cell>
          <cell r="G3439" t="str">
            <v/>
          </cell>
          <cell r="H3439" t="str">
            <v/>
          </cell>
          <cell r="I3439" t="str">
            <v/>
          </cell>
        </row>
        <row r="3440">
          <cell r="C3440" t="str">
            <v>12132013-008.2_Measure life (years)</v>
          </cell>
          <cell r="D3440">
            <v>2</v>
          </cell>
          <cell r="E3440" t="str">
            <v>Measure life (years)</v>
          </cell>
          <cell r="F3440" t="str">
            <v>Measure Life Value Source</v>
          </cell>
          <cell r="G3440" t="str">
            <v/>
          </cell>
          <cell r="H3440" t="str">
            <v>Table 2 on page 22 of Appendix 1</v>
          </cell>
          <cell r="I3440" t="str">
            <v>UT_2011_Annual_Report.pdf</v>
          </cell>
        </row>
        <row r="3441">
          <cell r="C3441" t="str">
            <v>12132013-008.2_Incremental cost ($)</v>
          </cell>
          <cell r="D3441">
            <v>2</v>
          </cell>
          <cell r="E3441" t="str">
            <v>Incremental cost ($)</v>
          </cell>
          <cell r="F3441" t="str">
            <v>Cost Value Source</v>
          </cell>
          <cell r="G3441" t="str">
            <v/>
          </cell>
          <cell r="H3441" t="str">
            <v/>
          </cell>
          <cell r="I3441" t="str">
            <v/>
          </cell>
        </row>
        <row r="3442">
          <cell r="C3442" t="str">
            <v>12132013-008.2_Gross incremental annual electric savings (kWh/yr)</v>
          </cell>
          <cell r="D3442">
            <v>2</v>
          </cell>
          <cell r="E3442" t="str">
            <v>Gross incremental annual electric savings (kWh/yr)</v>
          </cell>
          <cell r="F3442" t="str">
            <v xml:space="preserve">Energy Savings Value Source </v>
          </cell>
          <cell r="G3442" t="str">
            <v/>
          </cell>
          <cell r="H3442" t="str">
            <v/>
          </cell>
          <cell r="I3442" t="str">
            <v/>
          </cell>
        </row>
        <row r="3443">
          <cell r="C3443" t="str">
            <v>12132013-008.2_Gross Average Monthly Demand Reduction (kW/unit)</v>
          </cell>
          <cell r="D3443">
            <v>2</v>
          </cell>
          <cell r="E3443" t="str">
            <v>Gross Average Monthly Demand Reduction (kW/unit)</v>
          </cell>
          <cell r="F3443" t="str">
            <v>Demand Reduction Value Source</v>
          </cell>
          <cell r="G3443" t="str">
            <v/>
          </cell>
          <cell r="H3443" t="str">
            <v/>
          </cell>
          <cell r="I3443" t="str">
            <v>AgGreenMotorRewind_v2_0.xlsm</v>
          </cell>
        </row>
        <row r="3444">
          <cell r="C3444" t="str">
            <v>12302013-031.1_Measure life (years)</v>
          </cell>
          <cell r="D3444">
            <v>1</v>
          </cell>
          <cell r="E3444" t="str">
            <v>Measure life (years)</v>
          </cell>
          <cell r="F3444" t="str">
            <v>Measure Life Value Source</v>
          </cell>
          <cell r="G3444" t="str">
            <v/>
          </cell>
          <cell r="H3444" t="str">
            <v/>
          </cell>
          <cell r="I3444" t="str">
            <v>AgGreenMotorRewind_v2_0.xlsm</v>
          </cell>
        </row>
        <row r="3445">
          <cell r="C3445" t="str">
            <v>12302013-031.1_Gross incremental annual electric savings (kWh/yr)</v>
          </cell>
          <cell r="D3445">
            <v>1</v>
          </cell>
          <cell r="E3445" t="str">
            <v>Gross incremental annual electric savings (kWh/yr)</v>
          </cell>
          <cell r="F3445" t="str">
            <v xml:space="preserve">Energy Savings Value Source </v>
          </cell>
          <cell r="G3445" t="str">
            <v/>
          </cell>
          <cell r="H3445" t="str">
            <v/>
          </cell>
          <cell r="I3445" t="str">
            <v>AgGreenMotorRewind_v2_0.xlsm</v>
          </cell>
        </row>
        <row r="3446">
          <cell r="C3446" t="str">
            <v>12302013-031.1_Incremental cost ($)</v>
          </cell>
          <cell r="D3446">
            <v>1</v>
          </cell>
          <cell r="E3446" t="str">
            <v>Incremental cost ($)</v>
          </cell>
          <cell r="F3446" t="str">
            <v>Cost Value Source</v>
          </cell>
          <cell r="G3446" t="str">
            <v/>
          </cell>
          <cell r="H3446" t="str">
            <v/>
          </cell>
          <cell r="I3446" t="str">
            <v>AgGreenMotorRewind_v2_0.xlsm</v>
          </cell>
        </row>
        <row r="3447">
          <cell r="C3447" t="str">
            <v>12302013-031.1_Gross Average Monthly Demand Reduction (kW/unit)</v>
          </cell>
          <cell r="D3447">
            <v>1</v>
          </cell>
          <cell r="E3447" t="str">
            <v>Gross Average Monthly Demand Reduction (kW/unit)</v>
          </cell>
          <cell r="F3447" t="str">
            <v>Demand Reduction Value Source</v>
          </cell>
          <cell r="G3447" t="str">
            <v/>
          </cell>
          <cell r="H3447" t="str">
            <v/>
          </cell>
          <cell r="I3447" t="str">
            <v>AgGreenMotorRewind_v2_0.xlsm</v>
          </cell>
        </row>
        <row r="3448">
          <cell r="C3448" t="str">
            <v>12202013-040.2_Measure life (years)</v>
          </cell>
          <cell r="D3448">
            <v>2</v>
          </cell>
          <cell r="E3448" t="str">
            <v>Measure life (years)</v>
          </cell>
          <cell r="F3448" t="str">
            <v>Measure Life Value Source</v>
          </cell>
          <cell r="G3448" t="str">
            <v/>
          </cell>
          <cell r="H3448" t="str">
            <v/>
          </cell>
          <cell r="I3448" t="str">
            <v>AgGreenMotorRewind_v2_0.xlsm</v>
          </cell>
        </row>
        <row r="3449">
          <cell r="C3449" t="str">
            <v>12202013-040.2_Gross incremental annual electric savings (kWh/yr)</v>
          </cell>
          <cell r="D3449">
            <v>2</v>
          </cell>
          <cell r="E3449" t="str">
            <v>Gross incremental annual electric savings (kWh/yr)</v>
          </cell>
          <cell r="F3449" t="str">
            <v>Energy Savings Value Source</v>
          </cell>
          <cell r="G3449" t="str">
            <v/>
          </cell>
          <cell r="H3449" t="str">
            <v/>
          </cell>
          <cell r="I3449" t="str">
            <v>AgGreenMotorRewind_v2_0.xlsm</v>
          </cell>
        </row>
        <row r="3450">
          <cell r="C3450" t="str">
            <v>12202013-040.2_Incremental cost ($)</v>
          </cell>
          <cell r="D3450">
            <v>2</v>
          </cell>
          <cell r="E3450" t="str">
            <v>Incremental cost ($)</v>
          </cell>
          <cell r="F3450" t="str">
            <v>Incremental Cost Value Source</v>
          </cell>
          <cell r="G3450" t="str">
            <v/>
          </cell>
          <cell r="H3450" t="str">
            <v/>
          </cell>
          <cell r="I3450" t="str">
            <v>AgGreenMotorRewind_v2_0.xlsm</v>
          </cell>
        </row>
        <row r="3451">
          <cell r="C3451" t="str">
            <v>12202013-040.2_Gross Average Monthly Demand Reduction (kW/unit)</v>
          </cell>
          <cell r="D3451">
            <v>2</v>
          </cell>
          <cell r="E3451" t="str">
            <v>Gross Average Monthly Demand Reduction (kW/unit)</v>
          </cell>
          <cell r="F3451" t="str">
            <v>Demand Savings Value Source</v>
          </cell>
          <cell r="G3451" t="str">
            <v/>
          </cell>
          <cell r="H3451" t="str">
            <v/>
          </cell>
          <cell r="I3451" t="str">
            <v>AgGreenMotorRewind_v2_0.xlsm</v>
          </cell>
        </row>
        <row r="3452">
          <cell r="C3452" t="str">
            <v>12202013-040.2_Planned Net to Gross Ratio</v>
          </cell>
          <cell r="D3452">
            <v>2</v>
          </cell>
          <cell r="E3452" t="str">
            <v>Planned Net to Gross Ratio</v>
          </cell>
          <cell r="F3452" t="str">
            <v>Net-to-Gross Value Source</v>
          </cell>
          <cell r="G3452" t="str">
            <v/>
          </cell>
          <cell r="H3452" t="str">
            <v>Page 10</v>
          </cell>
          <cell r="I3452" t="str">
            <v>DSM_WY_FinAnswerExpress_Report_2011.pdf</v>
          </cell>
        </row>
        <row r="3453">
          <cell r="C3453" t="str">
            <v>12202013-040.2_Planned Realization Rate</v>
          </cell>
          <cell r="D3453">
            <v>2</v>
          </cell>
          <cell r="E3453" t="str">
            <v>Planned Realization Rate</v>
          </cell>
          <cell r="F3453" t="str">
            <v>Realization Rate Value Source</v>
          </cell>
          <cell r="G3453" t="str">
            <v/>
          </cell>
          <cell r="H3453" t="str">
            <v>Table 1</v>
          </cell>
          <cell r="I3453" t="str">
            <v>DSM_WY_FinAnswerExpress_Report_2011.pdf</v>
          </cell>
        </row>
        <row r="3454">
          <cell r="C3454" t="str">
            <v>134.2_Planned Realization Rate</v>
          </cell>
          <cell r="D3454">
            <v>2</v>
          </cell>
          <cell r="E3454" t="str">
            <v>Planned Realization Rate</v>
          </cell>
          <cell r="F3454" t="str">
            <v>Realization Rate Value Source</v>
          </cell>
          <cell r="G3454" t="str">
            <v/>
          </cell>
          <cell r="H3454" t="str">
            <v>page 2</v>
          </cell>
          <cell r="I3454" t="str">
            <v>CA_FinAnswer_Express_Program_Evaluation_2009-2011.pdf</v>
          </cell>
        </row>
        <row r="3455">
          <cell r="C3455" t="str">
            <v>134.2_Gross incremental annual electric savings (kWh/yr)</v>
          </cell>
          <cell r="D3455">
            <v>2</v>
          </cell>
          <cell r="E3455" t="str">
            <v>Gross incremental annual electric savings (kWh/yr)</v>
          </cell>
          <cell r="F3455" t="str">
            <v xml:space="preserve">Energy Savings Value Source </v>
          </cell>
          <cell r="G3455" t="str">
            <v/>
          </cell>
          <cell r="H3455" t="str">
            <v/>
          </cell>
          <cell r="I3455" t="str">
            <v>AgGreenMotorRewind_v2_0.xlsm</v>
          </cell>
        </row>
        <row r="3456">
          <cell r="C3456" t="str">
            <v>134.2_Measure life (years)</v>
          </cell>
          <cell r="D3456">
            <v>2</v>
          </cell>
          <cell r="E3456" t="str">
            <v>Measure life (years)</v>
          </cell>
          <cell r="F3456" t="str">
            <v>Measure Life Value Source</v>
          </cell>
          <cell r="G3456" t="str">
            <v/>
          </cell>
          <cell r="H3456" t="str">
            <v/>
          </cell>
          <cell r="I3456" t="str">
            <v>AgGreenMotorRewind_v2_0.xlsm</v>
          </cell>
        </row>
        <row r="3457">
          <cell r="C3457" t="str">
            <v>134.2_Incremental cost ($)</v>
          </cell>
          <cell r="D3457">
            <v>2</v>
          </cell>
          <cell r="E3457" t="str">
            <v>Incremental cost ($)</v>
          </cell>
          <cell r="F3457" t="str">
            <v>Cost Value Source</v>
          </cell>
          <cell r="G3457" t="str">
            <v/>
          </cell>
          <cell r="H3457" t="str">
            <v/>
          </cell>
          <cell r="I3457" t="str">
            <v>AgGreenMotorRewind_v2_0.xlsm</v>
          </cell>
        </row>
        <row r="3458">
          <cell r="C3458" t="str">
            <v>134.2_Planned Net to Gross Ratio</v>
          </cell>
          <cell r="D3458">
            <v>2</v>
          </cell>
          <cell r="E3458" t="str">
            <v>Planned Net to Gross Ratio</v>
          </cell>
          <cell r="F3458" t="str">
            <v>Net-to-Gross Value Source</v>
          </cell>
          <cell r="G3458" t="str">
            <v/>
          </cell>
          <cell r="H3458" t="str">
            <v>page 2</v>
          </cell>
          <cell r="I3458" t="str">
            <v>CA_FinAnswer_Express_Program_Evaluation_2009-2011.pdf</v>
          </cell>
        </row>
        <row r="3459">
          <cell r="C3459" t="str">
            <v>134.2_Gross Average Monthly Demand Reduction (kW/unit)</v>
          </cell>
          <cell r="D3459">
            <v>2</v>
          </cell>
          <cell r="E3459" t="str">
            <v>Gross Average Monthly Demand Reduction (kW/unit)</v>
          </cell>
          <cell r="F3459" t="str">
            <v>Demand Reduction Value Source</v>
          </cell>
          <cell r="G3459" t="str">
            <v/>
          </cell>
          <cell r="H3459" t="str">
            <v/>
          </cell>
          <cell r="I3459" t="str">
            <v>AgGreenMotorRewind_v2_0.xlsm</v>
          </cell>
        </row>
        <row r="3460">
          <cell r="C3460" t="str">
            <v>343.3_Planned Net to Gross Ratio</v>
          </cell>
          <cell r="D3460">
            <v>3</v>
          </cell>
          <cell r="E3460" t="str">
            <v>Planned Net to Gross Ratio</v>
          </cell>
          <cell r="F3460" t="str">
            <v>Net-to-Gross Value Source</v>
          </cell>
          <cell r="G3460" t="str">
            <v/>
          </cell>
          <cell r="H3460" t="str">
            <v>Page 2</v>
          </cell>
          <cell r="I3460" t="str">
            <v>ID_FinAnswer_Express_Program_Evaluation_2009-2011.pdf</v>
          </cell>
        </row>
        <row r="3461">
          <cell r="C3461" t="str">
            <v>343.3_Measure life (years)</v>
          </cell>
          <cell r="D3461">
            <v>3</v>
          </cell>
          <cell r="E3461" t="str">
            <v>Measure life (years)</v>
          </cell>
          <cell r="F3461" t="str">
            <v>Measure Life Value Source</v>
          </cell>
          <cell r="G3461" t="str">
            <v/>
          </cell>
          <cell r="H3461" t="str">
            <v/>
          </cell>
          <cell r="I3461" t="str">
            <v>AgGreenMotorRewind_v2_0.xlsm</v>
          </cell>
        </row>
        <row r="3462">
          <cell r="C3462" t="str">
            <v>343.3_Gross Average Monthly Demand Reduction (kW/unit)</v>
          </cell>
          <cell r="D3462">
            <v>3</v>
          </cell>
          <cell r="E3462" t="str">
            <v>Gross Average Monthly Demand Reduction (kW/unit)</v>
          </cell>
          <cell r="F3462" t="str">
            <v>Demand Reduction Value Source</v>
          </cell>
          <cell r="G3462" t="str">
            <v/>
          </cell>
          <cell r="H3462" t="str">
            <v/>
          </cell>
          <cell r="I3462" t="str">
            <v>AgGreenMotorRewind_v2_0.xlsm</v>
          </cell>
        </row>
        <row r="3463">
          <cell r="C3463" t="str">
            <v>343.3_Planned Realization Rate</v>
          </cell>
          <cell r="D3463">
            <v>3</v>
          </cell>
          <cell r="E3463" t="str">
            <v>Planned Realization Rate</v>
          </cell>
          <cell r="F3463" t="str">
            <v>Realization Rate Value Source</v>
          </cell>
          <cell r="G3463" t="str">
            <v/>
          </cell>
          <cell r="H3463" t="str">
            <v>Table 1</v>
          </cell>
          <cell r="I3463" t="str">
            <v>ID_FinAnswer_Express_Program_Evaluation_2009-2011.pdf</v>
          </cell>
        </row>
        <row r="3464">
          <cell r="C3464" t="str">
            <v>343.3_Gross incremental annual electric savings (kWh/yr)</v>
          </cell>
          <cell r="D3464">
            <v>3</v>
          </cell>
          <cell r="E3464" t="str">
            <v>Gross incremental annual electric savings (kWh/yr)</v>
          </cell>
          <cell r="F3464" t="str">
            <v xml:space="preserve">Energy Savings Value Source </v>
          </cell>
          <cell r="G3464" t="str">
            <v/>
          </cell>
          <cell r="H3464" t="str">
            <v/>
          </cell>
          <cell r="I3464" t="str">
            <v>AgGreenMotorRewind_v2_0.xlsm</v>
          </cell>
        </row>
        <row r="3465">
          <cell r="C3465" t="str">
            <v>343.3_Incremental cost ($)</v>
          </cell>
          <cell r="D3465">
            <v>3</v>
          </cell>
          <cell r="E3465" t="str">
            <v>Incremental cost ($)</v>
          </cell>
          <cell r="F3465" t="str">
            <v>Cost Value Source</v>
          </cell>
          <cell r="G3465" t="str">
            <v/>
          </cell>
          <cell r="H3465" t="str">
            <v/>
          </cell>
          <cell r="I3465" t="str">
            <v>AgGreenMotorRewind_v2_0.xlsm</v>
          </cell>
        </row>
        <row r="3466">
          <cell r="C3466" t="str">
            <v>576.3_Gross Average Monthly Demand Reduction (kW/unit)</v>
          </cell>
          <cell r="D3466">
            <v>3</v>
          </cell>
          <cell r="E3466" t="str">
            <v>Gross Average Monthly Demand Reduction (kW/unit)</v>
          </cell>
          <cell r="F3466" t="str">
            <v>Demand Reduction Value Source</v>
          </cell>
          <cell r="G3466" t="str">
            <v/>
          </cell>
          <cell r="H3466" t="str">
            <v/>
          </cell>
          <cell r="I3466" t="str">
            <v/>
          </cell>
        </row>
        <row r="3467">
          <cell r="C3467" t="str">
            <v>576.3_Gross incremental annual electric savings (kWh/yr)</v>
          </cell>
          <cell r="D3467">
            <v>3</v>
          </cell>
          <cell r="E3467" t="str">
            <v>Gross incremental annual electric savings (kWh/yr)</v>
          </cell>
          <cell r="F3467" t="str">
            <v xml:space="preserve">Energy Savings Value Source </v>
          </cell>
          <cell r="G3467" t="str">
            <v/>
          </cell>
          <cell r="H3467" t="str">
            <v/>
          </cell>
          <cell r="I3467" t="str">
            <v/>
          </cell>
        </row>
        <row r="3468">
          <cell r="C3468" t="str">
            <v>576.3_Measure life (years)</v>
          </cell>
          <cell r="D3468">
            <v>3</v>
          </cell>
          <cell r="E3468" t="str">
            <v>Measure life (years)</v>
          </cell>
          <cell r="F3468" t="str">
            <v>Measure Life Value Source</v>
          </cell>
          <cell r="G3468" t="str">
            <v/>
          </cell>
          <cell r="H3468" t="str">
            <v>Table 2 on page 22 of Appendix 1</v>
          </cell>
          <cell r="I3468" t="str">
            <v>UT_2011_Annual_Report.pdf</v>
          </cell>
        </row>
        <row r="3469">
          <cell r="C3469" t="str">
            <v>576.3_Incremental cost ($)</v>
          </cell>
          <cell r="D3469">
            <v>3</v>
          </cell>
          <cell r="E3469" t="str">
            <v>Incremental cost ($)</v>
          </cell>
          <cell r="F3469" t="str">
            <v>Cost Value Source</v>
          </cell>
          <cell r="G3469" t="str">
            <v/>
          </cell>
          <cell r="H3469" t="str">
            <v/>
          </cell>
          <cell r="I3469" t="str">
            <v/>
          </cell>
        </row>
        <row r="3470">
          <cell r="C3470" t="str">
            <v>576.3_Gross Average Monthly Demand Reduction (kW/unit)</v>
          </cell>
          <cell r="D3470">
            <v>3</v>
          </cell>
          <cell r="E3470" t="str">
            <v>Gross Average Monthly Demand Reduction (kW/unit)</v>
          </cell>
          <cell r="F3470" t="str">
            <v>Demand Reduction Value Source</v>
          </cell>
          <cell r="G3470" t="str">
            <v/>
          </cell>
          <cell r="H3470" t="str">
            <v/>
          </cell>
          <cell r="I3470" t="str">
            <v>AgGreenMotorRewind_v2_0.xlsm</v>
          </cell>
        </row>
        <row r="3471">
          <cell r="C3471" t="str">
            <v>576.3_Gross incremental annual electric savings (kWh/yr)</v>
          </cell>
          <cell r="D3471">
            <v>3</v>
          </cell>
          <cell r="E3471" t="str">
            <v>Gross incremental annual electric savings (kWh/yr)</v>
          </cell>
          <cell r="F3471" t="str">
            <v xml:space="preserve">Energy Savings Value Source </v>
          </cell>
          <cell r="G3471" t="str">
            <v/>
          </cell>
          <cell r="H3471" t="str">
            <v/>
          </cell>
          <cell r="I3471" t="str">
            <v>AgGreenMotorRewind_v2_0.xlsm</v>
          </cell>
        </row>
        <row r="3472">
          <cell r="C3472" t="str">
            <v>576.3_Incentive Customer ($)</v>
          </cell>
          <cell r="D3472">
            <v>3</v>
          </cell>
          <cell r="E3472" t="str">
            <v>Incentive Customer ($)</v>
          </cell>
          <cell r="F3472" t="str">
            <v>Incentive Value Source</v>
          </cell>
          <cell r="G3472" t="str">
            <v/>
          </cell>
          <cell r="H3472" t="str">
            <v>Table 10-13</v>
          </cell>
          <cell r="I3472" t="str">
            <v>FinAnswer Express Market Characterization and Program Enhancements - Utah Service Territory 30 Nov 2011.pdf</v>
          </cell>
        </row>
        <row r="3473">
          <cell r="C3473" t="str">
            <v>576.3_Incremental cost ($)</v>
          </cell>
          <cell r="D3473">
            <v>3</v>
          </cell>
          <cell r="E3473" t="str">
            <v>Incremental cost ($)</v>
          </cell>
          <cell r="F3473" t="str">
            <v>Cost Value Source</v>
          </cell>
          <cell r="G3473" t="str">
            <v/>
          </cell>
          <cell r="H3473" t="str">
            <v/>
          </cell>
          <cell r="I3473" t="str">
            <v>AgGreenMotorRewind_v2_0.xlsm</v>
          </cell>
        </row>
        <row r="3474">
          <cell r="C3474" t="str">
            <v>788.2_Incremental cost ($)</v>
          </cell>
          <cell r="D3474">
            <v>2</v>
          </cell>
          <cell r="E3474" t="str">
            <v>Incremental cost ($)</v>
          </cell>
          <cell r="F3474" t="str">
            <v>Cost Value Source</v>
          </cell>
          <cell r="G3474" t="str">
            <v/>
          </cell>
          <cell r="H3474" t="str">
            <v/>
          </cell>
          <cell r="I3474" t="str">
            <v>AgGreenMotorRewind_v2_0.xlsm</v>
          </cell>
        </row>
        <row r="3475">
          <cell r="C3475" t="str">
            <v>788.2_Measure life (years)</v>
          </cell>
          <cell r="D3475">
            <v>2</v>
          </cell>
          <cell r="E3475" t="str">
            <v>Measure life (years)</v>
          </cell>
          <cell r="F3475" t="str">
            <v>Measure Life Value Source</v>
          </cell>
          <cell r="G3475" t="str">
            <v/>
          </cell>
          <cell r="H3475" t="str">
            <v/>
          </cell>
          <cell r="I3475" t="str">
            <v>AgGreenMotorRewind_v2_0.xlsm</v>
          </cell>
        </row>
        <row r="3476">
          <cell r="C3476" t="str">
            <v>788.2_Gross incremental annual electric savings (kWh/yr)</v>
          </cell>
          <cell r="D3476">
            <v>2</v>
          </cell>
          <cell r="E3476" t="str">
            <v>Gross incremental annual electric savings (kWh/yr)</v>
          </cell>
          <cell r="F3476" t="str">
            <v xml:space="preserve">Energy Savings Value Source </v>
          </cell>
          <cell r="G3476" t="str">
            <v/>
          </cell>
          <cell r="H3476" t="str">
            <v/>
          </cell>
          <cell r="I3476" t="str">
            <v>AgGreenMotorRewind_v2_0.xlsm</v>
          </cell>
        </row>
        <row r="3477">
          <cell r="C3477" t="str">
            <v>788.2_Gross Average Monthly Demand Reduction (kW/unit)</v>
          </cell>
          <cell r="D3477">
            <v>2</v>
          </cell>
          <cell r="E3477" t="str">
            <v>Gross Average Monthly Demand Reduction (kW/unit)</v>
          </cell>
          <cell r="F3477" t="str">
            <v>Demand Reduction Value Source</v>
          </cell>
          <cell r="G3477" t="str">
            <v/>
          </cell>
          <cell r="H3477" t="str">
            <v/>
          </cell>
          <cell r="I3477" t="str">
            <v>AgGreenMotorRewind_v2_0.xlsm</v>
          </cell>
        </row>
        <row r="3478">
          <cell r="C3478" t="str">
            <v>1001.3_Planned Realization Rate</v>
          </cell>
          <cell r="D3478">
            <v>3</v>
          </cell>
          <cell r="E3478" t="str">
            <v>Planned Realization Rate</v>
          </cell>
          <cell r="F3478" t="str">
            <v>Realization Rate Value Source</v>
          </cell>
          <cell r="G3478" t="str">
            <v/>
          </cell>
          <cell r="H3478" t="str">
            <v>Table 1</v>
          </cell>
          <cell r="I3478" t="str">
            <v>DSM_WY_FinAnswerExpress_Report_2011.pdf</v>
          </cell>
        </row>
        <row r="3479">
          <cell r="C3479" t="str">
            <v>1001.3_Incremental cost ($)</v>
          </cell>
          <cell r="D3479">
            <v>3</v>
          </cell>
          <cell r="E3479" t="str">
            <v>Incremental cost ($)</v>
          </cell>
          <cell r="F3479" t="str">
            <v>Incremental Cost Value Source</v>
          </cell>
          <cell r="G3479" t="str">
            <v/>
          </cell>
          <cell r="H3479" t="str">
            <v/>
          </cell>
          <cell r="I3479" t="str">
            <v>AgGreenMotorRewind_v2_0.xlsm</v>
          </cell>
        </row>
        <row r="3480">
          <cell r="C3480" t="str">
            <v>1001.3_Measure life (years)</v>
          </cell>
          <cell r="D3480">
            <v>3</v>
          </cell>
          <cell r="E3480" t="str">
            <v>Measure life (years)</v>
          </cell>
          <cell r="F3480" t="str">
            <v>Measure Life Value Source</v>
          </cell>
          <cell r="G3480" t="str">
            <v/>
          </cell>
          <cell r="H3480" t="str">
            <v/>
          </cell>
          <cell r="I3480" t="str">
            <v>AgGreenMotorRewind_v2_0.xlsm</v>
          </cell>
        </row>
        <row r="3481">
          <cell r="C3481" t="str">
            <v>1001.3_Gross Average Monthly Demand Reduction (kW/unit)</v>
          </cell>
          <cell r="D3481">
            <v>3</v>
          </cell>
          <cell r="E3481" t="str">
            <v>Gross Average Monthly Demand Reduction (kW/unit)</v>
          </cell>
          <cell r="F3481" t="str">
            <v>Demand Savings Value Source</v>
          </cell>
          <cell r="G3481" t="str">
            <v/>
          </cell>
          <cell r="H3481" t="str">
            <v/>
          </cell>
          <cell r="I3481" t="str">
            <v>AgGreenMotorRewind_v2_0.xlsm</v>
          </cell>
        </row>
        <row r="3482">
          <cell r="C3482" t="str">
            <v>1001.3_Planned Net to Gross Ratio</v>
          </cell>
          <cell r="D3482">
            <v>3</v>
          </cell>
          <cell r="E3482" t="str">
            <v>Planned Net to Gross Ratio</v>
          </cell>
          <cell r="F3482" t="str">
            <v>Net-to-Gross Value Source</v>
          </cell>
          <cell r="G3482" t="str">
            <v/>
          </cell>
          <cell r="H3482" t="str">
            <v>Page 10</v>
          </cell>
          <cell r="I3482" t="str">
            <v>DSM_WY_FinAnswerExpress_Report_2011.pdf</v>
          </cell>
        </row>
        <row r="3483">
          <cell r="C3483" t="str">
            <v>1001.3_Gross incremental annual electric savings (kWh/yr)</v>
          </cell>
          <cell r="D3483">
            <v>3</v>
          </cell>
          <cell r="E3483" t="str">
            <v>Gross incremental annual electric savings (kWh/yr)</v>
          </cell>
          <cell r="F3483" t="str">
            <v>Energy Savings Value Source</v>
          </cell>
          <cell r="G3483" t="str">
            <v/>
          </cell>
          <cell r="H3483" t="str">
            <v/>
          </cell>
          <cell r="I3483" t="str">
            <v>AgGreenMotorRewind_v2_0.xlsm</v>
          </cell>
        </row>
        <row r="3484">
          <cell r="C3484" t="str">
            <v>12202013-073.1_Gross incremental annual electric savings (kWh/yr)</v>
          </cell>
          <cell r="D3484">
            <v>1</v>
          </cell>
          <cell r="E3484" t="str">
            <v>Gross incremental annual electric savings (kWh/yr)</v>
          </cell>
          <cell r="F3484" t="str">
            <v xml:space="preserve">Energy Savings Value Source </v>
          </cell>
          <cell r="G3484" t="str">
            <v/>
          </cell>
          <cell r="H3484" t="str">
            <v/>
          </cell>
          <cell r="I3484" t="str">
            <v>AgGreenMotorRewind_v2_0.xlsm</v>
          </cell>
        </row>
        <row r="3485">
          <cell r="C3485" t="str">
            <v>12202013-073.1_Gross Average Monthly Demand Reduction (kW/unit)</v>
          </cell>
          <cell r="D3485">
            <v>1</v>
          </cell>
          <cell r="E3485" t="str">
            <v>Gross Average Monthly Demand Reduction (kW/unit)</v>
          </cell>
          <cell r="F3485" t="str">
            <v>Demand Reduction Value Source</v>
          </cell>
          <cell r="G3485" t="str">
            <v/>
          </cell>
          <cell r="H3485" t="str">
            <v/>
          </cell>
          <cell r="I3485" t="str">
            <v>AgGreenMotorRewind_v2_0.xlsm</v>
          </cell>
        </row>
        <row r="3486">
          <cell r="C3486" t="str">
            <v>12202013-073.1_Measure life (years)</v>
          </cell>
          <cell r="D3486">
            <v>1</v>
          </cell>
          <cell r="E3486" t="str">
            <v>Measure life (years)</v>
          </cell>
          <cell r="F3486" t="str">
            <v>Measure Life Value Source</v>
          </cell>
          <cell r="G3486" t="str">
            <v/>
          </cell>
          <cell r="H3486" t="str">
            <v/>
          </cell>
          <cell r="I3486" t="str">
            <v>AgGreenMotorRewind_v2_0.xlsm</v>
          </cell>
        </row>
        <row r="3487">
          <cell r="C3487" t="str">
            <v>12202013-073.1_Planned Net to Gross Ratio</v>
          </cell>
          <cell r="D3487">
            <v>1</v>
          </cell>
          <cell r="E3487" t="str">
            <v>Planned Net to Gross Ratio</v>
          </cell>
          <cell r="F3487" t="str">
            <v>Net-to-Gross Value Source</v>
          </cell>
          <cell r="G3487" t="str">
            <v/>
          </cell>
          <cell r="H3487" t="str">
            <v>page 2</v>
          </cell>
          <cell r="I3487" t="str">
            <v>CA_FinAnswer_Express_Program_Evaluation_2009-2011.pdf</v>
          </cell>
        </row>
        <row r="3488">
          <cell r="C3488" t="str">
            <v>12202013-073.1_Planned Realization Rate</v>
          </cell>
          <cell r="D3488">
            <v>1</v>
          </cell>
          <cell r="E3488" t="str">
            <v>Planned Realization Rate</v>
          </cell>
          <cell r="F3488" t="str">
            <v>Realization Rate Value Source</v>
          </cell>
          <cell r="G3488" t="str">
            <v/>
          </cell>
          <cell r="H3488" t="str">
            <v>page 2</v>
          </cell>
          <cell r="I3488" t="str">
            <v>CA_FinAnswer_Express_Program_Evaluation_2009-2011.pdf</v>
          </cell>
        </row>
        <row r="3489">
          <cell r="C3489" t="str">
            <v>12202013-073.1_Incremental cost ($)</v>
          </cell>
          <cell r="D3489">
            <v>1</v>
          </cell>
          <cell r="E3489" t="str">
            <v>Incremental cost ($)</v>
          </cell>
          <cell r="F3489" t="str">
            <v>Cost Value Source</v>
          </cell>
          <cell r="G3489" t="str">
            <v/>
          </cell>
          <cell r="H3489" t="str">
            <v/>
          </cell>
          <cell r="I3489" t="str">
            <v>AgGreenMotorRewind_v2_0.xlsm</v>
          </cell>
        </row>
        <row r="3490">
          <cell r="C3490" t="str">
            <v>12202013-009.2_Gross incremental annual electric savings (kWh/yr)</v>
          </cell>
          <cell r="D3490">
            <v>2</v>
          </cell>
          <cell r="E3490" t="str">
            <v>Gross incremental annual electric savings (kWh/yr)</v>
          </cell>
          <cell r="F3490" t="str">
            <v xml:space="preserve">Energy Savings Value Source </v>
          </cell>
          <cell r="G3490" t="str">
            <v/>
          </cell>
          <cell r="H3490" t="str">
            <v/>
          </cell>
          <cell r="I3490" t="str">
            <v>AgGreenMotorRewind_v2_0.xlsm</v>
          </cell>
        </row>
        <row r="3491">
          <cell r="C3491" t="str">
            <v>12202013-009.2_Measure life (years)</v>
          </cell>
          <cell r="D3491">
            <v>2</v>
          </cell>
          <cell r="E3491" t="str">
            <v>Measure life (years)</v>
          </cell>
          <cell r="F3491" t="str">
            <v>Measure Life Value Source</v>
          </cell>
          <cell r="G3491" t="str">
            <v/>
          </cell>
          <cell r="H3491" t="str">
            <v/>
          </cell>
          <cell r="I3491" t="str">
            <v>AgGreenMotorRewind_v2_0.xlsm</v>
          </cell>
        </row>
        <row r="3492">
          <cell r="C3492" t="str">
            <v>12202013-009.2_Incremental cost ($)</v>
          </cell>
          <cell r="D3492">
            <v>2</v>
          </cell>
          <cell r="E3492" t="str">
            <v>Incremental cost ($)</v>
          </cell>
          <cell r="F3492" t="str">
            <v>Cost Value Source</v>
          </cell>
          <cell r="G3492" t="str">
            <v/>
          </cell>
          <cell r="H3492" t="str">
            <v/>
          </cell>
          <cell r="I3492" t="str">
            <v>AgGreenMotorRewind_v2_0.xlsm</v>
          </cell>
        </row>
        <row r="3493">
          <cell r="C3493" t="str">
            <v>12202013-009.2_Planned Realization Rate</v>
          </cell>
          <cell r="D3493">
            <v>2</v>
          </cell>
          <cell r="E3493" t="str">
            <v>Planned Realization Rate</v>
          </cell>
          <cell r="F3493" t="str">
            <v>Realization Rate Value Source</v>
          </cell>
          <cell r="G3493" t="str">
            <v/>
          </cell>
          <cell r="H3493" t="str">
            <v>Table 1</v>
          </cell>
          <cell r="I3493" t="str">
            <v>ID_FinAnswer_Express_Program_Evaluation_2009-2011.pdf</v>
          </cell>
        </row>
        <row r="3494">
          <cell r="C3494" t="str">
            <v>12202013-009.2_Planned Net to Gross Ratio</v>
          </cell>
          <cell r="D3494">
            <v>2</v>
          </cell>
          <cell r="E3494" t="str">
            <v>Planned Net to Gross Ratio</v>
          </cell>
          <cell r="F3494" t="str">
            <v>Net-to-Gross Value Source</v>
          </cell>
          <cell r="G3494" t="str">
            <v/>
          </cell>
          <cell r="H3494" t="str">
            <v>Page 2</v>
          </cell>
          <cell r="I3494" t="str">
            <v>ID_FinAnswer_Express_Program_Evaluation_2009-2011.pdf</v>
          </cell>
        </row>
        <row r="3495">
          <cell r="C3495" t="str">
            <v>12202013-009.2_Gross Average Monthly Demand Reduction (kW/unit)</v>
          </cell>
          <cell r="D3495">
            <v>2</v>
          </cell>
          <cell r="E3495" t="str">
            <v>Gross Average Monthly Demand Reduction (kW/unit)</v>
          </cell>
          <cell r="F3495" t="str">
            <v>Demand Reduction Value Source</v>
          </cell>
          <cell r="G3495" t="str">
            <v/>
          </cell>
          <cell r="H3495" t="str">
            <v/>
          </cell>
          <cell r="I3495" t="str">
            <v>AgGreenMotorRewind_v2_0.xlsm</v>
          </cell>
        </row>
        <row r="3496">
          <cell r="C3496" t="str">
            <v>12132013-009.2_Gross incremental annual electric savings (kWh/yr)</v>
          </cell>
          <cell r="D3496">
            <v>2</v>
          </cell>
          <cell r="E3496" t="str">
            <v>Gross incremental annual electric savings (kWh/yr)</v>
          </cell>
          <cell r="F3496" t="str">
            <v xml:space="preserve">Energy Savings Value Source </v>
          </cell>
          <cell r="G3496" t="str">
            <v/>
          </cell>
          <cell r="H3496" t="str">
            <v/>
          </cell>
          <cell r="I3496" t="str">
            <v/>
          </cell>
        </row>
        <row r="3497">
          <cell r="C3497" t="str">
            <v>12132013-009.2_Gross incremental annual electric savings (kWh/yr)</v>
          </cell>
          <cell r="D3497">
            <v>2</v>
          </cell>
          <cell r="E3497" t="str">
            <v>Gross incremental annual electric savings (kWh/yr)</v>
          </cell>
          <cell r="F3497" t="str">
            <v xml:space="preserve">Energy Savings Value Source </v>
          </cell>
          <cell r="G3497" t="str">
            <v/>
          </cell>
          <cell r="H3497" t="str">
            <v/>
          </cell>
          <cell r="I3497" t="str">
            <v>AgGreenMotorRewind_v2_0.xlsm</v>
          </cell>
        </row>
        <row r="3498">
          <cell r="C3498" t="str">
            <v>12132013-009.2_Gross Average Monthly Demand Reduction (kW/unit)</v>
          </cell>
          <cell r="D3498">
            <v>2</v>
          </cell>
          <cell r="E3498" t="str">
            <v>Gross Average Monthly Demand Reduction (kW/unit)</v>
          </cell>
          <cell r="F3498" t="str">
            <v>Demand Reduction Value Source</v>
          </cell>
          <cell r="G3498" t="str">
            <v/>
          </cell>
          <cell r="H3498" t="str">
            <v/>
          </cell>
          <cell r="I3498" t="str">
            <v>AgGreenMotorRewind_v2_0.xlsm</v>
          </cell>
        </row>
        <row r="3499">
          <cell r="C3499" t="str">
            <v>12132013-009.2_Incentive Customer ($)</v>
          </cell>
          <cell r="D3499">
            <v>2</v>
          </cell>
          <cell r="E3499" t="str">
            <v>Incentive Customer ($)</v>
          </cell>
          <cell r="F3499" t="str">
            <v>Incentive Value Source</v>
          </cell>
          <cell r="G3499" t="str">
            <v/>
          </cell>
          <cell r="H3499" t="str">
            <v>Table 10-14</v>
          </cell>
          <cell r="I3499" t="str">
            <v>FinAnswer Express Market Characterization and Program Enhancements - Utah Service Territory 30 Nov 2011.pdf</v>
          </cell>
        </row>
        <row r="3500">
          <cell r="C3500" t="str">
            <v>12132013-009.2_Incremental cost ($)</v>
          </cell>
          <cell r="D3500">
            <v>2</v>
          </cell>
          <cell r="E3500" t="str">
            <v>Incremental cost ($)</v>
          </cell>
          <cell r="F3500" t="str">
            <v>Cost Value Source</v>
          </cell>
          <cell r="G3500" t="str">
            <v/>
          </cell>
          <cell r="H3500" t="str">
            <v/>
          </cell>
          <cell r="I3500" t="str">
            <v/>
          </cell>
        </row>
        <row r="3501">
          <cell r="C3501" t="str">
            <v>12132013-009.2_Incremental cost ($)</v>
          </cell>
          <cell r="D3501">
            <v>2</v>
          </cell>
          <cell r="E3501" t="str">
            <v>Incremental cost ($)</v>
          </cell>
          <cell r="F3501" t="str">
            <v>Cost Value Source</v>
          </cell>
          <cell r="G3501" t="str">
            <v/>
          </cell>
          <cell r="H3501" t="str">
            <v/>
          </cell>
          <cell r="I3501" t="str">
            <v>AgGreenMotorRewind_v2_0.xlsm</v>
          </cell>
        </row>
        <row r="3502">
          <cell r="C3502" t="str">
            <v>12132013-009.2_Measure life (years)</v>
          </cell>
          <cell r="D3502">
            <v>2</v>
          </cell>
          <cell r="E3502" t="str">
            <v>Measure life (years)</v>
          </cell>
          <cell r="F3502" t="str">
            <v>Measure Life Value Source</v>
          </cell>
          <cell r="G3502" t="str">
            <v/>
          </cell>
          <cell r="H3502" t="str">
            <v>Table 2 on page 22 of Appendix 1</v>
          </cell>
          <cell r="I3502" t="str">
            <v>UT_2011_Annual_Report.pdf</v>
          </cell>
        </row>
        <row r="3503">
          <cell r="C3503" t="str">
            <v>12132013-009.2_Gross Average Monthly Demand Reduction (kW/unit)</v>
          </cell>
          <cell r="D3503">
            <v>2</v>
          </cell>
          <cell r="E3503" t="str">
            <v>Gross Average Monthly Demand Reduction (kW/unit)</v>
          </cell>
          <cell r="F3503" t="str">
            <v>Demand Reduction Value Source</v>
          </cell>
          <cell r="G3503" t="str">
            <v/>
          </cell>
          <cell r="H3503" t="str">
            <v/>
          </cell>
          <cell r="I3503" t="str">
            <v/>
          </cell>
        </row>
        <row r="3504">
          <cell r="C3504" t="str">
            <v>12302013-032.1_Incremental cost ($)</v>
          </cell>
          <cell r="D3504">
            <v>1</v>
          </cell>
          <cell r="E3504" t="str">
            <v>Incremental cost ($)</v>
          </cell>
          <cell r="F3504" t="str">
            <v>Cost Value Source</v>
          </cell>
          <cell r="G3504" t="str">
            <v/>
          </cell>
          <cell r="H3504" t="str">
            <v/>
          </cell>
          <cell r="I3504" t="str">
            <v>AgGreenMotorRewind_v2_0.xlsm</v>
          </cell>
        </row>
        <row r="3505">
          <cell r="C3505" t="str">
            <v>12302013-032.1_Measure life (years)</v>
          </cell>
          <cell r="D3505">
            <v>1</v>
          </cell>
          <cell r="E3505" t="str">
            <v>Measure life (years)</v>
          </cell>
          <cell r="F3505" t="str">
            <v>Measure Life Value Source</v>
          </cell>
          <cell r="G3505" t="str">
            <v/>
          </cell>
          <cell r="H3505" t="str">
            <v/>
          </cell>
          <cell r="I3505" t="str">
            <v>AgGreenMotorRewind_v2_0.xlsm</v>
          </cell>
        </row>
        <row r="3506">
          <cell r="C3506" t="str">
            <v>12302013-032.1_Gross Average Monthly Demand Reduction (kW/unit)</v>
          </cell>
          <cell r="D3506">
            <v>1</v>
          </cell>
          <cell r="E3506" t="str">
            <v>Gross Average Monthly Demand Reduction (kW/unit)</v>
          </cell>
          <cell r="F3506" t="str">
            <v>Demand Reduction Value Source</v>
          </cell>
          <cell r="G3506" t="str">
            <v/>
          </cell>
          <cell r="H3506" t="str">
            <v/>
          </cell>
          <cell r="I3506" t="str">
            <v>AgGreenMotorRewind_v2_0.xlsm</v>
          </cell>
        </row>
        <row r="3507">
          <cell r="C3507" t="str">
            <v>12302013-032.1_Gross incremental annual electric savings (kWh/yr)</v>
          </cell>
          <cell r="D3507">
            <v>1</v>
          </cell>
          <cell r="E3507" t="str">
            <v>Gross incremental annual electric savings (kWh/yr)</v>
          </cell>
          <cell r="F3507" t="str">
            <v xml:space="preserve">Energy Savings Value Source </v>
          </cell>
          <cell r="G3507" t="str">
            <v/>
          </cell>
          <cell r="H3507" t="str">
            <v/>
          </cell>
          <cell r="I3507" t="str">
            <v>AgGreenMotorRewind_v2_0.xlsm</v>
          </cell>
        </row>
        <row r="3508">
          <cell r="C3508" t="str">
            <v>12202013-041.2_Planned Realization Rate</v>
          </cell>
          <cell r="D3508">
            <v>2</v>
          </cell>
          <cell r="E3508" t="str">
            <v>Planned Realization Rate</v>
          </cell>
          <cell r="F3508" t="str">
            <v>Realization Rate Value Source</v>
          </cell>
          <cell r="G3508" t="str">
            <v/>
          </cell>
          <cell r="H3508" t="str">
            <v>Table 1</v>
          </cell>
          <cell r="I3508" t="str">
            <v>DSM_WY_FinAnswerExpress_Report_2011.pdf</v>
          </cell>
        </row>
        <row r="3509">
          <cell r="C3509" t="str">
            <v>12202013-041.2_Incremental cost ($)</v>
          </cell>
          <cell r="D3509">
            <v>2</v>
          </cell>
          <cell r="E3509" t="str">
            <v>Incremental cost ($)</v>
          </cell>
          <cell r="F3509" t="str">
            <v>Incremental Cost Value Source</v>
          </cell>
          <cell r="G3509" t="str">
            <v/>
          </cell>
          <cell r="H3509" t="str">
            <v/>
          </cell>
          <cell r="I3509" t="str">
            <v>AgGreenMotorRewind_v2_0.xlsm</v>
          </cell>
        </row>
        <row r="3510">
          <cell r="C3510" t="str">
            <v>12202013-041.2_Measure life (years)</v>
          </cell>
          <cell r="D3510">
            <v>2</v>
          </cell>
          <cell r="E3510" t="str">
            <v>Measure life (years)</v>
          </cell>
          <cell r="F3510" t="str">
            <v>Measure Life Value Source</v>
          </cell>
          <cell r="G3510" t="str">
            <v/>
          </cell>
          <cell r="H3510" t="str">
            <v/>
          </cell>
          <cell r="I3510" t="str">
            <v>AgGreenMotorRewind_v2_0.xlsm</v>
          </cell>
        </row>
        <row r="3511">
          <cell r="C3511" t="str">
            <v>12202013-041.2_Gross incremental annual electric savings (kWh/yr)</v>
          </cell>
          <cell r="D3511">
            <v>2</v>
          </cell>
          <cell r="E3511" t="str">
            <v>Gross incremental annual electric savings (kWh/yr)</v>
          </cell>
          <cell r="F3511" t="str">
            <v>Energy Savings Value Source</v>
          </cell>
          <cell r="G3511" t="str">
            <v/>
          </cell>
          <cell r="H3511" t="str">
            <v/>
          </cell>
          <cell r="I3511" t="str">
            <v>AgGreenMotorRewind_v2_0.xlsm</v>
          </cell>
        </row>
        <row r="3512">
          <cell r="C3512" t="str">
            <v>12202013-041.2_Planned Net to Gross Ratio</v>
          </cell>
          <cell r="D3512">
            <v>2</v>
          </cell>
          <cell r="E3512" t="str">
            <v>Planned Net to Gross Ratio</v>
          </cell>
          <cell r="F3512" t="str">
            <v>Net-to-Gross Value Source</v>
          </cell>
          <cell r="G3512" t="str">
            <v/>
          </cell>
          <cell r="H3512" t="str">
            <v>Page 10</v>
          </cell>
          <cell r="I3512" t="str">
            <v>DSM_WY_FinAnswerExpress_Report_2011.pdf</v>
          </cell>
        </row>
        <row r="3513">
          <cell r="C3513" t="str">
            <v>12202013-041.2_Gross Average Monthly Demand Reduction (kW/unit)</v>
          </cell>
          <cell r="D3513">
            <v>2</v>
          </cell>
          <cell r="E3513" t="str">
            <v>Gross Average Monthly Demand Reduction (kW/unit)</v>
          </cell>
          <cell r="F3513" t="str">
            <v>Demand Savings Value Source</v>
          </cell>
          <cell r="G3513" t="str">
            <v/>
          </cell>
          <cell r="H3513" t="str">
            <v/>
          </cell>
          <cell r="I3513" t="str">
            <v>AgGreenMotorRewind_v2_0.xlsm</v>
          </cell>
        </row>
        <row r="3514">
          <cell r="C3514" t="str">
            <v>124.2_Planned Realization Rate</v>
          </cell>
          <cell r="D3514">
            <v>2</v>
          </cell>
          <cell r="E3514" t="str">
            <v>Planned Realization Rate</v>
          </cell>
          <cell r="F3514" t="str">
            <v>Realization Rate Value Source</v>
          </cell>
          <cell r="G3514" t="str">
            <v/>
          </cell>
          <cell r="H3514" t="str">
            <v>page 2</v>
          </cell>
          <cell r="I3514" t="str">
            <v>CA_FinAnswer_Express_Program_Evaluation_2009-2011.pdf</v>
          </cell>
        </row>
        <row r="3515">
          <cell r="C3515" t="str">
            <v>124.2_Measure life (years)</v>
          </cell>
          <cell r="D3515">
            <v>2</v>
          </cell>
          <cell r="E3515" t="str">
            <v>Measure life (years)</v>
          </cell>
          <cell r="F3515" t="str">
            <v>Measure Life Value Source</v>
          </cell>
          <cell r="G3515" t="str">
            <v/>
          </cell>
          <cell r="H3515" t="str">
            <v/>
          </cell>
          <cell r="I3515" t="str">
            <v>AgGreenMotorRewind_v2_0.xlsm</v>
          </cell>
        </row>
        <row r="3516">
          <cell r="C3516" t="str">
            <v>124.2_Incremental cost ($)</v>
          </cell>
          <cell r="D3516">
            <v>2</v>
          </cell>
          <cell r="E3516" t="str">
            <v>Incremental cost ($)</v>
          </cell>
          <cell r="F3516" t="str">
            <v>Cost Value Source</v>
          </cell>
          <cell r="G3516" t="str">
            <v/>
          </cell>
          <cell r="H3516" t="str">
            <v/>
          </cell>
          <cell r="I3516" t="str">
            <v>AgGreenMotorRewind_v2_0.xlsm</v>
          </cell>
        </row>
        <row r="3517">
          <cell r="C3517" t="str">
            <v>124.2_Gross Average Monthly Demand Reduction (kW/unit)</v>
          </cell>
          <cell r="D3517">
            <v>2</v>
          </cell>
          <cell r="E3517" t="str">
            <v>Gross Average Monthly Demand Reduction (kW/unit)</v>
          </cell>
          <cell r="F3517" t="str">
            <v>Demand Reduction Value Source</v>
          </cell>
          <cell r="G3517" t="str">
            <v/>
          </cell>
          <cell r="H3517" t="str">
            <v/>
          </cell>
          <cell r="I3517" t="str">
            <v>AgGreenMotorRewind_v2_0.xlsm</v>
          </cell>
        </row>
        <row r="3518">
          <cell r="C3518" t="str">
            <v>124.2_Gross incremental annual electric savings (kWh/yr)</v>
          </cell>
          <cell r="D3518">
            <v>2</v>
          </cell>
          <cell r="E3518" t="str">
            <v>Gross incremental annual electric savings (kWh/yr)</v>
          </cell>
          <cell r="F3518" t="str">
            <v xml:space="preserve">Energy Savings Value Source </v>
          </cell>
          <cell r="G3518" t="str">
            <v/>
          </cell>
          <cell r="H3518" t="str">
            <v/>
          </cell>
          <cell r="I3518" t="str">
            <v>AgGreenMotorRewind_v2_0.xlsm</v>
          </cell>
        </row>
        <row r="3519">
          <cell r="C3519" t="str">
            <v>124.2_Planned Net to Gross Ratio</v>
          </cell>
          <cell r="D3519">
            <v>2</v>
          </cell>
          <cell r="E3519" t="str">
            <v>Planned Net to Gross Ratio</v>
          </cell>
          <cell r="F3519" t="str">
            <v>Net-to-Gross Value Source</v>
          </cell>
          <cell r="G3519" t="str">
            <v/>
          </cell>
          <cell r="H3519" t="str">
            <v>page 2</v>
          </cell>
          <cell r="I3519" t="str">
            <v>CA_FinAnswer_Express_Program_Evaluation_2009-2011.pdf</v>
          </cell>
        </row>
        <row r="3520">
          <cell r="C3520" t="str">
            <v>332.3_Measure life (years)</v>
          </cell>
          <cell r="D3520">
            <v>3</v>
          </cell>
          <cell r="E3520" t="str">
            <v>Measure life (years)</v>
          </cell>
          <cell r="F3520" t="str">
            <v>Measure Life Value Source</v>
          </cell>
          <cell r="G3520" t="str">
            <v/>
          </cell>
          <cell r="H3520" t="str">
            <v/>
          </cell>
          <cell r="I3520" t="str">
            <v>AgGreenMotorRewind_v2_0.xlsm</v>
          </cell>
        </row>
        <row r="3521">
          <cell r="C3521" t="str">
            <v>332.3_Planned Realization Rate</v>
          </cell>
          <cell r="D3521">
            <v>3</v>
          </cell>
          <cell r="E3521" t="str">
            <v>Planned Realization Rate</v>
          </cell>
          <cell r="F3521" t="str">
            <v>Realization Rate Value Source</v>
          </cell>
          <cell r="G3521" t="str">
            <v/>
          </cell>
          <cell r="H3521" t="str">
            <v>Table 1</v>
          </cell>
          <cell r="I3521" t="str">
            <v>ID_FinAnswer_Express_Program_Evaluation_2009-2011.pdf</v>
          </cell>
        </row>
        <row r="3522">
          <cell r="C3522" t="str">
            <v>332.3_Planned Net to Gross Ratio</v>
          </cell>
          <cell r="D3522">
            <v>3</v>
          </cell>
          <cell r="E3522" t="str">
            <v>Planned Net to Gross Ratio</v>
          </cell>
          <cell r="F3522" t="str">
            <v>Net-to-Gross Value Source</v>
          </cell>
          <cell r="G3522" t="str">
            <v/>
          </cell>
          <cell r="H3522" t="str">
            <v>Page 2</v>
          </cell>
          <cell r="I3522" t="str">
            <v>ID_FinAnswer_Express_Program_Evaluation_2009-2011.pdf</v>
          </cell>
        </row>
        <row r="3523">
          <cell r="C3523" t="str">
            <v>332.3_Gross Average Monthly Demand Reduction (kW/unit)</v>
          </cell>
          <cell r="D3523">
            <v>3</v>
          </cell>
          <cell r="E3523" t="str">
            <v>Gross Average Monthly Demand Reduction (kW/unit)</v>
          </cell>
          <cell r="F3523" t="str">
            <v>Demand Reduction Value Source</v>
          </cell>
          <cell r="G3523" t="str">
            <v/>
          </cell>
          <cell r="H3523" t="str">
            <v/>
          </cell>
          <cell r="I3523" t="str">
            <v>AgGreenMotorRewind_v2_0.xlsm</v>
          </cell>
        </row>
        <row r="3524">
          <cell r="C3524" t="str">
            <v>332.3_Gross incremental annual electric savings (kWh/yr)</v>
          </cell>
          <cell r="D3524">
            <v>3</v>
          </cell>
          <cell r="E3524" t="str">
            <v>Gross incremental annual electric savings (kWh/yr)</v>
          </cell>
          <cell r="F3524" t="str">
            <v xml:space="preserve">Energy Savings Value Source </v>
          </cell>
          <cell r="G3524" t="str">
            <v/>
          </cell>
          <cell r="H3524" t="str">
            <v/>
          </cell>
          <cell r="I3524" t="str">
            <v>AgGreenMotorRewind_v2_0.xlsm</v>
          </cell>
        </row>
        <row r="3525">
          <cell r="C3525" t="str">
            <v>332.3_Incremental cost ($)</v>
          </cell>
          <cell r="D3525">
            <v>3</v>
          </cell>
          <cell r="E3525" t="str">
            <v>Incremental cost ($)</v>
          </cell>
          <cell r="F3525" t="str">
            <v>Cost Value Source</v>
          </cell>
          <cell r="G3525" t="str">
            <v/>
          </cell>
          <cell r="H3525" t="str">
            <v/>
          </cell>
          <cell r="I3525" t="str">
            <v>AgGreenMotorRewind_v2_0.xlsm</v>
          </cell>
        </row>
        <row r="3526">
          <cell r="C3526" t="str">
            <v>565.3_Gross Average Monthly Demand Reduction (kW/unit)</v>
          </cell>
          <cell r="D3526">
            <v>3</v>
          </cell>
          <cell r="E3526" t="str">
            <v>Gross Average Monthly Demand Reduction (kW/unit)</v>
          </cell>
          <cell r="F3526" t="str">
            <v>Demand Reduction Value Source</v>
          </cell>
          <cell r="G3526" t="str">
            <v/>
          </cell>
          <cell r="H3526" t="str">
            <v/>
          </cell>
          <cell r="I3526" t="str">
            <v/>
          </cell>
        </row>
        <row r="3527">
          <cell r="C3527" t="str">
            <v>565.3_Incremental cost ($)</v>
          </cell>
          <cell r="D3527">
            <v>3</v>
          </cell>
          <cell r="E3527" t="str">
            <v>Incremental cost ($)</v>
          </cell>
          <cell r="F3527" t="str">
            <v>Cost Value Source</v>
          </cell>
          <cell r="G3527" t="str">
            <v/>
          </cell>
          <cell r="H3527" t="str">
            <v/>
          </cell>
          <cell r="I3527" t="str">
            <v/>
          </cell>
        </row>
        <row r="3528">
          <cell r="C3528" t="str">
            <v>565.3_Gross Average Monthly Demand Reduction (kW/unit)</v>
          </cell>
          <cell r="D3528">
            <v>3</v>
          </cell>
          <cell r="E3528" t="str">
            <v>Gross Average Monthly Demand Reduction (kW/unit)</v>
          </cell>
          <cell r="F3528" t="str">
            <v>Demand Reduction Value Source</v>
          </cell>
          <cell r="G3528" t="str">
            <v/>
          </cell>
          <cell r="H3528" t="str">
            <v/>
          </cell>
          <cell r="I3528" t="str">
            <v>AgGreenMotorRewind_v2_0.xlsm</v>
          </cell>
        </row>
        <row r="3529">
          <cell r="C3529" t="str">
            <v>565.3_Incentive Customer ($)</v>
          </cell>
          <cell r="D3529">
            <v>3</v>
          </cell>
          <cell r="E3529" t="str">
            <v>Incentive Customer ($)</v>
          </cell>
          <cell r="F3529" t="str">
            <v>Incentive Value Source</v>
          </cell>
          <cell r="G3529" t="str">
            <v/>
          </cell>
          <cell r="H3529" t="str">
            <v>Table 10-13</v>
          </cell>
          <cell r="I3529" t="str">
            <v>FinAnswer Express Market Characterization and Program Enhancements - Utah Service Territory 30 Nov 2011.pdf</v>
          </cell>
        </row>
        <row r="3530">
          <cell r="C3530" t="str">
            <v>565.3_Gross incremental annual electric savings (kWh/yr)</v>
          </cell>
          <cell r="D3530">
            <v>3</v>
          </cell>
          <cell r="E3530" t="str">
            <v>Gross incremental annual electric savings (kWh/yr)</v>
          </cell>
          <cell r="F3530" t="str">
            <v xml:space="preserve">Energy Savings Value Source </v>
          </cell>
          <cell r="G3530" t="str">
            <v/>
          </cell>
          <cell r="H3530" t="str">
            <v/>
          </cell>
          <cell r="I3530" t="str">
            <v/>
          </cell>
        </row>
        <row r="3531">
          <cell r="C3531" t="str">
            <v>565.3_Incremental cost ($)</v>
          </cell>
          <cell r="D3531">
            <v>3</v>
          </cell>
          <cell r="E3531" t="str">
            <v>Incremental cost ($)</v>
          </cell>
          <cell r="F3531" t="str">
            <v>Cost Value Source</v>
          </cell>
          <cell r="G3531" t="str">
            <v/>
          </cell>
          <cell r="H3531" t="str">
            <v/>
          </cell>
          <cell r="I3531" t="str">
            <v>AgGreenMotorRewind_v2_0.xlsm</v>
          </cell>
        </row>
        <row r="3532">
          <cell r="C3532" t="str">
            <v>565.3_Measure life (years)</v>
          </cell>
          <cell r="D3532">
            <v>3</v>
          </cell>
          <cell r="E3532" t="str">
            <v>Measure life (years)</v>
          </cell>
          <cell r="F3532" t="str">
            <v>Measure Life Value Source</v>
          </cell>
          <cell r="G3532" t="str">
            <v/>
          </cell>
          <cell r="H3532" t="str">
            <v>Table 2 on page 22 of Appendix 1</v>
          </cell>
          <cell r="I3532" t="str">
            <v>UT_2011_Annual_Report.pdf</v>
          </cell>
        </row>
        <row r="3533">
          <cell r="C3533" t="str">
            <v>565.3_Gross incremental annual electric savings (kWh/yr)</v>
          </cell>
          <cell r="D3533">
            <v>3</v>
          </cell>
          <cell r="E3533" t="str">
            <v>Gross incremental annual electric savings (kWh/yr)</v>
          </cell>
          <cell r="F3533" t="str">
            <v xml:space="preserve">Energy Savings Value Source </v>
          </cell>
          <cell r="G3533" t="str">
            <v/>
          </cell>
          <cell r="H3533" t="str">
            <v/>
          </cell>
          <cell r="I3533" t="str">
            <v>AgGreenMotorRewind_v2_0.xlsm</v>
          </cell>
        </row>
        <row r="3534">
          <cell r="C3534" t="str">
            <v>778.2_Incremental cost ($)</v>
          </cell>
          <cell r="D3534">
            <v>2</v>
          </cell>
          <cell r="E3534" t="str">
            <v>Incremental cost ($)</v>
          </cell>
          <cell r="F3534" t="str">
            <v>Cost Value Source</v>
          </cell>
          <cell r="G3534" t="str">
            <v/>
          </cell>
          <cell r="H3534" t="str">
            <v/>
          </cell>
          <cell r="I3534" t="str">
            <v>AgGreenMotorRewind_v2_0.xlsm</v>
          </cell>
        </row>
        <row r="3535">
          <cell r="C3535" t="str">
            <v>778.2_Gross Average Monthly Demand Reduction (kW/unit)</v>
          </cell>
          <cell r="D3535">
            <v>2</v>
          </cell>
          <cell r="E3535" t="str">
            <v>Gross Average Monthly Demand Reduction (kW/unit)</v>
          </cell>
          <cell r="F3535" t="str">
            <v>Demand Reduction Value Source</v>
          </cell>
          <cell r="G3535" t="str">
            <v/>
          </cell>
          <cell r="H3535" t="str">
            <v/>
          </cell>
          <cell r="I3535" t="str">
            <v>AgGreenMotorRewind_v2_0.xlsm</v>
          </cell>
        </row>
        <row r="3536">
          <cell r="C3536" t="str">
            <v>778.2_Gross incremental annual electric savings (kWh/yr)</v>
          </cell>
          <cell r="D3536">
            <v>2</v>
          </cell>
          <cell r="E3536" t="str">
            <v>Gross incremental annual electric savings (kWh/yr)</v>
          </cell>
          <cell r="F3536" t="str">
            <v xml:space="preserve">Energy Savings Value Source </v>
          </cell>
          <cell r="G3536" t="str">
            <v/>
          </cell>
          <cell r="H3536" t="str">
            <v/>
          </cell>
          <cell r="I3536" t="str">
            <v>AgGreenMotorRewind_v2_0.xlsm</v>
          </cell>
        </row>
        <row r="3537">
          <cell r="C3537" t="str">
            <v>778.2_Measure life (years)</v>
          </cell>
          <cell r="D3537">
            <v>2</v>
          </cell>
          <cell r="E3537" t="str">
            <v>Measure life (years)</v>
          </cell>
          <cell r="F3537" t="str">
            <v>Measure Life Value Source</v>
          </cell>
          <cell r="G3537" t="str">
            <v/>
          </cell>
          <cell r="H3537" t="str">
            <v/>
          </cell>
          <cell r="I3537" t="str">
            <v>AgGreenMotorRewind_v2_0.xlsm</v>
          </cell>
        </row>
        <row r="3538">
          <cell r="C3538" t="str">
            <v>991.3_Gross incremental annual electric savings (kWh/yr)</v>
          </cell>
          <cell r="D3538">
            <v>3</v>
          </cell>
          <cell r="E3538" t="str">
            <v>Gross incremental annual electric savings (kWh/yr)</v>
          </cell>
          <cell r="F3538" t="str">
            <v>Energy Savings Value Source</v>
          </cell>
          <cell r="G3538" t="str">
            <v/>
          </cell>
          <cell r="H3538" t="str">
            <v/>
          </cell>
          <cell r="I3538" t="str">
            <v>AgGreenMotorRewind_v2_0.xlsm</v>
          </cell>
        </row>
        <row r="3539">
          <cell r="C3539" t="str">
            <v>991.3_Measure life (years)</v>
          </cell>
          <cell r="D3539">
            <v>3</v>
          </cell>
          <cell r="E3539" t="str">
            <v>Measure life (years)</v>
          </cell>
          <cell r="F3539" t="str">
            <v>Measure Life Value Source</v>
          </cell>
          <cell r="G3539" t="str">
            <v/>
          </cell>
          <cell r="H3539" t="str">
            <v/>
          </cell>
          <cell r="I3539" t="str">
            <v>AgGreenMotorRewind_v2_0.xlsm</v>
          </cell>
        </row>
        <row r="3540">
          <cell r="C3540" t="str">
            <v>991.3_Incremental cost ($)</v>
          </cell>
          <cell r="D3540">
            <v>3</v>
          </cell>
          <cell r="E3540" t="str">
            <v>Incremental cost ($)</v>
          </cell>
          <cell r="F3540" t="str">
            <v>Incremental Cost Value Source</v>
          </cell>
          <cell r="G3540" t="str">
            <v/>
          </cell>
          <cell r="H3540" t="str">
            <v/>
          </cell>
          <cell r="I3540" t="str">
            <v>AgGreenMotorRewind_v2_0.xlsm</v>
          </cell>
        </row>
        <row r="3541">
          <cell r="C3541" t="str">
            <v>991.3_Planned Net to Gross Ratio</v>
          </cell>
          <cell r="D3541">
            <v>3</v>
          </cell>
          <cell r="E3541" t="str">
            <v>Planned Net to Gross Ratio</v>
          </cell>
          <cell r="F3541" t="str">
            <v>Net-to-Gross Value Source</v>
          </cell>
          <cell r="G3541" t="str">
            <v/>
          </cell>
          <cell r="H3541" t="str">
            <v>Page 10</v>
          </cell>
          <cell r="I3541" t="str">
            <v>DSM_WY_FinAnswerExpress_Report_2011.pdf</v>
          </cell>
        </row>
        <row r="3542">
          <cell r="C3542" t="str">
            <v>991.3_Gross Average Monthly Demand Reduction (kW/unit)</v>
          </cell>
          <cell r="D3542">
            <v>3</v>
          </cell>
          <cell r="E3542" t="str">
            <v>Gross Average Monthly Demand Reduction (kW/unit)</v>
          </cell>
          <cell r="F3542" t="str">
            <v>Demand Savings Value Source</v>
          </cell>
          <cell r="G3542" t="str">
            <v/>
          </cell>
          <cell r="H3542" t="str">
            <v/>
          </cell>
          <cell r="I3542" t="str">
            <v>AgGreenMotorRewind_v2_0.xlsm</v>
          </cell>
        </row>
        <row r="3543">
          <cell r="C3543" t="str">
            <v>991.3_Planned Realization Rate</v>
          </cell>
          <cell r="D3543">
            <v>3</v>
          </cell>
          <cell r="E3543" t="str">
            <v>Planned Realization Rate</v>
          </cell>
          <cell r="F3543" t="str">
            <v>Realization Rate Value Source</v>
          </cell>
          <cell r="G3543" t="str">
            <v/>
          </cell>
          <cell r="H3543" t="str">
            <v>Table 1</v>
          </cell>
          <cell r="I3543" t="str">
            <v>DSM_WY_FinAnswerExpress_Report_2011.pdf</v>
          </cell>
        </row>
        <row r="3544">
          <cell r="C3544" t="str">
            <v>135.2_Gross Average Monthly Demand Reduction (kW/unit)</v>
          </cell>
          <cell r="D3544">
            <v>2</v>
          </cell>
          <cell r="E3544" t="str">
            <v>Gross Average Monthly Demand Reduction (kW/unit)</v>
          </cell>
          <cell r="F3544" t="str">
            <v>Demand Reduction Value Source</v>
          </cell>
          <cell r="G3544" t="str">
            <v/>
          </cell>
          <cell r="H3544" t="str">
            <v/>
          </cell>
          <cell r="I3544" t="str">
            <v>AgGreenMotorRewind_v2_0.xlsm</v>
          </cell>
        </row>
        <row r="3545">
          <cell r="C3545" t="str">
            <v>135.2_Planned Net to Gross Ratio</v>
          </cell>
          <cell r="D3545">
            <v>2</v>
          </cell>
          <cell r="E3545" t="str">
            <v>Planned Net to Gross Ratio</v>
          </cell>
          <cell r="F3545" t="str">
            <v>Net-to-Gross Value Source</v>
          </cell>
          <cell r="G3545" t="str">
            <v/>
          </cell>
          <cell r="H3545" t="str">
            <v>page 2</v>
          </cell>
          <cell r="I3545" t="str">
            <v>CA_FinAnswer_Express_Program_Evaluation_2009-2011.pdf</v>
          </cell>
        </row>
        <row r="3546">
          <cell r="C3546" t="str">
            <v>135.2_Planned Realization Rate</v>
          </cell>
          <cell r="D3546">
            <v>2</v>
          </cell>
          <cell r="E3546" t="str">
            <v>Planned Realization Rate</v>
          </cell>
          <cell r="F3546" t="str">
            <v>Realization Rate Value Source</v>
          </cell>
          <cell r="G3546" t="str">
            <v/>
          </cell>
          <cell r="H3546" t="str">
            <v>page 2</v>
          </cell>
          <cell r="I3546" t="str">
            <v>CA_FinAnswer_Express_Program_Evaluation_2009-2011.pdf</v>
          </cell>
        </row>
        <row r="3547">
          <cell r="C3547" t="str">
            <v>135.2_Incremental cost ($)</v>
          </cell>
          <cell r="D3547">
            <v>2</v>
          </cell>
          <cell r="E3547" t="str">
            <v>Incremental cost ($)</v>
          </cell>
          <cell r="F3547" t="str">
            <v>Cost Value Source</v>
          </cell>
          <cell r="G3547" t="str">
            <v/>
          </cell>
          <cell r="H3547" t="str">
            <v/>
          </cell>
          <cell r="I3547" t="str">
            <v>AgGreenMotorRewind_v2_0.xlsm</v>
          </cell>
        </row>
        <row r="3548">
          <cell r="C3548" t="str">
            <v>135.2_Gross incremental annual electric savings (kWh/yr)</v>
          </cell>
          <cell r="D3548">
            <v>2</v>
          </cell>
          <cell r="E3548" t="str">
            <v>Gross incremental annual electric savings (kWh/yr)</v>
          </cell>
          <cell r="F3548" t="str">
            <v xml:space="preserve">Energy Savings Value Source </v>
          </cell>
          <cell r="G3548" t="str">
            <v/>
          </cell>
          <cell r="H3548" t="str">
            <v/>
          </cell>
          <cell r="I3548" t="str">
            <v>AgGreenMotorRewind_v2_0.xlsm</v>
          </cell>
        </row>
        <row r="3549">
          <cell r="C3549" t="str">
            <v>135.2_Measure life (years)</v>
          </cell>
          <cell r="D3549">
            <v>2</v>
          </cell>
          <cell r="E3549" t="str">
            <v>Measure life (years)</v>
          </cell>
          <cell r="F3549" t="str">
            <v>Measure Life Value Source</v>
          </cell>
          <cell r="G3549" t="str">
            <v/>
          </cell>
          <cell r="H3549" t="str">
            <v/>
          </cell>
          <cell r="I3549" t="str">
            <v>AgGreenMotorRewind_v2_0.xlsm</v>
          </cell>
        </row>
        <row r="3550">
          <cell r="C3550" t="str">
            <v>345.3_Planned Net to Gross Ratio</v>
          </cell>
          <cell r="D3550">
            <v>3</v>
          </cell>
          <cell r="E3550" t="str">
            <v>Planned Net to Gross Ratio</v>
          </cell>
          <cell r="F3550" t="str">
            <v>Net-to-Gross Value Source</v>
          </cell>
          <cell r="G3550" t="str">
            <v/>
          </cell>
          <cell r="H3550" t="str">
            <v>Page 2</v>
          </cell>
          <cell r="I3550" t="str">
            <v>ID_FinAnswer_Express_Program_Evaluation_2009-2011.pdf</v>
          </cell>
        </row>
        <row r="3551">
          <cell r="C3551" t="str">
            <v>345.3_Incremental cost ($)</v>
          </cell>
          <cell r="D3551">
            <v>3</v>
          </cell>
          <cell r="E3551" t="str">
            <v>Incremental cost ($)</v>
          </cell>
          <cell r="F3551" t="str">
            <v>Cost Value Source</v>
          </cell>
          <cell r="G3551" t="str">
            <v/>
          </cell>
          <cell r="H3551" t="str">
            <v/>
          </cell>
          <cell r="I3551" t="str">
            <v>AgGreenMotorRewind_v2_0.xlsm</v>
          </cell>
        </row>
        <row r="3552">
          <cell r="C3552" t="str">
            <v>345.3_Gross Average Monthly Demand Reduction (kW/unit)</v>
          </cell>
          <cell r="D3552">
            <v>3</v>
          </cell>
          <cell r="E3552" t="str">
            <v>Gross Average Monthly Demand Reduction (kW/unit)</v>
          </cell>
          <cell r="F3552" t="str">
            <v>Demand Reduction Value Source</v>
          </cell>
          <cell r="G3552" t="str">
            <v/>
          </cell>
          <cell r="H3552" t="str">
            <v/>
          </cell>
          <cell r="I3552" t="str">
            <v>AgGreenMotorRewind_v2_0.xlsm</v>
          </cell>
        </row>
        <row r="3553">
          <cell r="C3553" t="str">
            <v>345.3_Planned Realization Rate</v>
          </cell>
          <cell r="D3553">
            <v>3</v>
          </cell>
          <cell r="E3553" t="str">
            <v>Planned Realization Rate</v>
          </cell>
          <cell r="F3553" t="str">
            <v>Realization Rate Value Source</v>
          </cell>
          <cell r="G3553" t="str">
            <v/>
          </cell>
          <cell r="H3553" t="str">
            <v>Table 1</v>
          </cell>
          <cell r="I3553" t="str">
            <v>ID_FinAnswer_Express_Program_Evaluation_2009-2011.pdf</v>
          </cell>
        </row>
        <row r="3554">
          <cell r="C3554" t="str">
            <v>345.3_Gross incremental annual electric savings (kWh/yr)</v>
          </cell>
          <cell r="D3554">
            <v>3</v>
          </cell>
          <cell r="E3554" t="str">
            <v>Gross incremental annual electric savings (kWh/yr)</v>
          </cell>
          <cell r="F3554" t="str">
            <v xml:space="preserve">Energy Savings Value Source </v>
          </cell>
          <cell r="G3554" t="str">
            <v/>
          </cell>
          <cell r="H3554" t="str">
            <v/>
          </cell>
          <cell r="I3554" t="str">
            <v>AgGreenMotorRewind_v2_0.xlsm</v>
          </cell>
        </row>
        <row r="3555">
          <cell r="C3555" t="str">
            <v>345.3_Measure life (years)</v>
          </cell>
          <cell r="D3555">
            <v>3</v>
          </cell>
          <cell r="E3555" t="str">
            <v>Measure life (years)</v>
          </cell>
          <cell r="F3555" t="str">
            <v>Measure Life Value Source</v>
          </cell>
          <cell r="G3555" t="str">
            <v/>
          </cell>
          <cell r="H3555" t="str">
            <v/>
          </cell>
          <cell r="I3555" t="str">
            <v>AgGreenMotorRewind_v2_0.xlsm</v>
          </cell>
        </row>
        <row r="3556">
          <cell r="C3556" t="str">
            <v>577.3_Incentive Customer ($)</v>
          </cell>
          <cell r="D3556">
            <v>3</v>
          </cell>
          <cell r="E3556" t="str">
            <v>Incentive Customer ($)</v>
          </cell>
          <cell r="F3556" t="str">
            <v>Incentive Value Source</v>
          </cell>
          <cell r="G3556" t="str">
            <v/>
          </cell>
          <cell r="H3556" t="str">
            <v>Table 10-13</v>
          </cell>
          <cell r="I3556" t="str">
            <v>FinAnswer Express Market Characterization and Program Enhancements - Utah Service Territory 30 Nov 2011.pdf</v>
          </cell>
        </row>
        <row r="3557">
          <cell r="C3557" t="str">
            <v>577.3_Gross Average Monthly Demand Reduction (kW/unit)</v>
          </cell>
          <cell r="D3557">
            <v>3</v>
          </cell>
          <cell r="E3557" t="str">
            <v>Gross Average Monthly Demand Reduction (kW/unit)</v>
          </cell>
          <cell r="F3557" t="str">
            <v>Demand Reduction Value Source</v>
          </cell>
          <cell r="G3557" t="str">
            <v/>
          </cell>
          <cell r="H3557" t="str">
            <v/>
          </cell>
          <cell r="I3557" t="str">
            <v>AgGreenMotorRewind_v2_0.xlsm</v>
          </cell>
        </row>
        <row r="3558">
          <cell r="C3558" t="str">
            <v>577.3_Measure life (years)</v>
          </cell>
          <cell r="D3558">
            <v>3</v>
          </cell>
          <cell r="E3558" t="str">
            <v>Measure life (years)</v>
          </cell>
          <cell r="F3558" t="str">
            <v>Measure Life Value Source</v>
          </cell>
          <cell r="G3558" t="str">
            <v/>
          </cell>
          <cell r="H3558" t="str">
            <v>Table 2 on page 22 of Appendix 1</v>
          </cell>
          <cell r="I3558" t="str">
            <v>UT_2011_Annual_Report.pdf</v>
          </cell>
        </row>
        <row r="3559">
          <cell r="C3559" t="str">
            <v>577.3_Gross incremental annual electric savings (kWh/yr)</v>
          </cell>
          <cell r="D3559">
            <v>3</v>
          </cell>
          <cell r="E3559" t="str">
            <v>Gross incremental annual electric savings (kWh/yr)</v>
          </cell>
          <cell r="F3559" t="str">
            <v xml:space="preserve">Energy Savings Value Source </v>
          </cell>
          <cell r="G3559" t="str">
            <v/>
          </cell>
          <cell r="H3559" t="str">
            <v/>
          </cell>
          <cell r="I3559" t="str">
            <v/>
          </cell>
        </row>
        <row r="3560">
          <cell r="C3560" t="str">
            <v>577.3_Gross Average Monthly Demand Reduction (kW/unit)</v>
          </cell>
          <cell r="D3560">
            <v>3</v>
          </cell>
          <cell r="E3560" t="str">
            <v>Gross Average Monthly Demand Reduction (kW/unit)</v>
          </cell>
          <cell r="F3560" t="str">
            <v>Demand Reduction Value Source</v>
          </cell>
          <cell r="G3560" t="str">
            <v/>
          </cell>
          <cell r="H3560" t="str">
            <v/>
          </cell>
          <cell r="I3560" t="str">
            <v/>
          </cell>
        </row>
        <row r="3561">
          <cell r="C3561" t="str">
            <v>577.3_Gross incremental annual electric savings (kWh/yr)</v>
          </cell>
          <cell r="D3561">
            <v>3</v>
          </cell>
          <cell r="E3561" t="str">
            <v>Gross incremental annual electric savings (kWh/yr)</v>
          </cell>
          <cell r="F3561" t="str">
            <v xml:space="preserve">Energy Savings Value Source </v>
          </cell>
          <cell r="G3561" t="str">
            <v/>
          </cell>
          <cell r="H3561" t="str">
            <v/>
          </cell>
          <cell r="I3561" t="str">
            <v>AgGreenMotorRewind_v2_0.xlsm</v>
          </cell>
        </row>
        <row r="3562">
          <cell r="C3562" t="str">
            <v>577.3_Incremental cost ($)</v>
          </cell>
          <cell r="D3562">
            <v>3</v>
          </cell>
          <cell r="E3562" t="str">
            <v>Incremental cost ($)</v>
          </cell>
          <cell r="F3562" t="str">
            <v>Cost Value Source</v>
          </cell>
          <cell r="G3562" t="str">
            <v/>
          </cell>
          <cell r="H3562" t="str">
            <v/>
          </cell>
          <cell r="I3562" t="str">
            <v/>
          </cell>
        </row>
        <row r="3563">
          <cell r="C3563" t="str">
            <v>577.3_Incremental cost ($)</v>
          </cell>
          <cell r="D3563">
            <v>3</v>
          </cell>
          <cell r="E3563" t="str">
            <v>Incremental cost ($)</v>
          </cell>
          <cell r="F3563" t="str">
            <v>Cost Value Source</v>
          </cell>
          <cell r="G3563" t="str">
            <v/>
          </cell>
          <cell r="H3563" t="str">
            <v/>
          </cell>
          <cell r="I3563" t="str">
            <v>AgGreenMotorRewind_v2_0.xlsm</v>
          </cell>
        </row>
        <row r="3564">
          <cell r="C3564" t="str">
            <v>789.2_Gross incremental annual electric savings (kWh/yr)</v>
          </cell>
          <cell r="D3564">
            <v>2</v>
          </cell>
          <cell r="E3564" t="str">
            <v>Gross incremental annual electric savings (kWh/yr)</v>
          </cell>
          <cell r="F3564" t="str">
            <v xml:space="preserve">Energy Savings Value Source </v>
          </cell>
          <cell r="G3564" t="str">
            <v/>
          </cell>
          <cell r="H3564" t="str">
            <v/>
          </cell>
          <cell r="I3564" t="str">
            <v>AgGreenMotorRewind_v2_0.xlsm</v>
          </cell>
        </row>
        <row r="3565">
          <cell r="C3565" t="str">
            <v>789.2_Gross Average Monthly Demand Reduction (kW/unit)</v>
          </cell>
          <cell r="D3565">
            <v>2</v>
          </cell>
          <cell r="E3565" t="str">
            <v>Gross Average Monthly Demand Reduction (kW/unit)</v>
          </cell>
          <cell r="F3565" t="str">
            <v>Demand Reduction Value Source</v>
          </cell>
          <cell r="G3565" t="str">
            <v/>
          </cell>
          <cell r="H3565" t="str">
            <v/>
          </cell>
          <cell r="I3565" t="str">
            <v>AgGreenMotorRewind_v2_0.xlsm</v>
          </cell>
        </row>
        <row r="3566">
          <cell r="C3566" t="str">
            <v>789.2_Measure life (years)</v>
          </cell>
          <cell r="D3566">
            <v>2</v>
          </cell>
          <cell r="E3566" t="str">
            <v>Measure life (years)</v>
          </cell>
          <cell r="F3566" t="str">
            <v>Measure Life Value Source</v>
          </cell>
          <cell r="G3566" t="str">
            <v/>
          </cell>
          <cell r="H3566" t="str">
            <v/>
          </cell>
          <cell r="I3566" t="str">
            <v>AgGreenMotorRewind_v2_0.xlsm</v>
          </cell>
        </row>
        <row r="3567">
          <cell r="C3567" t="str">
            <v>789.2_Incremental cost ($)</v>
          </cell>
          <cell r="D3567">
            <v>2</v>
          </cell>
          <cell r="E3567" t="str">
            <v>Incremental cost ($)</v>
          </cell>
          <cell r="F3567" t="str">
            <v>Cost Value Source</v>
          </cell>
          <cell r="G3567" t="str">
            <v/>
          </cell>
          <cell r="H3567" t="str">
            <v/>
          </cell>
          <cell r="I3567" t="str">
            <v>AgGreenMotorRewind_v2_0.xlsm</v>
          </cell>
        </row>
        <row r="3568">
          <cell r="C3568" t="str">
            <v>1002.3_Incremental cost ($)</v>
          </cell>
          <cell r="D3568">
            <v>3</v>
          </cell>
          <cell r="E3568" t="str">
            <v>Incremental cost ($)</v>
          </cell>
          <cell r="F3568" t="str">
            <v>Incremental Cost Value Source</v>
          </cell>
          <cell r="G3568" t="str">
            <v/>
          </cell>
          <cell r="H3568" t="str">
            <v/>
          </cell>
          <cell r="I3568" t="str">
            <v>AgGreenMotorRewind_v2_0.xlsm</v>
          </cell>
        </row>
        <row r="3569">
          <cell r="C3569" t="str">
            <v>1002.3_Gross Average Monthly Demand Reduction (kW/unit)</v>
          </cell>
          <cell r="D3569">
            <v>3</v>
          </cell>
          <cell r="E3569" t="str">
            <v>Gross Average Monthly Demand Reduction (kW/unit)</v>
          </cell>
          <cell r="F3569" t="str">
            <v>Demand Savings Value Source</v>
          </cell>
          <cell r="G3569" t="str">
            <v/>
          </cell>
          <cell r="H3569" t="str">
            <v/>
          </cell>
          <cell r="I3569" t="str">
            <v>AgGreenMotorRewind_v2_0.xlsm</v>
          </cell>
        </row>
        <row r="3570">
          <cell r="C3570" t="str">
            <v>1002.3_Planned Realization Rate</v>
          </cell>
          <cell r="D3570">
            <v>3</v>
          </cell>
          <cell r="E3570" t="str">
            <v>Planned Realization Rate</v>
          </cell>
          <cell r="F3570" t="str">
            <v>Realization Rate Value Source</v>
          </cell>
          <cell r="G3570" t="str">
            <v/>
          </cell>
          <cell r="H3570" t="str">
            <v>Table 1</v>
          </cell>
          <cell r="I3570" t="str">
            <v>DSM_WY_FinAnswerExpress_Report_2011.pdf</v>
          </cell>
        </row>
        <row r="3571">
          <cell r="C3571" t="str">
            <v>1002.3_Measure life (years)</v>
          </cell>
          <cell r="D3571">
            <v>3</v>
          </cell>
          <cell r="E3571" t="str">
            <v>Measure life (years)</v>
          </cell>
          <cell r="F3571" t="str">
            <v>Measure Life Value Source</v>
          </cell>
          <cell r="G3571" t="str">
            <v/>
          </cell>
          <cell r="H3571" t="str">
            <v/>
          </cell>
          <cell r="I3571" t="str">
            <v>AgGreenMotorRewind_v2_0.xlsm</v>
          </cell>
        </row>
        <row r="3572">
          <cell r="C3572" t="str">
            <v>1002.3_Gross incremental annual electric savings (kWh/yr)</v>
          </cell>
          <cell r="D3572">
            <v>3</v>
          </cell>
          <cell r="E3572" t="str">
            <v>Gross incremental annual electric savings (kWh/yr)</v>
          </cell>
          <cell r="F3572" t="str">
            <v>Energy Savings Value Source</v>
          </cell>
          <cell r="G3572" t="str">
            <v/>
          </cell>
          <cell r="H3572" t="str">
            <v/>
          </cell>
          <cell r="I3572" t="str">
            <v>AgGreenMotorRewind_v2_0.xlsm</v>
          </cell>
        </row>
        <row r="3573">
          <cell r="C3573" t="str">
            <v>1002.3_Planned Net to Gross Ratio</v>
          </cell>
          <cell r="D3573">
            <v>3</v>
          </cell>
          <cell r="E3573" t="str">
            <v>Planned Net to Gross Ratio</v>
          </cell>
          <cell r="F3573" t="str">
            <v>Net-to-Gross Value Source</v>
          </cell>
          <cell r="G3573" t="str">
            <v/>
          </cell>
          <cell r="H3573" t="str">
            <v>Page 10</v>
          </cell>
          <cell r="I3573" t="str">
            <v>DSM_WY_FinAnswerExpress_Report_2011.pdf</v>
          </cell>
        </row>
        <row r="3574">
          <cell r="C3574" t="str">
            <v>12202013-074.1_Measure life (years)</v>
          </cell>
          <cell r="D3574">
            <v>1</v>
          </cell>
          <cell r="E3574" t="str">
            <v>Measure life (years)</v>
          </cell>
          <cell r="F3574" t="str">
            <v>Measure Life Value Source</v>
          </cell>
          <cell r="G3574" t="str">
            <v/>
          </cell>
          <cell r="H3574" t="str">
            <v/>
          </cell>
          <cell r="I3574" t="str">
            <v>AgGreenMotorRewind_v2_0.xlsm</v>
          </cell>
        </row>
        <row r="3575">
          <cell r="C3575" t="str">
            <v>12202013-074.1_Gross incremental annual electric savings (kWh/yr)</v>
          </cell>
          <cell r="D3575">
            <v>1</v>
          </cell>
          <cell r="E3575" t="str">
            <v>Gross incremental annual electric savings (kWh/yr)</v>
          </cell>
          <cell r="F3575" t="str">
            <v xml:space="preserve">Energy Savings Value Source </v>
          </cell>
          <cell r="G3575" t="str">
            <v/>
          </cell>
          <cell r="H3575" t="str">
            <v/>
          </cell>
          <cell r="I3575" t="str">
            <v>AgGreenMotorRewind_v2_0.xlsm</v>
          </cell>
        </row>
        <row r="3576">
          <cell r="C3576" t="str">
            <v>12202013-074.1_Planned Realization Rate</v>
          </cell>
          <cell r="D3576">
            <v>1</v>
          </cell>
          <cell r="E3576" t="str">
            <v>Planned Realization Rate</v>
          </cell>
          <cell r="F3576" t="str">
            <v>Realization Rate Value Source</v>
          </cell>
          <cell r="G3576" t="str">
            <v/>
          </cell>
          <cell r="H3576" t="str">
            <v>page 2</v>
          </cell>
          <cell r="I3576" t="str">
            <v>CA_FinAnswer_Express_Program_Evaluation_2009-2011.pdf</v>
          </cell>
        </row>
        <row r="3577">
          <cell r="C3577" t="str">
            <v>12202013-074.1_Incremental cost ($)</v>
          </cell>
          <cell r="D3577">
            <v>1</v>
          </cell>
          <cell r="E3577" t="str">
            <v>Incremental cost ($)</v>
          </cell>
          <cell r="F3577" t="str">
            <v>Cost Value Source</v>
          </cell>
          <cell r="G3577" t="str">
            <v/>
          </cell>
          <cell r="H3577" t="str">
            <v/>
          </cell>
          <cell r="I3577" t="str">
            <v>AgGreenMotorRewind_v2_0.xlsm</v>
          </cell>
        </row>
        <row r="3578">
          <cell r="C3578" t="str">
            <v>12202013-074.1_Planned Net to Gross Ratio</v>
          </cell>
          <cell r="D3578">
            <v>1</v>
          </cell>
          <cell r="E3578" t="str">
            <v>Planned Net to Gross Ratio</v>
          </cell>
          <cell r="F3578" t="str">
            <v>Net-to-Gross Value Source</v>
          </cell>
          <cell r="G3578" t="str">
            <v/>
          </cell>
          <cell r="H3578" t="str">
            <v>page 2</v>
          </cell>
          <cell r="I3578" t="str">
            <v>CA_FinAnswer_Express_Program_Evaluation_2009-2011.pdf</v>
          </cell>
        </row>
        <row r="3579">
          <cell r="C3579" t="str">
            <v>12202013-074.1_Gross Average Monthly Demand Reduction (kW/unit)</v>
          </cell>
          <cell r="D3579">
            <v>1</v>
          </cell>
          <cell r="E3579" t="str">
            <v>Gross Average Monthly Demand Reduction (kW/unit)</v>
          </cell>
          <cell r="F3579" t="str">
            <v>Demand Reduction Value Source</v>
          </cell>
          <cell r="G3579" t="str">
            <v/>
          </cell>
          <cell r="H3579" t="str">
            <v/>
          </cell>
          <cell r="I3579" t="str">
            <v>AgGreenMotorRewind_v2_0.xlsm</v>
          </cell>
        </row>
        <row r="3580">
          <cell r="C3580" t="str">
            <v>12202013-010.2_Gross Average Monthly Demand Reduction (kW/unit)</v>
          </cell>
          <cell r="D3580">
            <v>2</v>
          </cell>
          <cell r="E3580" t="str">
            <v>Gross Average Monthly Demand Reduction (kW/unit)</v>
          </cell>
          <cell r="F3580" t="str">
            <v>Demand Reduction Value Source</v>
          </cell>
          <cell r="G3580" t="str">
            <v/>
          </cell>
          <cell r="H3580" t="str">
            <v/>
          </cell>
          <cell r="I3580" t="str">
            <v>AgGreenMotorRewind_v2_0.xlsm</v>
          </cell>
        </row>
        <row r="3581">
          <cell r="C3581" t="str">
            <v>12202013-010.2_Planned Net to Gross Ratio</v>
          </cell>
          <cell r="D3581">
            <v>2</v>
          </cell>
          <cell r="E3581" t="str">
            <v>Planned Net to Gross Ratio</v>
          </cell>
          <cell r="F3581" t="str">
            <v>Net-to-Gross Value Source</v>
          </cell>
          <cell r="G3581" t="str">
            <v/>
          </cell>
          <cell r="H3581" t="str">
            <v>Page 2</v>
          </cell>
          <cell r="I3581" t="str">
            <v>ID_FinAnswer_Express_Program_Evaluation_2009-2011.pdf</v>
          </cell>
        </row>
        <row r="3582">
          <cell r="C3582" t="str">
            <v>12202013-010.2_Gross incremental annual electric savings (kWh/yr)</v>
          </cell>
          <cell r="D3582">
            <v>2</v>
          </cell>
          <cell r="E3582" t="str">
            <v>Gross incremental annual electric savings (kWh/yr)</v>
          </cell>
          <cell r="F3582" t="str">
            <v xml:space="preserve">Energy Savings Value Source </v>
          </cell>
          <cell r="G3582" t="str">
            <v/>
          </cell>
          <cell r="H3582" t="str">
            <v/>
          </cell>
          <cell r="I3582" t="str">
            <v>AgGreenMotorRewind_v2_0.xlsm</v>
          </cell>
        </row>
        <row r="3583">
          <cell r="C3583" t="str">
            <v>12202013-010.2_Incremental cost ($)</v>
          </cell>
          <cell r="D3583">
            <v>2</v>
          </cell>
          <cell r="E3583" t="str">
            <v>Incremental cost ($)</v>
          </cell>
          <cell r="F3583" t="str">
            <v>Cost Value Source</v>
          </cell>
          <cell r="G3583" t="str">
            <v/>
          </cell>
          <cell r="H3583" t="str">
            <v/>
          </cell>
          <cell r="I3583" t="str">
            <v>AgGreenMotorRewind_v2_0.xlsm</v>
          </cell>
        </row>
        <row r="3584">
          <cell r="C3584" t="str">
            <v>12202013-010.2_Planned Realization Rate</v>
          </cell>
          <cell r="D3584">
            <v>2</v>
          </cell>
          <cell r="E3584" t="str">
            <v>Planned Realization Rate</v>
          </cell>
          <cell r="F3584" t="str">
            <v>Realization Rate Value Source</v>
          </cell>
          <cell r="G3584" t="str">
            <v/>
          </cell>
          <cell r="H3584" t="str">
            <v>Table 1</v>
          </cell>
          <cell r="I3584" t="str">
            <v>ID_FinAnswer_Express_Program_Evaluation_2009-2011.pdf</v>
          </cell>
        </row>
        <row r="3585">
          <cell r="C3585" t="str">
            <v>12202013-010.2_Measure life (years)</v>
          </cell>
          <cell r="D3585">
            <v>2</v>
          </cell>
          <cell r="E3585" t="str">
            <v>Measure life (years)</v>
          </cell>
          <cell r="F3585" t="str">
            <v>Measure Life Value Source</v>
          </cell>
          <cell r="G3585" t="str">
            <v/>
          </cell>
          <cell r="H3585" t="str">
            <v/>
          </cell>
          <cell r="I3585" t="str">
            <v>AgGreenMotorRewind_v2_0.xlsm</v>
          </cell>
        </row>
        <row r="3586">
          <cell r="C3586" t="str">
            <v>12132013-010.2_Gross incremental annual electric savings (kWh/yr)</v>
          </cell>
          <cell r="D3586">
            <v>2</v>
          </cell>
          <cell r="E3586" t="str">
            <v>Gross incremental annual electric savings (kWh/yr)</v>
          </cell>
          <cell r="F3586" t="str">
            <v xml:space="preserve">Energy Savings Value Source </v>
          </cell>
          <cell r="G3586" t="str">
            <v/>
          </cell>
          <cell r="H3586" t="str">
            <v/>
          </cell>
          <cell r="I3586" t="str">
            <v/>
          </cell>
        </row>
        <row r="3587">
          <cell r="C3587" t="str">
            <v>12132013-010.2_Gross incremental annual electric savings (kWh/yr)</v>
          </cell>
          <cell r="D3587">
            <v>2</v>
          </cell>
          <cell r="E3587" t="str">
            <v>Gross incremental annual electric savings (kWh/yr)</v>
          </cell>
          <cell r="F3587" t="str">
            <v xml:space="preserve">Energy Savings Value Source </v>
          </cell>
          <cell r="G3587" t="str">
            <v/>
          </cell>
          <cell r="H3587" t="str">
            <v/>
          </cell>
          <cell r="I3587" t="str">
            <v>AgGreenMotorRewind_v2_0.xlsm</v>
          </cell>
        </row>
        <row r="3588">
          <cell r="C3588" t="str">
            <v>12132013-010.2_Gross Average Monthly Demand Reduction (kW/unit)</v>
          </cell>
          <cell r="D3588">
            <v>2</v>
          </cell>
          <cell r="E3588" t="str">
            <v>Gross Average Monthly Demand Reduction (kW/unit)</v>
          </cell>
          <cell r="F3588" t="str">
            <v>Demand Reduction Value Source</v>
          </cell>
          <cell r="G3588" t="str">
            <v/>
          </cell>
          <cell r="H3588" t="str">
            <v/>
          </cell>
          <cell r="I3588" t="str">
            <v>AgGreenMotorRewind_v2_0.xlsm</v>
          </cell>
        </row>
        <row r="3589">
          <cell r="C3589" t="str">
            <v>12132013-010.2_Incremental cost ($)</v>
          </cell>
          <cell r="D3589">
            <v>2</v>
          </cell>
          <cell r="E3589" t="str">
            <v>Incremental cost ($)</v>
          </cell>
          <cell r="F3589" t="str">
            <v>Cost Value Source</v>
          </cell>
          <cell r="G3589" t="str">
            <v/>
          </cell>
          <cell r="H3589" t="str">
            <v/>
          </cell>
          <cell r="I3589" t="str">
            <v>AgGreenMotorRewind_v2_0.xlsm</v>
          </cell>
        </row>
        <row r="3590">
          <cell r="C3590" t="str">
            <v>12132013-010.2_Incentive Customer ($)</v>
          </cell>
          <cell r="D3590">
            <v>2</v>
          </cell>
          <cell r="E3590" t="str">
            <v>Incentive Customer ($)</v>
          </cell>
          <cell r="F3590" t="str">
            <v>Incentive Value Source</v>
          </cell>
          <cell r="G3590" t="str">
            <v/>
          </cell>
          <cell r="H3590" t="str">
            <v>Table 10-14</v>
          </cell>
          <cell r="I3590" t="str">
            <v>FinAnswer Express Market Characterization and Program Enhancements - Utah Service Territory 30 Nov 2011.pdf</v>
          </cell>
        </row>
        <row r="3591">
          <cell r="C3591" t="str">
            <v>12132013-010.2_Measure life (years)</v>
          </cell>
          <cell r="D3591">
            <v>2</v>
          </cell>
          <cell r="E3591" t="str">
            <v>Measure life (years)</v>
          </cell>
          <cell r="F3591" t="str">
            <v>Measure Life Value Source</v>
          </cell>
          <cell r="G3591" t="str">
            <v/>
          </cell>
          <cell r="H3591" t="str">
            <v>Table 2 on page 22 of Appendix 1</v>
          </cell>
          <cell r="I3591" t="str">
            <v>UT_2011_Annual_Report.pdf</v>
          </cell>
        </row>
        <row r="3592">
          <cell r="C3592" t="str">
            <v>12132013-010.2_Gross Average Monthly Demand Reduction (kW/unit)</v>
          </cell>
          <cell r="D3592">
            <v>2</v>
          </cell>
          <cell r="E3592" t="str">
            <v>Gross Average Monthly Demand Reduction (kW/unit)</v>
          </cell>
          <cell r="F3592" t="str">
            <v>Demand Reduction Value Source</v>
          </cell>
          <cell r="G3592" t="str">
            <v/>
          </cell>
          <cell r="H3592" t="str">
            <v/>
          </cell>
          <cell r="I3592" t="str">
            <v/>
          </cell>
        </row>
        <row r="3593">
          <cell r="C3593" t="str">
            <v>12132013-010.2_Incremental cost ($)</v>
          </cell>
          <cell r="D3593">
            <v>2</v>
          </cell>
          <cell r="E3593" t="str">
            <v>Incremental cost ($)</v>
          </cell>
          <cell r="F3593" t="str">
            <v>Cost Value Source</v>
          </cell>
          <cell r="G3593" t="str">
            <v/>
          </cell>
          <cell r="H3593" t="str">
            <v/>
          </cell>
          <cell r="I3593" t="str">
            <v/>
          </cell>
        </row>
        <row r="3594">
          <cell r="C3594" t="str">
            <v>12302013-033.1_Gross Average Monthly Demand Reduction (kW/unit)</v>
          </cell>
          <cell r="D3594">
            <v>1</v>
          </cell>
          <cell r="E3594" t="str">
            <v>Gross Average Monthly Demand Reduction (kW/unit)</v>
          </cell>
          <cell r="F3594" t="str">
            <v>Demand Reduction Value Source</v>
          </cell>
          <cell r="G3594" t="str">
            <v/>
          </cell>
          <cell r="H3594" t="str">
            <v/>
          </cell>
          <cell r="I3594" t="str">
            <v>AgGreenMotorRewind_v2_0.xlsm</v>
          </cell>
        </row>
        <row r="3595">
          <cell r="C3595" t="str">
            <v>12302013-033.1_Incremental cost ($)</v>
          </cell>
          <cell r="D3595">
            <v>1</v>
          </cell>
          <cell r="E3595" t="str">
            <v>Incremental cost ($)</v>
          </cell>
          <cell r="F3595" t="str">
            <v>Cost Value Source</v>
          </cell>
          <cell r="G3595" t="str">
            <v/>
          </cell>
          <cell r="H3595" t="str">
            <v/>
          </cell>
          <cell r="I3595" t="str">
            <v>AgGreenMotorRewind_v2_0.xlsm</v>
          </cell>
        </row>
        <row r="3596">
          <cell r="C3596" t="str">
            <v>12302013-033.1_Measure life (years)</v>
          </cell>
          <cell r="D3596">
            <v>1</v>
          </cell>
          <cell r="E3596" t="str">
            <v>Measure life (years)</v>
          </cell>
          <cell r="F3596" t="str">
            <v>Measure Life Value Source</v>
          </cell>
          <cell r="G3596" t="str">
            <v/>
          </cell>
          <cell r="H3596" t="str">
            <v/>
          </cell>
          <cell r="I3596" t="str">
            <v>AgGreenMotorRewind_v2_0.xlsm</v>
          </cell>
        </row>
        <row r="3597">
          <cell r="C3597" t="str">
            <v>12302013-033.1_Gross incremental annual electric savings (kWh/yr)</v>
          </cell>
          <cell r="D3597">
            <v>1</v>
          </cell>
          <cell r="E3597" t="str">
            <v>Gross incremental annual electric savings (kWh/yr)</v>
          </cell>
          <cell r="F3597" t="str">
            <v xml:space="preserve">Energy Savings Value Source </v>
          </cell>
          <cell r="G3597" t="str">
            <v/>
          </cell>
          <cell r="H3597" t="str">
            <v/>
          </cell>
          <cell r="I3597" t="str">
            <v>AgGreenMotorRewind_v2_0.xlsm</v>
          </cell>
        </row>
        <row r="3598">
          <cell r="C3598" t="str">
            <v>12202013-042.2_Gross Average Monthly Demand Reduction (kW/unit)</v>
          </cell>
          <cell r="D3598">
            <v>2</v>
          </cell>
          <cell r="E3598" t="str">
            <v>Gross Average Monthly Demand Reduction (kW/unit)</v>
          </cell>
          <cell r="F3598" t="str">
            <v>Demand Savings Value Source</v>
          </cell>
          <cell r="G3598" t="str">
            <v/>
          </cell>
          <cell r="H3598" t="str">
            <v/>
          </cell>
          <cell r="I3598" t="str">
            <v>AgGreenMotorRewind_v2_0.xlsm</v>
          </cell>
        </row>
        <row r="3599">
          <cell r="C3599" t="str">
            <v>12202013-042.2_Planned Realization Rate</v>
          </cell>
          <cell r="D3599">
            <v>2</v>
          </cell>
          <cell r="E3599" t="str">
            <v>Planned Realization Rate</v>
          </cell>
          <cell r="F3599" t="str">
            <v>Realization Rate Value Source</v>
          </cell>
          <cell r="G3599" t="str">
            <v/>
          </cell>
          <cell r="H3599" t="str">
            <v>Table 1</v>
          </cell>
          <cell r="I3599" t="str">
            <v>DSM_WY_FinAnswerExpress_Report_2011.pdf</v>
          </cell>
        </row>
        <row r="3600">
          <cell r="C3600" t="str">
            <v>12202013-042.2_Incremental cost ($)</v>
          </cell>
          <cell r="D3600">
            <v>2</v>
          </cell>
          <cell r="E3600" t="str">
            <v>Incremental cost ($)</v>
          </cell>
          <cell r="F3600" t="str">
            <v>Incremental Cost Value Source</v>
          </cell>
          <cell r="G3600" t="str">
            <v/>
          </cell>
          <cell r="H3600" t="str">
            <v/>
          </cell>
          <cell r="I3600" t="str">
            <v>AgGreenMotorRewind_v2_0.xlsm</v>
          </cell>
        </row>
        <row r="3601">
          <cell r="C3601" t="str">
            <v>12202013-042.2_Measure life (years)</v>
          </cell>
          <cell r="D3601">
            <v>2</v>
          </cell>
          <cell r="E3601" t="str">
            <v>Measure life (years)</v>
          </cell>
          <cell r="F3601" t="str">
            <v>Measure Life Value Source</v>
          </cell>
          <cell r="G3601" t="str">
            <v/>
          </cell>
          <cell r="H3601" t="str">
            <v/>
          </cell>
          <cell r="I3601" t="str">
            <v>AgGreenMotorRewind_v2_0.xlsm</v>
          </cell>
        </row>
        <row r="3602">
          <cell r="C3602" t="str">
            <v>12202013-042.2_Planned Net to Gross Ratio</v>
          </cell>
          <cell r="D3602">
            <v>2</v>
          </cell>
          <cell r="E3602" t="str">
            <v>Planned Net to Gross Ratio</v>
          </cell>
          <cell r="F3602" t="str">
            <v>Net-to-Gross Value Source</v>
          </cell>
          <cell r="G3602" t="str">
            <v/>
          </cell>
          <cell r="H3602" t="str">
            <v>Page 10</v>
          </cell>
          <cell r="I3602" t="str">
            <v>DSM_WY_FinAnswerExpress_Report_2011.pdf</v>
          </cell>
        </row>
        <row r="3603">
          <cell r="C3603" t="str">
            <v>12202013-042.2_Gross incremental annual electric savings (kWh/yr)</v>
          </cell>
          <cell r="D3603">
            <v>2</v>
          </cell>
          <cell r="E3603" t="str">
            <v>Gross incremental annual electric savings (kWh/yr)</v>
          </cell>
          <cell r="F3603" t="str">
            <v>Energy Savings Value Source</v>
          </cell>
          <cell r="G3603" t="str">
            <v/>
          </cell>
          <cell r="H3603" t="str">
            <v/>
          </cell>
          <cell r="I3603" t="str">
            <v>AgGreenMotorRewind_v2_0.xlsm</v>
          </cell>
        </row>
        <row r="3604">
          <cell r="C3604" t="str">
            <v>136.2_Gross incremental annual electric savings (kWh/yr)</v>
          </cell>
          <cell r="D3604">
            <v>2</v>
          </cell>
          <cell r="E3604" t="str">
            <v>Gross incremental annual electric savings (kWh/yr)</v>
          </cell>
          <cell r="F3604" t="str">
            <v xml:space="preserve">Energy Savings Value Source </v>
          </cell>
          <cell r="G3604" t="str">
            <v/>
          </cell>
          <cell r="H3604" t="str">
            <v/>
          </cell>
          <cell r="I3604" t="str">
            <v>AgGreenMotorRewind_v2_0.xlsm</v>
          </cell>
        </row>
        <row r="3605">
          <cell r="C3605" t="str">
            <v>136.2_Planned Net to Gross Ratio</v>
          </cell>
          <cell r="D3605">
            <v>2</v>
          </cell>
          <cell r="E3605" t="str">
            <v>Planned Net to Gross Ratio</v>
          </cell>
          <cell r="F3605" t="str">
            <v>Net-to-Gross Value Source</v>
          </cell>
          <cell r="G3605" t="str">
            <v/>
          </cell>
          <cell r="H3605" t="str">
            <v>page 2</v>
          </cell>
          <cell r="I3605" t="str">
            <v>CA_FinAnswer_Express_Program_Evaluation_2009-2011.pdf</v>
          </cell>
        </row>
        <row r="3606">
          <cell r="C3606" t="str">
            <v>136.2_Incremental cost ($)</v>
          </cell>
          <cell r="D3606">
            <v>2</v>
          </cell>
          <cell r="E3606" t="str">
            <v>Incremental cost ($)</v>
          </cell>
          <cell r="F3606" t="str">
            <v>Cost Value Source</v>
          </cell>
          <cell r="G3606" t="str">
            <v/>
          </cell>
          <cell r="H3606" t="str">
            <v/>
          </cell>
          <cell r="I3606" t="str">
            <v>AgGreenMotorRewind_v2_0.xlsm</v>
          </cell>
        </row>
        <row r="3607">
          <cell r="C3607" t="str">
            <v>136.2_Measure life (years)</v>
          </cell>
          <cell r="D3607">
            <v>2</v>
          </cell>
          <cell r="E3607" t="str">
            <v>Measure life (years)</v>
          </cell>
          <cell r="F3607" t="str">
            <v>Measure Life Value Source</v>
          </cell>
          <cell r="G3607" t="str">
            <v/>
          </cell>
          <cell r="H3607" t="str">
            <v/>
          </cell>
          <cell r="I3607" t="str">
            <v>AgGreenMotorRewind_v2_0.xlsm</v>
          </cell>
        </row>
        <row r="3608">
          <cell r="C3608" t="str">
            <v>136.2_Gross Average Monthly Demand Reduction (kW/unit)</v>
          </cell>
          <cell r="D3608">
            <v>2</v>
          </cell>
          <cell r="E3608" t="str">
            <v>Gross Average Monthly Demand Reduction (kW/unit)</v>
          </cell>
          <cell r="F3608" t="str">
            <v>Demand Reduction Value Source</v>
          </cell>
          <cell r="G3608" t="str">
            <v/>
          </cell>
          <cell r="H3608" t="str">
            <v/>
          </cell>
          <cell r="I3608" t="str">
            <v>AgGreenMotorRewind_v2_0.xlsm</v>
          </cell>
        </row>
        <row r="3609">
          <cell r="C3609" t="str">
            <v>136.2_Planned Realization Rate</v>
          </cell>
          <cell r="D3609">
            <v>2</v>
          </cell>
          <cell r="E3609" t="str">
            <v>Planned Realization Rate</v>
          </cell>
          <cell r="F3609" t="str">
            <v>Realization Rate Value Source</v>
          </cell>
          <cell r="G3609" t="str">
            <v/>
          </cell>
          <cell r="H3609" t="str">
            <v>page 2</v>
          </cell>
          <cell r="I3609" t="str">
            <v>CA_FinAnswer_Express_Program_Evaluation_2009-2011.pdf</v>
          </cell>
        </row>
        <row r="3610">
          <cell r="C3610" t="str">
            <v>346.3_Planned Net to Gross Ratio</v>
          </cell>
          <cell r="D3610">
            <v>3</v>
          </cell>
          <cell r="E3610" t="str">
            <v>Planned Net to Gross Ratio</v>
          </cell>
          <cell r="F3610" t="str">
            <v>Net-to-Gross Value Source</v>
          </cell>
          <cell r="G3610" t="str">
            <v/>
          </cell>
          <cell r="H3610" t="str">
            <v>Page 2</v>
          </cell>
          <cell r="I3610" t="str">
            <v>ID_FinAnswer_Express_Program_Evaluation_2009-2011.pdf</v>
          </cell>
        </row>
        <row r="3611">
          <cell r="C3611" t="str">
            <v>346.3_Gross incremental annual electric savings (kWh/yr)</v>
          </cell>
          <cell r="D3611">
            <v>3</v>
          </cell>
          <cell r="E3611" t="str">
            <v>Gross incremental annual electric savings (kWh/yr)</v>
          </cell>
          <cell r="F3611" t="str">
            <v xml:space="preserve">Energy Savings Value Source </v>
          </cell>
          <cell r="G3611" t="str">
            <v/>
          </cell>
          <cell r="H3611" t="str">
            <v/>
          </cell>
          <cell r="I3611" t="str">
            <v>AgGreenMotorRewind_v2_0.xlsm</v>
          </cell>
        </row>
        <row r="3612">
          <cell r="C3612" t="str">
            <v>346.3_Gross Average Monthly Demand Reduction (kW/unit)</v>
          </cell>
          <cell r="D3612">
            <v>3</v>
          </cell>
          <cell r="E3612" t="str">
            <v>Gross Average Monthly Demand Reduction (kW/unit)</v>
          </cell>
          <cell r="F3612" t="str">
            <v>Demand Reduction Value Source</v>
          </cell>
          <cell r="G3612" t="str">
            <v/>
          </cell>
          <cell r="H3612" t="str">
            <v/>
          </cell>
          <cell r="I3612" t="str">
            <v>AgGreenMotorRewind_v2_0.xlsm</v>
          </cell>
        </row>
        <row r="3613">
          <cell r="C3613" t="str">
            <v>346.3_Incremental cost ($)</v>
          </cell>
          <cell r="D3613">
            <v>3</v>
          </cell>
          <cell r="E3613" t="str">
            <v>Incremental cost ($)</v>
          </cell>
          <cell r="F3613" t="str">
            <v>Cost Value Source</v>
          </cell>
          <cell r="G3613" t="str">
            <v/>
          </cell>
          <cell r="H3613" t="str">
            <v/>
          </cell>
          <cell r="I3613" t="str">
            <v>AgGreenMotorRewind_v2_0.xlsm</v>
          </cell>
        </row>
        <row r="3614">
          <cell r="C3614" t="str">
            <v>346.3_Planned Realization Rate</v>
          </cell>
          <cell r="D3614">
            <v>3</v>
          </cell>
          <cell r="E3614" t="str">
            <v>Planned Realization Rate</v>
          </cell>
          <cell r="F3614" t="str">
            <v>Realization Rate Value Source</v>
          </cell>
          <cell r="G3614" t="str">
            <v/>
          </cell>
          <cell r="H3614" t="str">
            <v>Table 1</v>
          </cell>
          <cell r="I3614" t="str">
            <v>ID_FinAnswer_Express_Program_Evaluation_2009-2011.pdf</v>
          </cell>
        </row>
        <row r="3615">
          <cell r="C3615" t="str">
            <v>346.3_Measure life (years)</v>
          </cell>
          <cell r="D3615">
            <v>3</v>
          </cell>
          <cell r="E3615" t="str">
            <v>Measure life (years)</v>
          </cell>
          <cell r="F3615" t="str">
            <v>Measure Life Value Source</v>
          </cell>
          <cell r="G3615" t="str">
            <v/>
          </cell>
          <cell r="H3615" t="str">
            <v/>
          </cell>
          <cell r="I3615" t="str">
            <v>AgGreenMotorRewind_v2_0.xlsm</v>
          </cell>
        </row>
        <row r="3616">
          <cell r="C3616" t="str">
            <v>578.3_Measure life (years)</v>
          </cell>
          <cell r="D3616">
            <v>3</v>
          </cell>
          <cell r="E3616" t="str">
            <v>Measure life (years)</v>
          </cell>
          <cell r="F3616" t="str">
            <v>Measure Life Value Source</v>
          </cell>
          <cell r="G3616" t="str">
            <v/>
          </cell>
          <cell r="H3616" t="str">
            <v>Table 2 on page 22 of Appendix 1</v>
          </cell>
          <cell r="I3616" t="str">
            <v>UT_2011_Annual_Report.pdf</v>
          </cell>
        </row>
        <row r="3617">
          <cell r="C3617" t="str">
            <v>578.3_Incentive Customer ($)</v>
          </cell>
          <cell r="D3617">
            <v>3</v>
          </cell>
          <cell r="E3617" t="str">
            <v>Incentive Customer ($)</v>
          </cell>
          <cell r="F3617" t="str">
            <v>Incentive Value Source</v>
          </cell>
          <cell r="G3617" t="str">
            <v/>
          </cell>
          <cell r="H3617" t="str">
            <v>Table 10-13</v>
          </cell>
          <cell r="I3617" t="str">
            <v>FinAnswer Express Market Characterization and Program Enhancements - Utah Service Territory 30 Nov 2011.pdf</v>
          </cell>
        </row>
        <row r="3618">
          <cell r="C3618" t="str">
            <v>578.3_Gross Average Monthly Demand Reduction (kW/unit)</v>
          </cell>
          <cell r="D3618">
            <v>3</v>
          </cell>
          <cell r="E3618" t="str">
            <v>Gross Average Monthly Demand Reduction (kW/unit)</v>
          </cell>
          <cell r="F3618" t="str">
            <v>Demand Reduction Value Source</v>
          </cell>
          <cell r="G3618" t="str">
            <v/>
          </cell>
          <cell r="H3618" t="str">
            <v/>
          </cell>
          <cell r="I3618" t="str">
            <v/>
          </cell>
        </row>
        <row r="3619">
          <cell r="C3619" t="str">
            <v>578.3_Incremental cost ($)</v>
          </cell>
          <cell r="D3619">
            <v>3</v>
          </cell>
          <cell r="E3619" t="str">
            <v>Incremental cost ($)</v>
          </cell>
          <cell r="F3619" t="str">
            <v>Cost Value Source</v>
          </cell>
          <cell r="G3619" t="str">
            <v/>
          </cell>
          <cell r="H3619" t="str">
            <v/>
          </cell>
          <cell r="I3619" t="str">
            <v>AgGreenMotorRewind_v2_0.xlsm</v>
          </cell>
        </row>
        <row r="3620">
          <cell r="C3620" t="str">
            <v>578.3_Incremental cost ($)</v>
          </cell>
          <cell r="D3620">
            <v>3</v>
          </cell>
          <cell r="E3620" t="str">
            <v>Incremental cost ($)</v>
          </cell>
          <cell r="F3620" t="str">
            <v>Cost Value Source</v>
          </cell>
          <cell r="G3620" t="str">
            <v/>
          </cell>
          <cell r="H3620" t="str">
            <v/>
          </cell>
          <cell r="I3620" t="str">
            <v/>
          </cell>
        </row>
        <row r="3621">
          <cell r="C3621" t="str">
            <v>578.3_Gross incremental annual electric savings (kWh/yr)</v>
          </cell>
          <cell r="D3621">
            <v>3</v>
          </cell>
          <cell r="E3621" t="str">
            <v>Gross incremental annual electric savings (kWh/yr)</v>
          </cell>
          <cell r="F3621" t="str">
            <v xml:space="preserve">Energy Savings Value Source </v>
          </cell>
          <cell r="G3621" t="str">
            <v/>
          </cell>
          <cell r="H3621" t="str">
            <v/>
          </cell>
          <cell r="I3621" t="str">
            <v>AgGreenMotorRewind_v2_0.xlsm</v>
          </cell>
        </row>
        <row r="3622">
          <cell r="C3622" t="str">
            <v>578.3_Gross incremental annual electric savings (kWh/yr)</v>
          </cell>
          <cell r="D3622">
            <v>3</v>
          </cell>
          <cell r="E3622" t="str">
            <v>Gross incremental annual electric savings (kWh/yr)</v>
          </cell>
          <cell r="F3622" t="str">
            <v xml:space="preserve">Energy Savings Value Source </v>
          </cell>
          <cell r="G3622" t="str">
            <v/>
          </cell>
          <cell r="H3622" t="str">
            <v/>
          </cell>
          <cell r="I3622" t="str">
            <v/>
          </cell>
        </row>
        <row r="3623">
          <cell r="C3623" t="str">
            <v>578.3_Gross Average Monthly Demand Reduction (kW/unit)</v>
          </cell>
          <cell r="D3623">
            <v>3</v>
          </cell>
          <cell r="E3623" t="str">
            <v>Gross Average Monthly Demand Reduction (kW/unit)</v>
          </cell>
          <cell r="F3623" t="str">
            <v>Demand Reduction Value Source</v>
          </cell>
          <cell r="G3623" t="str">
            <v/>
          </cell>
          <cell r="H3623" t="str">
            <v/>
          </cell>
          <cell r="I3623" t="str">
            <v>AgGreenMotorRewind_v2_0.xlsm</v>
          </cell>
        </row>
        <row r="3624">
          <cell r="C3624" t="str">
            <v>790.2_Gross incremental annual electric savings (kWh/yr)</v>
          </cell>
          <cell r="D3624">
            <v>2</v>
          </cell>
          <cell r="E3624" t="str">
            <v>Gross incremental annual electric savings (kWh/yr)</v>
          </cell>
          <cell r="F3624" t="str">
            <v xml:space="preserve">Energy Savings Value Source </v>
          </cell>
          <cell r="G3624" t="str">
            <v/>
          </cell>
          <cell r="H3624" t="str">
            <v/>
          </cell>
          <cell r="I3624" t="str">
            <v>AgGreenMotorRewind_v2_0.xlsm</v>
          </cell>
        </row>
        <row r="3625">
          <cell r="C3625" t="str">
            <v>790.2_Incremental cost ($)</v>
          </cell>
          <cell r="D3625">
            <v>2</v>
          </cell>
          <cell r="E3625" t="str">
            <v>Incremental cost ($)</v>
          </cell>
          <cell r="F3625" t="str">
            <v>Cost Value Source</v>
          </cell>
          <cell r="G3625" t="str">
            <v/>
          </cell>
          <cell r="H3625" t="str">
            <v/>
          </cell>
          <cell r="I3625" t="str">
            <v>AgGreenMotorRewind_v2_0.xlsm</v>
          </cell>
        </row>
        <row r="3626">
          <cell r="C3626" t="str">
            <v>790.2_Gross Average Monthly Demand Reduction (kW/unit)</v>
          </cell>
          <cell r="D3626">
            <v>2</v>
          </cell>
          <cell r="E3626" t="str">
            <v>Gross Average Monthly Demand Reduction (kW/unit)</v>
          </cell>
          <cell r="F3626" t="str">
            <v>Demand Reduction Value Source</v>
          </cell>
          <cell r="G3626" t="str">
            <v/>
          </cell>
          <cell r="H3626" t="str">
            <v/>
          </cell>
          <cell r="I3626" t="str">
            <v>AgGreenMotorRewind_v2_0.xlsm</v>
          </cell>
        </row>
        <row r="3627">
          <cell r="C3627" t="str">
            <v>790.2_Measure life (years)</v>
          </cell>
          <cell r="D3627">
            <v>2</v>
          </cell>
          <cell r="E3627" t="str">
            <v>Measure life (years)</v>
          </cell>
          <cell r="F3627" t="str">
            <v>Measure Life Value Source</v>
          </cell>
          <cell r="G3627" t="str">
            <v/>
          </cell>
          <cell r="H3627" t="str">
            <v/>
          </cell>
          <cell r="I3627" t="str">
            <v>AgGreenMotorRewind_v2_0.xlsm</v>
          </cell>
        </row>
        <row r="3628">
          <cell r="C3628" t="str">
            <v>1003.3_Planned Net to Gross Ratio</v>
          </cell>
          <cell r="D3628">
            <v>3</v>
          </cell>
          <cell r="E3628" t="str">
            <v>Planned Net to Gross Ratio</v>
          </cell>
          <cell r="F3628" t="str">
            <v>Net-to-Gross Value Source</v>
          </cell>
          <cell r="G3628" t="str">
            <v/>
          </cell>
          <cell r="H3628" t="str">
            <v>Page 10</v>
          </cell>
          <cell r="I3628" t="str">
            <v>DSM_WY_FinAnswerExpress_Report_2011.pdf</v>
          </cell>
        </row>
        <row r="3629">
          <cell r="C3629" t="str">
            <v>1003.3_Gross Average Monthly Demand Reduction (kW/unit)</v>
          </cell>
          <cell r="D3629">
            <v>3</v>
          </cell>
          <cell r="E3629" t="str">
            <v>Gross Average Monthly Demand Reduction (kW/unit)</v>
          </cell>
          <cell r="F3629" t="str">
            <v>Demand Savings Value Source</v>
          </cell>
          <cell r="G3629" t="str">
            <v/>
          </cell>
          <cell r="H3629" t="str">
            <v/>
          </cell>
          <cell r="I3629" t="str">
            <v>AgGreenMotorRewind_v2_0.xlsm</v>
          </cell>
        </row>
        <row r="3630">
          <cell r="C3630" t="str">
            <v>1003.3_Planned Realization Rate</v>
          </cell>
          <cell r="D3630">
            <v>3</v>
          </cell>
          <cell r="E3630" t="str">
            <v>Planned Realization Rate</v>
          </cell>
          <cell r="F3630" t="str">
            <v>Realization Rate Value Source</v>
          </cell>
          <cell r="G3630" t="str">
            <v/>
          </cell>
          <cell r="H3630" t="str">
            <v>Table 1</v>
          </cell>
          <cell r="I3630" t="str">
            <v>DSM_WY_FinAnswerExpress_Report_2011.pdf</v>
          </cell>
        </row>
        <row r="3631">
          <cell r="C3631" t="str">
            <v>1003.3_Incremental cost ($)</v>
          </cell>
          <cell r="D3631">
            <v>3</v>
          </cell>
          <cell r="E3631" t="str">
            <v>Incremental cost ($)</v>
          </cell>
          <cell r="F3631" t="str">
            <v>Incremental Cost Value Source</v>
          </cell>
          <cell r="G3631" t="str">
            <v/>
          </cell>
          <cell r="H3631" t="str">
            <v/>
          </cell>
          <cell r="I3631" t="str">
            <v>AgGreenMotorRewind_v2_0.xlsm</v>
          </cell>
        </row>
        <row r="3632">
          <cell r="C3632" t="str">
            <v>1003.3_Gross incremental annual electric savings (kWh/yr)</v>
          </cell>
          <cell r="D3632">
            <v>3</v>
          </cell>
          <cell r="E3632" t="str">
            <v>Gross incremental annual electric savings (kWh/yr)</v>
          </cell>
          <cell r="F3632" t="str">
            <v>Energy Savings Value Source</v>
          </cell>
          <cell r="G3632" t="str">
            <v/>
          </cell>
          <cell r="H3632" t="str">
            <v/>
          </cell>
          <cell r="I3632" t="str">
            <v>AgGreenMotorRewind_v2_0.xlsm</v>
          </cell>
        </row>
        <row r="3633">
          <cell r="C3633" t="str">
            <v>1003.3_Measure life (years)</v>
          </cell>
          <cell r="D3633">
            <v>3</v>
          </cell>
          <cell r="E3633" t="str">
            <v>Measure life (years)</v>
          </cell>
          <cell r="F3633" t="str">
            <v>Measure Life Value Source</v>
          </cell>
          <cell r="G3633" t="str">
            <v/>
          </cell>
          <cell r="H3633" t="str">
            <v/>
          </cell>
          <cell r="I3633" t="str">
            <v>AgGreenMotorRewind_v2_0.xlsm</v>
          </cell>
        </row>
        <row r="3634">
          <cell r="C3634" t="str">
            <v>12202013-075.1_Planned Realization Rate</v>
          </cell>
          <cell r="D3634">
            <v>1</v>
          </cell>
          <cell r="E3634" t="str">
            <v>Planned Realization Rate</v>
          </cell>
          <cell r="F3634" t="str">
            <v>Realization Rate Value Source</v>
          </cell>
          <cell r="G3634" t="str">
            <v/>
          </cell>
          <cell r="H3634" t="str">
            <v>page 2</v>
          </cell>
          <cell r="I3634" t="str">
            <v>CA_FinAnswer_Express_Program_Evaluation_2009-2011.pdf</v>
          </cell>
        </row>
        <row r="3635">
          <cell r="C3635" t="str">
            <v>12202013-075.1_Measure life (years)</v>
          </cell>
          <cell r="D3635">
            <v>1</v>
          </cell>
          <cell r="E3635" t="str">
            <v>Measure life (years)</v>
          </cell>
          <cell r="F3635" t="str">
            <v>Measure Life Value Source</v>
          </cell>
          <cell r="G3635" t="str">
            <v/>
          </cell>
          <cell r="H3635" t="str">
            <v/>
          </cell>
          <cell r="I3635" t="str">
            <v>AgGreenMotorRewind_v2_0.xlsm</v>
          </cell>
        </row>
        <row r="3636">
          <cell r="C3636" t="str">
            <v>12202013-075.1_Gross incremental annual electric savings (kWh/yr)</v>
          </cell>
          <cell r="D3636">
            <v>1</v>
          </cell>
          <cell r="E3636" t="str">
            <v>Gross incremental annual electric savings (kWh/yr)</v>
          </cell>
          <cell r="F3636" t="str">
            <v xml:space="preserve">Energy Savings Value Source </v>
          </cell>
          <cell r="G3636" t="str">
            <v/>
          </cell>
          <cell r="H3636" t="str">
            <v/>
          </cell>
          <cell r="I3636" t="str">
            <v>AgGreenMotorRewind_v2_0.xlsm</v>
          </cell>
        </row>
        <row r="3637">
          <cell r="C3637" t="str">
            <v>12202013-075.1_Gross Average Monthly Demand Reduction (kW/unit)</v>
          </cell>
          <cell r="D3637">
            <v>1</v>
          </cell>
          <cell r="E3637" t="str">
            <v>Gross Average Monthly Demand Reduction (kW/unit)</v>
          </cell>
          <cell r="F3637" t="str">
            <v>Demand Reduction Value Source</v>
          </cell>
          <cell r="G3637" t="str">
            <v/>
          </cell>
          <cell r="H3637" t="str">
            <v/>
          </cell>
          <cell r="I3637" t="str">
            <v>AgGreenMotorRewind_v2_0.xlsm</v>
          </cell>
        </row>
        <row r="3638">
          <cell r="C3638" t="str">
            <v>12202013-075.1_Planned Net to Gross Ratio</v>
          </cell>
          <cell r="D3638">
            <v>1</v>
          </cell>
          <cell r="E3638" t="str">
            <v>Planned Net to Gross Ratio</v>
          </cell>
          <cell r="F3638" t="str">
            <v>Net-to-Gross Value Source</v>
          </cell>
          <cell r="G3638" t="str">
            <v/>
          </cell>
          <cell r="H3638" t="str">
            <v>page 2</v>
          </cell>
          <cell r="I3638" t="str">
            <v>CA_FinAnswer_Express_Program_Evaluation_2009-2011.pdf</v>
          </cell>
        </row>
        <row r="3639">
          <cell r="C3639" t="str">
            <v>12202013-075.1_Incremental cost ($)</v>
          </cell>
          <cell r="D3639">
            <v>1</v>
          </cell>
          <cell r="E3639" t="str">
            <v>Incremental cost ($)</v>
          </cell>
          <cell r="F3639" t="str">
            <v>Cost Value Source</v>
          </cell>
          <cell r="G3639" t="str">
            <v/>
          </cell>
          <cell r="H3639" t="str">
            <v/>
          </cell>
          <cell r="I3639" t="str">
            <v>AgGreenMotorRewind_v2_0.xlsm</v>
          </cell>
        </row>
        <row r="3640">
          <cell r="C3640" t="str">
            <v>12202013-011.2_Planned Realization Rate</v>
          </cell>
          <cell r="D3640">
            <v>2</v>
          </cell>
          <cell r="E3640" t="str">
            <v>Planned Realization Rate</v>
          </cell>
          <cell r="F3640" t="str">
            <v>Realization Rate Value Source</v>
          </cell>
          <cell r="G3640" t="str">
            <v/>
          </cell>
          <cell r="H3640" t="str">
            <v>Table 1</v>
          </cell>
          <cell r="I3640" t="str">
            <v>ID_FinAnswer_Express_Program_Evaluation_2009-2011.pdf</v>
          </cell>
        </row>
        <row r="3641">
          <cell r="C3641" t="str">
            <v>12202013-011.2_Planned Net to Gross Ratio</v>
          </cell>
          <cell r="D3641">
            <v>2</v>
          </cell>
          <cell r="E3641" t="str">
            <v>Planned Net to Gross Ratio</v>
          </cell>
          <cell r="F3641" t="str">
            <v>Net-to-Gross Value Source</v>
          </cell>
          <cell r="G3641" t="str">
            <v/>
          </cell>
          <cell r="H3641" t="str">
            <v>Page 2</v>
          </cell>
          <cell r="I3641" t="str">
            <v>ID_FinAnswer_Express_Program_Evaluation_2009-2011.pdf</v>
          </cell>
        </row>
        <row r="3642">
          <cell r="C3642" t="str">
            <v>12202013-011.2_Gross Average Monthly Demand Reduction (kW/unit)</v>
          </cell>
          <cell r="D3642">
            <v>2</v>
          </cell>
          <cell r="E3642" t="str">
            <v>Gross Average Monthly Demand Reduction (kW/unit)</v>
          </cell>
          <cell r="F3642" t="str">
            <v>Demand Reduction Value Source</v>
          </cell>
          <cell r="G3642" t="str">
            <v/>
          </cell>
          <cell r="H3642" t="str">
            <v/>
          </cell>
          <cell r="I3642" t="str">
            <v>AgGreenMotorRewind_v2_0.xlsm</v>
          </cell>
        </row>
        <row r="3643">
          <cell r="C3643" t="str">
            <v>12202013-011.2_Measure life (years)</v>
          </cell>
          <cell r="D3643">
            <v>2</v>
          </cell>
          <cell r="E3643" t="str">
            <v>Measure life (years)</v>
          </cell>
          <cell r="F3643" t="str">
            <v>Measure Life Value Source</v>
          </cell>
          <cell r="G3643" t="str">
            <v/>
          </cell>
          <cell r="H3643" t="str">
            <v/>
          </cell>
          <cell r="I3643" t="str">
            <v>AgGreenMotorRewind_v2_0.xlsm</v>
          </cell>
        </row>
        <row r="3644">
          <cell r="C3644" t="str">
            <v>12202013-011.2_Incremental cost ($)</v>
          </cell>
          <cell r="D3644">
            <v>2</v>
          </cell>
          <cell r="E3644" t="str">
            <v>Incremental cost ($)</v>
          </cell>
          <cell r="F3644" t="str">
            <v>Cost Value Source</v>
          </cell>
          <cell r="G3644" t="str">
            <v/>
          </cell>
          <cell r="H3644" t="str">
            <v/>
          </cell>
          <cell r="I3644" t="str">
            <v>AgGreenMotorRewind_v2_0.xlsm</v>
          </cell>
        </row>
        <row r="3645">
          <cell r="C3645" t="str">
            <v>12202013-011.2_Gross incremental annual electric savings (kWh/yr)</v>
          </cell>
          <cell r="D3645">
            <v>2</v>
          </cell>
          <cell r="E3645" t="str">
            <v>Gross incremental annual electric savings (kWh/yr)</v>
          </cell>
          <cell r="F3645" t="str">
            <v xml:space="preserve">Energy Savings Value Source </v>
          </cell>
          <cell r="G3645" t="str">
            <v/>
          </cell>
          <cell r="H3645" t="str">
            <v/>
          </cell>
          <cell r="I3645" t="str">
            <v>AgGreenMotorRewind_v2_0.xlsm</v>
          </cell>
        </row>
        <row r="3646">
          <cell r="C3646" t="str">
            <v>12132013-011.2_Incremental cost ($)</v>
          </cell>
          <cell r="D3646">
            <v>2</v>
          </cell>
          <cell r="E3646" t="str">
            <v>Incremental cost ($)</v>
          </cell>
          <cell r="F3646" t="str">
            <v>Cost Value Source</v>
          </cell>
          <cell r="G3646" t="str">
            <v/>
          </cell>
          <cell r="H3646" t="str">
            <v/>
          </cell>
          <cell r="I3646" t="str">
            <v>AgGreenMotorRewind_v2_0.xlsm</v>
          </cell>
        </row>
        <row r="3647">
          <cell r="C3647" t="str">
            <v>12132013-011.2_Gross Average Monthly Demand Reduction (kW/unit)</v>
          </cell>
          <cell r="D3647">
            <v>2</v>
          </cell>
          <cell r="E3647" t="str">
            <v>Gross Average Monthly Demand Reduction (kW/unit)</v>
          </cell>
          <cell r="F3647" t="str">
            <v>Demand Reduction Value Source</v>
          </cell>
          <cell r="G3647" t="str">
            <v/>
          </cell>
          <cell r="H3647" t="str">
            <v/>
          </cell>
          <cell r="I3647" t="str">
            <v>AgGreenMotorRewind_v2_0.xlsm</v>
          </cell>
        </row>
        <row r="3648">
          <cell r="C3648" t="str">
            <v>12132013-011.2_Gross incremental annual electric savings (kWh/yr)</v>
          </cell>
          <cell r="D3648">
            <v>2</v>
          </cell>
          <cell r="E3648" t="str">
            <v>Gross incremental annual electric savings (kWh/yr)</v>
          </cell>
          <cell r="F3648" t="str">
            <v xml:space="preserve">Energy Savings Value Source </v>
          </cell>
          <cell r="G3648" t="str">
            <v/>
          </cell>
          <cell r="H3648" t="str">
            <v/>
          </cell>
          <cell r="I3648" t="str">
            <v>AgGreenMotorRewind_v2_0.xlsm</v>
          </cell>
        </row>
        <row r="3649">
          <cell r="C3649" t="str">
            <v>12132013-011.2_Incremental cost ($)</v>
          </cell>
          <cell r="D3649">
            <v>2</v>
          </cell>
          <cell r="E3649" t="str">
            <v>Incremental cost ($)</v>
          </cell>
          <cell r="F3649" t="str">
            <v>Cost Value Source</v>
          </cell>
          <cell r="G3649" t="str">
            <v/>
          </cell>
          <cell r="H3649" t="str">
            <v/>
          </cell>
          <cell r="I3649" t="str">
            <v/>
          </cell>
        </row>
        <row r="3650">
          <cell r="C3650" t="str">
            <v>12132013-011.2_Gross Average Monthly Demand Reduction (kW/unit)</v>
          </cell>
          <cell r="D3650">
            <v>2</v>
          </cell>
          <cell r="E3650" t="str">
            <v>Gross Average Monthly Demand Reduction (kW/unit)</v>
          </cell>
          <cell r="F3650" t="str">
            <v>Demand Reduction Value Source</v>
          </cell>
          <cell r="G3650" t="str">
            <v/>
          </cell>
          <cell r="H3650" t="str">
            <v/>
          </cell>
          <cell r="I3650" t="str">
            <v/>
          </cell>
        </row>
        <row r="3651">
          <cell r="C3651" t="str">
            <v>12132013-011.2_Measure life (years)</v>
          </cell>
          <cell r="D3651">
            <v>2</v>
          </cell>
          <cell r="E3651" t="str">
            <v>Measure life (years)</v>
          </cell>
          <cell r="F3651" t="str">
            <v>Measure Life Value Source</v>
          </cell>
          <cell r="G3651" t="str">
            <v/>
          </cell>
          <cell r="H3651" t="str">
            <v>Table 2 on page 22 of Appendix 1</v>
          </cell>
          <cell r="I3651" t="str">
            <v>UT_2011_Annual_Report.pdf</v>
          </cell>
        </row>
        <row r="3652">
          <cell r="C3652" t="str">
            <v>12132013-011.2_Incentive Customer ($)</v>
          </cell>
          <cell r="D3652">
            <v>2</v>
          </cell>
          <cell r="E3652" t="str">
            <v>Incentive Customer ($)</v>
          </cell>
          <cell r="F3652" t="str">
            <v>Incentive Value Source</v>
          </cell>
          <cell r="G3652" t="str">
            <v/>
          </cell>
          <cell r="H3652" t="str">
            <v>Table 10-14</v>
          </cell>
          <cell r="I3652" t="str">
            <v>FinAnswer Express Market Characterization and Program Enhancements - Utah Service Territory 30 Nov 2011.pdf</v>
          </cell>
        </row>
        <row r="3653">
          <cell r="C3653" t="str">
            <v>12132013-011.2_Gross incremental annual electric savings (kWh/yr)</v>
          </cell>
          <cell r="D3653">
            <v>2</v>
          </cell>
          <cell r="E3653" t="str">
            <v>Gross incremental annual electric savings (kWh/yr)</v>
          </cell>
          <cell r="F3653" t="str">
            <v xml:space="preserve">Energy Savings Value Source </v>
          </cell>
          <cell r="G3653" t="str">
            <v/>
          </cell>
          <cell r="H3653" t="str">
            <v/>
          </cell>
          <cell r="I3653" t="str">
            <v/>
          </cell>
        </row>
        <row r="3654">
          <cell r="C3654" t="str">
            <v>12302013-034.1_Incremental cost ($)</v>
          </cell>
          <cell r="D3654">
            <v>1</v>
          </cell>
          <cell r="E3654" t="str">
            <v>Incremental cost ($)</v>
          </cell>
          <cell r="F3654" t="str">
            <v>Cost Value Source</v>
          </cell>
          <cell r="G3654" t="str">
            <v/>
          </cell>
          <cell r="H3654" t="str">
            <v/>
          </cell>
          <cell r="I3654" t="str">
            <v>AgGreenMotorRewind_v2_0.xlsm</v>
          </cell>
        </row>
        <row r="3655">
          <cell r="C3655" t="str">
            <v>12302013-034.1_Gross incremental annual electric savings (kWh/yr)</v>
          </cell>
          <cell r="D3655">
            <v>1</v>
          </cell>
          <cell r="E3655" t="str">
            <v>Gross incremental annual electric savings (kWh/yr)</v>
          </cell>
          <cell r="F3655" t="str">
            <v xml:space="preserve">Energy Savings Value Source </v>
          </cell>
          <cell r="G3655" t="str">
            <v/>
          </cell>
          <cell r="H3655" t="str">
            <v/>
          </cell>
          <cell r="I3655" t="str">
            <v>AgGreenMotorRewind_v2_0.xlsm</v>
          </cell>
        </row>
        <row r="3656">
          <cell r="C3656" t="str">
            <v>12302013-034.1_Measure life (years)</v>
          </cell>
          <cell r="D3656">
            <v>1</v>
          </cell>
          <cell r="E3656" t="str">
            <v>Measure life (years)</v>
          </cell>
          <cell r="F3656" t="str">
            <v>Measure Life Value Source</v>
          </cell>
          <cell r="G3656" t="str">
            <v/>
          </cell>
          <cell r="H3656" t="str">
            <v/>
          </cell>
          <cell r="I3656" t="str">
            <v>AgGreenMotorRewind_v2_0.xlsm</v>
          </cell>
        </row>
        <row r="3657">
          <cell r="C3657" t="str">
            <v>12302013-034.1_Gross Average Monthly Demand Reduction (kW/unit)</v>
          </cell>
          <cell r="D3657">
            <v>1</v>
          </cell>
          <cell r="E3657" t="str">
            <v>Gross Average Monthly Demand Reduction (kW/unit)</v>
          </cell>
          <cell r="F3657" t="str">
            <v>Demand Reduction Value Source</v>
          </cell>
          <cell r="G3657" t="str">
            <v/>
          </cell>
          <cell r="H3657" t="str">
            <v/>
          </cell>
          <cell r="I3657" t="str">
            <v>AgGreenMotorRewind_v2_0.xlsm</v>
          </cell>
        </row>
        <row r="3658">
          <cell r="C3658" t="str">
            <v>12202013-043.2_Planned Realization Rate</v>
          </cell>
          <cell r="D3658">
            <v>2</v>
          </cell>
          <cell r="E3658" t="str">
            <v>Planned Realization Rate</v>
          </cell>
          <cell r="F3658" t="str">
            <v>Realization Rate Value Source</v>
          </cell>
          <cell r="G3658" t="str">
            <v/>
          </cell>
          <cell r="H3658" t="str">
            <v>Table 1</v>
          </cell>
          <cell r="I3658" t="str">
            <v>DSM_WY_FinAnswerExpress_Report_2011.pdf</v>
          </cell>
        </row>
        <row r="3659">
          <cell r="C3659" t="str">
            <v>12202013-043.2_Measure life (years)</v>
          </cell>
          <cell r="D3659">
            <v>2</v>
          </cell>
          <cell r="E3659" t="str">
            <v>Measure life (years)</v>
          </cell>
          <cell r="F3659" t="str">
            <v>Measure Life Value Source</v>
          </cell>
          <cell r="G3659" t="str">
            <v/>
          </cell>
          <cell r="H3659" t="str">
            <v/>
          </cell>
          <cell r="I3659" t="str">
            <v>AgGreenMotorRewind_v2_0.xlsm</v>
          </cell>
        </row>
        <row r="3660">
          <cell r="C3660" t="str">
            <v>12202013-043.2_Planned Net to Gross Ratio</v>
          </cell>
          <cell r="D3660">
            <v>2</v>
          </cell>
          <cell r="E3660" t="str">
            <v>Planned Net to Gross Ratio</v>
          </cell>
          <cell r="F3660" t="str">
            <v>Net-to-Gross Value Source</v>
          </cell>
          <cell r="G3660" t="str">
            <v/>
          </cell>
          <cell r="H3660" t="str">
            <v>Page 10</v>
          </cell>
          <cell r="I3660" t="str">
            <v>DSM_WY_FinAnswerExpress_Report_2011.pdf</v>
          </cell>
        </row>
        <row r="3661">
          <cell r="C3661" t="str">
            <v>12202013-043.2_Gross incremental annual electric savings (kWh/yr)</v>
          </cell>
          <cell r="D3661">
            <v>2</v>
          </cell>
          <cell r="E3661" t="str">
            <v>Gross incremental annual electric savings (kWh/yr)</v>
          </cell>
          <cell r="F3661" t="str">
            <v>Energy Savings Value Source</v>
          </cell>
          <cell r="G3661" t="str">
            <v/>
          </cell>
          <cell r="H3661" t="str">
            <v/>
          </cell>
          <cell r="I3661" t="str">
            <v>AgGreenMotorRewind_v2_0.xlsm</v>
          </cell>
        </row>
        <row r="3662">
          <cell r="C3662" t="str">
            <v>12202013-043.2_Incremental cost ($)</v>
          </cell>
          <cell r="D3662">
            <v>2</v>
          </cell>
          <cell r="E3662" t="str">
            <v>Incremental cost ($)</v>
          </cell>
          <cell r="F3662" t="str">
            <v>Incremental Cost Value Source</v>
          </cell>
          <cell r="G3662" t="str">
            <v/>
          </cell>
          <cell r="H3662" t="str">
            <v/>
          </cell>
          <cell r="I3662" t="str">
            <v>AgGreenMotorRewind_v2_0.xlsm</v>
          </cell>
        </row>
        <row r="3663">
          <cell r="C3663" t="str">
            <v>12202013-043.2_Gross Average Monthly Demand Reduction (kW/unit)</v>
          </cell>
          <cell r="D3663">
            <v>2</v>
          </cell>
          <cell r="E3663" t="str">
            <v>Gross Average Monthly Demand Reduction (kW/unit)</v>
          </cell>
          <cell r="F3663" t="str">
            <v>Demand Savings Value Source</v>
          </cell>
          <cell r="G3663" t="str">
            <v/>
          </cell>
          <cell r="H3663" t="str">
            <v/>
          </cell>
          <cell r="I3663" t="str">
            <v>AgGreenMotorRewind_v2_0.xlsm</v>
          </cell>
        </row>
        <row r="3664">
          <cell r="C3664" t="str">
            <v>125.2_Gross Average Monthly Demand Reduction (kW/unit)</v>
          </cell>
          <cell r="D3664">
            <v>2</v>
          </cell>
          <cell r="E3664" t="str">
            <v>Gross Average Monthly Demand Reduction (kW/unit)</v>
          </cell>
          <cell r="F3664" t="str">
            <v>Demand Reduction Value Source</v>
          </cell>
          <cell r="G3664" t="str">
            <v/>
          </cell>
          <cell r="H3664" t="str">
            <v/>
          </cell>
          <cell r="I3664" t="str">
            <v>AgGreenMotorRewind_v2_0.xlsm</v>
          </cell>
        </row>
        <row r="3665">
          <cell r="C3665" t="str">
            <v>125.2_Planned Realization Rate</v>
          </cell>
          <cell r="D3665">
            <v>2</v>
          </cell>
          <cell r="E3665" t="str">
            <v>Planned Realization Rate</v>
          </cell>
          <cell r="F3665" t="str">
            <v>Realization Rate Value Source</v>
          </cell>
          <cell r="G3665" t="str">
            <v/>
          </cell>
          <cell r="H3665" t="str">
            <v>page 2</v>
          </cell>
          <cell r="I3665" t="str">
            <v>CA_FinAnswer_Express_Program_Evaluation_2009-2011.pdf</v>
          </cell>
        </row>
        <row r="3666">
          <cell r="C3666" t="str">
            <v>125.2_Measure life (years)</v>
          </cell>
          <cell r="D3666">
            <v>2</v>
          </cell>
          <cell r="E3666" t="str">
            <v>Measure life (years)</v>
          </cell>
          <cell r="F3666" t="str">
            <v>Measure Life Value Source</v>
          </cell>
          <cell r="G3666" t="str">
            <v/>
          </cell>
          <cell r="H3666" t="str">
            <v/>
          </cell>
          <cell r="I3666" t="str">
            <v>AgGreenMotorRewind_v2_0.xlsm</v>
          </cell>
        </row>
        <row r="3667">
          <cell r="C3667" t="str">
            <v>125.2_Gross incremental annual electric savings (kWh/yr)</v>
          </cell>
          <cell r="D3667">
            <v>2</v>
          </cell>
          <cell r="E3667" t="str">
            <v>Gross incremental annual electric savings (kWh/yr)</v>
          </cell>
          <cell r="F3667" t="str">
            <v xml:space="preserve">Energy Savings Value Source </v>
          </cell>
          <cell r="G3667" t="str">
            <v/>
          </cell>
          <cell r="H3667" t="str">
            <v/>
          </cell>
          <cell r="I3667" t="str">
            <v>AgGreenMotorRewind_v2_0.xlsm</v>
          </cell>
        </row>
        <row r="3668">
          <cell r="C3668" t="str">
            <v>125.2_Planned Net to Gross Ratio</v>
          </cell>
          <cell r="D3668">
            <v>2</v>
          </cell>
          <cell r="E3668" t="str">
            <v>Planned Net to Gross Ratio</v>
          </cell>
          <cell r="F3668" t="str">
            <v>Net-to-Gross Value Source</v>
          </cell>
          <cell r="G3668" t="str">
            <v/>
          </cell>
          <cell r="H3668" t="str">
            <v>page 2</v>
          </cell>
          <cell r="I3668" t="str">
            <v>CA_FinAnswer_Express_Program_Evaluation_2009-2011.pdf</v>
          </cell>
        </row>
        <row r="3669">
          <cell r="C3669" t="str">
            <v>125.2_Incremental cost ($)</v>
          </cell>
          <cell r="D3669">
            <v>2</v>
          </cell>
          <cell r="E3669" t="str">
            <v>Incremental cost ($)</v>
          </cell>
          <cell r="F3669" t="str">
            <v>Cost Value Source</v>
          </cell>
          <cell r="G3669" t="str">
            <v/>
          </cell>
          <cell r="H3669" t="str">
            <v/>
          </cell>
          <cell r="I3669" t="str">
            <v>AgGreenMotorRewind_v2_0.xlsm</v>
          </cell>
        </row>
        <row r="3670">
          <cell r="C3670" t="str">
            <v>334.3_Gross Average Monthly Demand Reduction (kW/unit)</v>
          </cell>
          <cell r="D3670">
            <v>3</v>
          </cell>
          <cell r="E3670" t="str">
            <v>Gross Average Monthly Demand Reduction (kW/unit)</v>
          </cell>
          <cell r="F3670" t="str">
            <v>Demand Reduction Value Source</v>
          </cell>
          <cell r="G3670" t="str">
            <v/>
          </cell>
          <cell r="H3670" t="str">
            <v/>
          </cell>
          <cell r="I3670" t="str">
            <v>AgGreenMotorRewind_v2_0.xlsm</v>
          </cell>
        </row>
        <row r="3671">
          <cell r="C3671" t="str">
            <v>334.3_Gross incremental annual electric savings (kWh/yr)</v>
          </cell>
          <cell r="D3671">
            <v>3</v>
          </cell>
          <cell r="E3671" t="str">
            <v>Gross incremental annual electric savings (kWh/yr)</v>
          </cell>
          <cell r="F3671" t="str">
            <v xml:space="preserve">Energy Savings Value Source </v>
          </cell>
          <cell r="G3671" t="str">
            <v/>
          </cell>
          <cell r="H3671" t="str">
            <v/>
          </cell>
          <cell r="I3671" t="str">
            <v>AgGreenMotorRewind_v2_0.xlsm</v>
          </cell>
        </row>
        <row r="3672">
          <cell r="C3672" t="str">
            <v>334.3_Measure life (years)</v>
          </cell>
          <cell r="D3672">
            <v>3</v>
          </cell>
          <cell r="E3672" t="str">
            <v>Measure life (years)</v>
          </cell>
          <cell r="F3672" t="str">
            <v>Measure Life Value Source</v>
          </cell>
          <cell r="G3672" t="str">
            <v/>
          </cell>
          <cell r="H3672" t="str">
            <v/>
          </cell>
          <cell r="I3672" t="str">
            <v>AgGreenMotorRewind_v2_0.xlsm</v>
          </cell>
        </row>
        <row r="3673">
          <cell r="C3673" t="str">
            <v>334.3_Incremental cost ($)</v>
          </cell>
          <cell r="D3673">
            <v>3</v>
          </cell>
          <cell r="E3673" t="str">
            <v>Incremental cost ($)</v>
          </cell>
          <cell r="F3673" t="str">
            <v>Cost Value Source</v>
          </cell>
          <cell r="G3673" t="str">
            <v/>
          </cell>
          <cell r="H3673" t="str">
            <v/>
          </cell>
          <cell r="I3673" t="str">
            <v>AgGreenMotorRewind_v2_0.xlsm</v>
          </cell>
        </row>
        <row r="3674">
          <cell r="C3674" t="str">
            <v>334.3_Planned Net to Gross Ratio</v>
          </cell>
          <cell r="D3674">
            <v>3</v>
          </cell>
          <cell r="E3674" t="str">
            <v>Planned Net to Gross Ratio</v>
          </cell>
          <cell r="F3674" t="str">
            <v>Net-to-Gross Value Source</v>
          </cell>
          <cell r="G3674" t="str">
            <v/>
          </cell>
          <cell r="H3674" t="str">
            <v>Page 2</v>
          </cell>
          <cell r="I3674" t="str">
            <v>ID_FinAnswer_Express_Program_Evaluation_2009-2011.pdf</v>
          </cell>
        </row>
        <row r="3675">
          <cell r="C3675" t="str">
            <v>334.3_Planned Realization Rate</v>
          </cell>
          <cell r="D3675">
            <v>3</v>
          </cell>
          <cell r="E3675" t="str">
            <v>Planned Realization Rate</v>
          </cell>
          <cell r="F3675" t="str">
            <v>Realization Rate Value Source</v>
          </cell>
          <cell r="G3675" t="str">
            <v/>
          </cell>
          <cell r="H3675" t="str">
            <v>Table 1</v>
          </cell>
          <cell r="I3675" t="str">
            <v>ID_FinAnswer_Express_Program_Evaluation_2009-2011.pdf</v>
          </cell>
        </row>
        <row r="3676">
          <cell r="C3676" t="str">
            <v>566.3_Gross incremental annual electric savings (kWh/yr)</v>
          </cell>
          <cell r="D3676">
            <v>3</v>
          </cell>
          <cell r="E3676" t="str">
            <v>Gross incremental annual electric savings (kWh/yr)</v>
          </cell>
          <cell r="F3676" t="str">
            <v xml:space="preserve">Energy Savings Value Source </v>
          </cell>
          <cell r="G3676" t="str">
            <v/>
          </cell>
          <cell r="H3676" t="str">
            <v/>
          </cell>
          <cell r="I3676" t="str">
            <v/>
          </cell>
        </row>
        <row r="3677">
          <cell r="C3677" t="str">
            <v>566.3_Incentive Customer ($)</v>
          </cell>
          <cell r="D3677">
            <v>3</v>
          </cell>
          <cell r="E3677" t="str">
            <v>Incentive Customer ($)</v>
          </cell>
          <cell r="F3677" t="str">
            <v>Incentive Value Source</v>
          </cell>
          <cell r="G3677" t="str">
            <v/>
          </cell>
          <cell r="H3677" t="str">
            <v>Table 10-13</v>
          </cell>
          <cell r="I3677" t="str">
            <v>FinAnswer Express Market Characterization and Program Enhancements - Utah Service Territory 30 Nov 2011.pdf</v>
          </cell>
        </row>
        <row r="3678">
          <cell r="C3678" t="str">
            <v>566.3_Gross Average Monthly Demand Reduction (kW/unit)</v>
          </cell>
          <cell r="D3678">
            <v>3</v>
          </cell>
          <cell r="E3678" t="str">
            <v>Gross Average Monthly Demand Reduction (kW/unit)</v>
          </cell>
          <cell r="F3678" t="str">
            <v>Demand Reduction Value Source</v>
          </cell>
          <cell r="G3678" t="str">
            <v/>
          </cell>
          <cell r="H3678" t="str">
            <v/>
          </cell>
          <cell r="I3678" t="str">
            <v/>
          </cell>
        </row>
        <row r="3679">
          <cell r="C3679" t="str">
            <v>566.3_Incremental cost ($)</v>
          </cell>
          <cell r="D3679">
            <v>3</v>
          </cell>
          <cell r="E3679" t="str">
            <v>Incremental cost ($)</v>
          </cell>
          <cell r="F3679" t="str">
            <v>Cost Value Source</v>
          </cell>
          <cell r="G3679" t="str">
            <v/>
          </cell>
          <cell r="H3679" t="str">
            <v/>
          </cell>
          <cell r="I3679" t="str">
            <v/>
          </cell>
        </row>
        <row r="3680">
          <cell r="C3680" t="str">
            <v>566.3_Gross incremental annual electric savings (kWh/yr)</v>
          </cell>
          <cell r="D3680">
            <v>3</v>
          </cell>
          <cell r="E3680" t="str">
            <v>Gross incremental annual electric savings (kWh/yr)</v>
          </cell>
          <cell r="F3680" t="str">
            <v xml:space="preserve">Energy Savings Value Source </v>
          </cell>
          <cell r="G3680" t="str">
            <v/>
          </cell>
          <cell r="H3680" t="str">
            <v/>
          </cell>
          <cell r="I3680" t="str">
            <v>AgGreenMotorRewind_v2_0.xlsm</v>
          </cell>
        </row>
        <row r="3681">
          <cell r="C3681" t="str">
            <v>566.3_Gross Average Monthly Demand Reduction (kW/unit)</v>
          </cell>
          <cell r="D3681">
            <v>3</v>
          </cell>
          <cell r="E3681" t="str">
            <v>Gross Average Monthly Demand Reduction (kW/unit)</v>
          </cell>
          <cell r="F3681" t="str">
            <v>Demand Reduction Value Source</v>
          </cell>
          <cell r="G3681" t="str">
            <v/>
          </cell>
          <cell r="H3681" t="str">
            <v/>
          </cell>
          <cell r="I3681" t="str">
            <v>AgGreenMotorRewind_v2_0.xlsm</v>
          </cell>
        </row>
        <row r="3682">
          <cell r="C3682" t="str">
            <v>566.3_Measure life (years)</v>
          </cell>
          <cell r="D3682">
            <v>3</v>
          </cell>
          <cell r="E3682" t="str">
            <v>Measure life (years)</v>
          </cell>
          <cell r="F3682" t="str">
            <v>Measure Life Value Source</v>
          </cell>
          <cell r="G3682" t="str">
            <v/>
          </cell>
          <cell r="H3682" t="str">
            <v>Table 2 on page 22 of Appendix 1</v>
          </cell>
          <cell r="I3682" t="str">
            <v>UT_2011_Annual_Report.pdf</v>
          </cell>
        </row>
        <row r="3683">
          <cell r="C3683" t="str">
            <v>566.3_Incremental cost ($)</v>
          </cell>
          <cell r="D3683">
            <v>3</v>
          </cell>
          <cell r="E3683" t="str">
            <v>Incremental cost ($)</v>
          </cell>
          <cell r="F3683" t="str">
            <v>Cost Value Source</v>
          </cell>
          <cell r="G3683" t="str">
            <v/>
          </cell>
          <cell r="H3683" t="str">
            <v/>
          </cell>
          <cell r="I3683" t="str">
            <v>AgGreenMotorRewind_v2_0.xlsm</v>
          </cell>
        </row>
        <row r="3684">
          <cell r="C3684" t="str">
            <v>779.2_Measure life (years)</v>
          </cell>
          <cell r="D3684">
            <v>2</v>
          </cell>
          <cell r="E3684" t="str">
            <v>Measure life (years)</v>
          </cell>
          <cell r="F3684" t="str">
            <v>Measure Life Value Source</v>
          </cell>
          <cell r="G3684" t="str">
            <v/>
          </cell>
          <cell r="H3684" t="str">
            <v/>
          </cell>
          <cell r="I3684" t="str">
            <v>AgGreenMotorRewind_v2_0.xlsm</v>
          </cell>
        </row>
        <row r="3685">
          <cell r="C3685" t="str">
            <v>779.2_Gross Average Monthly Demand Reduction (kW/unit)</v>
          </cell>
          <cell r="D3685">
            <v>2</v>
          </cell>
          <cell r="E3685" t="str">
            <v>Gross Average Monthly Demand Reduction (kW/unit)</v>
          </cell>
          <cell r="F3685" t="str">
            <v>Demand Reduction Value Source</v>
          </cell>
          <cell r="G3685" t="str">
            <v/>
          </cell>
          <cell r="H3685" t="str">
            <v/>
          </cell>
          <cell r="I3685" t="str">
            <v>AgGreenMotorRewind_v2_0.xlsm</v>
          </cell>
        </row>
        <row r="3686">
          <cell r="C3686" t="str">
            <v>779.2_Incremental cost ($)</v>
          </cell>
          <cell r="D3686">
            <v>2</v>
          </cell>
          <cell r="E3686" t="str">
            <v>Incremental cost ($)</v>
          </cell>
          <cell r="F3686" t="str">
            <v>Cost Value Source</v>
          </cell>
          <cell r="G3686" t="str">
            <v/>
          </cell>
          <cell r="H3686" t="str">
            <v/>
          </cell>
          <cell r="I3686" t="str">
            <v>AgGreenMotorRewind_v2_0.xlsm</v>
          </cell>
        </row>
        <row r="3687">
          <cell r="C3687" t="str">
            <v>779.2_Gross incremental annual electric savings (kWh/yr)</v>
          </cell>
          <cell r="D3687">
            <v>2</v>
          </cell>
          <cell r="E3687" t="str">
            <v>Gross incremental annual electric savings (kWh/yr)</v>
          </cell>
          <cell r="F3687" t="str">
            <v xml:space="preserve">Energy Savings Value Source </v>
          </cell>
          <cell r="G3687" t="str">
            <v/>
          </cell>
          <cell r="H3687" t="str">
            <v/>
          </cell>
          <cell r="I3687" t="str">
            <v>AgGreenMotorRewind_v2_0.xlsm</v>
          </cell>
        </row>
        <row r="3688">
          <cell r="C3688" t="str">
            <v>992.3_Gross Average Monthly Demand Reduction (kW/unit)</v>
          </cell>
          <cell r="D3688">
            <v>3</v>
          </cell>
          <cell r="E3688" t="str">
            <v>Gross Average Monthly Demand Reduction (kW/unit)</v>
          </cell>
          <cell r="F3688" t="str">
            <v>Demand Savings Value Source</v>
          </cell>
          <cell r="G3688" t="str">
            <v/>
          </cell>
          <cell r="H3688" t="str">
            <v/>
          </cell>
          <cell r="I3688" t="str">
            <v>AgGreenMotorRewind_v2_0.xlsm</v>
          </cell>
        </row>
        <row r="3689">
          <cell r="C3689" t="str">
            <v>992.3_Planned Net to Gross Ratio</v>
          </cell>
          <cell r="D3689">
            <v>3</v>
          </cell>
          <cell r="E3689" t="str">
            <v>Planned Net to Gross Ratio</v>
          </cell>
          <cell r="F3689" t="str">
            <v>Net-to-Gross Value Source</v>
          </cell>
          <cell r="G3689" t="str">
            <v/>
          </cell>
          <cell r="H3689" t="str">
            <v>Page 10</v>
          </cell>
          <cell r="I3689" t="str">
            <v>DSM_WY_FinAnswerExpress_Report_2011.pdf</v>
          </cell>
        </row>
        <row r="3690">
          <cell r="C3690" t="str">
            <v>992.3_Measure life (years)</v>
          </cell>
          <cell r="D3690">
            <v>3</v>
          </cell>
          <cell r="E3690" t="str">
            <v>Measure life (years)</v>
          </cell>
          <cell r="F3690" t="str">
            <v>Measure Life Value Source</v>
          </cell>
          <cell r="G3690" t="str">
            <v/>
          </cell>
          <cell r="H3690" t="str">
            <v/>
          </cell>
          <cell r="I3690" t="str">
            <v>AgGreenMotorRewind_v2_0.xlsm</v>
          </cell>
        </row>
        <row r="3691">
          <cell r="C3691" t="str">
            <v>992.3_Planned Realization Rate</v>
          </cell>
          <cell r="D3691">
            <v>3</v>
          </cell>
          <cell r="E3691" t="str">
            <v>Planned Realization Rate</v>
          </cell>
          <cell r="F3691" t="str">
            <v>Realization Rate Value Source</v>
          </cell>
          <cell r="G3691" t="str">
            <v/>
          </cell>
          <cell r="H3691" t="str">
            <v>Table 1</v>
          </cell>
          <cell r="I3691" t="str">
            <v>DSM_WY_FinAnswerExpress_Report_2011.pdf</v>
          </cell>
        </row>
        <row r="3692">
          <cell r="C3692" t="str">
            <v>992.3_Incremental cost ($)</v>
          </cell>
          <cell r="D3692">
            <v>3</v>
          </cell>
          <cell r="E3692" t="str">
            <v>Incremental cost ($)</v>
          </cell>
          <cell r="F3692" t="str">
            <v>Incremental Cost Value Source</v>
          </cell>
          <cell r="G3692" t="str">
            <v/>
          </cell>
          <cell r="H3692" t="str">
            <v/>
          </cell>
          <cell r="I3692" t="str">
            <v>AgGreenMotorRewind_v2_0.xlsm</v>
          </cell>
        </row>
        <row r="3693">
          <cell r="C3693" t="str">
            <v>992.3_Gross incremental annual electric savings (kWh/yr)</v>
          </cell>
          <cell r="D3693">
            <v>3</v>
          </cell>
          <cell r="E3693" t="str">
            <v>Gross incremental annual electric savings (kWh/yr)</v>
          </cell>
          <cell r="F3693" t="str">
            <v>Energy Savings Value Source</v>
          </cell>
          <cell r="G3693" t="str">
            <v/>
          </cell>
          <cell r="H3693" t="str">
            <v/>
          </cell>
          <cell r="I3693" t="str">
            <v>AgGreenMotorRewind_v2_0.xlsm</v>
          </cell>
        </row>
        <row r="3694">
          <cell r="C3694" t="str">
            <v>137.2_Measure life (years)</v>
          </cell>
          <cell r="D3694">
            <v>2</v>
          </cell>
          <cell r="E3694" t="str">
            <v>Measure life (years)</v>
          </cell>
          <cell r="F3694" t="str">
            <v>Measure Life Value Source</v>
          </cell>
          <cell r="G3694" t="str">
            <v/>
          </cell>
          <cell r="H3694" t="str">
            <v/>
          </cell>
          <cell r="I3694" t="str">
            <v>AgGreenMotorRewind_v2_0.xlsm</v>
          </cell>
        </row>
        <row r="3695">
          <cell r="C3695" t="str">
            <v>137.2_Incremental cost ($)</v>
          </cell>
          <cell r="D3695">
            <v>2</v>
          </cell>
          <cell r="E3695" t="str">
            <v>Incremental cost ($)</v>
          </cell>
          <cell r="F3695" t="str">
            <v>Cost Value Source</v>
          </cell>
          <cell r="G3695" t="str">
            <v/>
          </cell>
          <cell r="H3695" t="str">
            <v/>
          </cell>
          <cell r="I3695" t="str">
            <v>AgGreenMotorRewind_v2_0.xlsm</v>
          </cell>
        </row>
        <row r="3696">
          <cell r="C3696" t="str">
            <v>137.2_Gross Average Monthly Demand Reduction (kW/unit)</v>
          </cell>
          <cell r="D3696">
            <v>2</v>
          </cell>
          <cell r="E3696" t="str">
            <v>Gross Average Monthly Demand Reduction (kW/unit)</v>
          </cell>
          <cell r="F3696" t="str">
            <v>Demand Reduction Value Source</v>
          </cell>
          <cell r="G3696" t="str">
            <v/>
          </cell>
          <cell r="H3696" t="str">
            <v/>
          </cell>
          <cell r="I3696" t="str">
            <v>AgGreenMotorRewind_v2_0.xlsm</v>
          </cell>
        </row>
        <row r="3697">
          <cell r="C3697" t="str">
            <v>137.2_Gross incremental annual electric savings (kWh/yr)</v>
          </cell>
          <cell r="D3697">
            <v>2</v>
          </cell>
          <cell r="E3697" t="str">
            <v>Gross incremental annual electric savings (kWh/yr)</v>
          </cell>
          <cell r="F3697" t="str">
            <v xml:space="preserve">Energy Savings Value Source </v>
          </cell>
          <cell r="G3697" t="str">
            <v/>
          </cell>
          <cell r="H3697" t="str">
            <v/>
          </cell>
          <cell r="I3697" t="str">
            <v>AgGreenMotorRewind_v2_0.xlsm</v>
          </cell>
        </row>
        <row r="3698">
          <cell r="C3698" t="str">
            <v>137.2_Planned Net to Gross Ratio</v>
          </cell>
          <cell r="D3698">
            <v>2</v>
          </cell>
          <cell r="E3698" t="str">
            <v>Planned Net to Gross Ratio</v>
          </cell>
          <cell r="F3698" t="str">
            <v>Net-to-Gross Value Source</v>
          </cell>
          <cell r="G3698" t="str">
            <v/>
          </cell>
          <cell r="H3698" t="str">
            <v>page 2</v>
          </cell>
          <cell r="I3698" t="str">
            <v>CA_FinAnswer_Express_Program_Evaluation_2009-2011.pdf</v>
          </cell>
        </row>
        <row r="3699">
          <cell r="C3699" t="str">
            <v>137.2_Planned Realization Rate</v>
          </cell>
          <cell r="D3699">
            <v>2</v>
          </cell>
          <cell r="E3699" t="str">
            <v>Planned Realization Rate</v>
          </cell>
          <cell r="F3699" t="str">
            <v>Realization Rate Value Source</v>
          </cell>
          <cell r="G3699" t="str">
            <v/>
          </cell>
          <cell r="H3699" t="str">
            <v>page 2</v>
          </cell>
          <cell r="I3699" t="str">
            <v>CA_FinAnswer_Express_Program_Evaluation_2009-2011.pdf</v>
          </cell>
        </row>
        <row r="3700">
          <cell r="C3700" t="str">
            <v>347.3_Incremental cost ($)</v>
          </cell>
          <cell r="D3700">
            <v>3</v>
          </cell>
          <cell r="E3700" t="str">
            <v>Incremental cost ($)</v>
          </cell>
          <cell r="F3700" t="str">
            <v>Cost Value Source</v>
          </cell>
          <cell r="G3700" t="str">
            <v/>
          </cell>
          <cell r="H3700" t="str">
            <v/>
          </cell>
          <cell r="I3700" t="str">
            <v>AgGreenMotorRewind_v2_0.xlsm</v>
          </cell>
        </row>
        <row r="3701">
          <cell r="C3701" t="str">
            <v>347.3_Measure life (years)</v>
          </cell>
          <cell r="D3701">
            <v>3</v>
          </cell>
          <cell r="E3701" t="str">
            <v>Measure life (years)</v>
          </cell>
          <cell r="F3701" t="str">
            <v>Measure Life Value Source</v>
          </cell>
          <cell r="G3701" t="str">
            <v/>
          </cell>
          <cell r="H3701" t="str">
            <v/>
          </cell>
          <cell r="I3701" t="str">
            <v>AgGreenMotorRewind_v2_0.xlsm</v>
          </cell>
        </row>
        <row r="3702">
          <cell r="C3702" t="str">
            <v>347.3_Planned Realization Rate</v>
          </cell>
          <cell r="D3702">
            <v>3</v>
          </cell>
          <cell r="E3702" t="str">
            <v>Planned Realization Rate</v>
          </cell>
          <cell r="F3702" t="str">
            <v>Realization Rate Value Source</v>
          </cell>
          <cell r="G3702" t="str">
            <v/>
          </cell>
          <cell r="H3702" t="str">
            <v>Table 1</v>
          </cell>
          <cell r="I3702" t="str">
            <v>ID_FinAnswer_Express_Program_Evaluation_2009-2011.pdf</v>
          </cell>
        </row>
        <row r="3703">
          <cell r="C3703" t="str">
            <v>347.3_Gross Average Monthly Demand Reduction (kW/unit)</v>
          </cell>
          <cell r="D3703">
            <v>3</v>
          </cell>
          <cell r="E3703" t="str">
            <v>Gross Average Monthly Demand Reduction (kW/unit)</v>
          </cell>
          <cell r="F3703" t="str">
            <v>Demand Reduction Value Source</v>
          </cell>
          <cell r="G3703" t="str">
            <v/>
          </cell>
          <cell r="H3703" t="str">
            <v/>
          </cell>
          <cell r="I3703" t="str">
            <v>AgGreenMotorRewind_v2_0.xlsm</v>
          </cell>
        </row>
        <row r="3704">
          <cell r="C3704" t="str">
            <v>347.3_Gross incremental annual electric savings (kWh/yr)</v>
          </cell>
          <cell r="D3704">
            <v>3</v>
          </cell>
          <cell r="E3704" t="str">
            <v>Gross incremental annual electric savings (kWh/yr)</v>
          </cell>
          <cell r="F3704" t="str">
            <v xml:space="preserve">Energy Savings Value Source </v>
          </cell>
          <cell r="G3704" t="str">
            <v/>
          </cell>
          <cell r="H3704" t="str">
            <v/>
          </cell>
          <cell r="I3704" t="str">
            <v>AgGreenMotorRewind_v2_0.xlsm</v>
          </cell>
        </row>
        <row r="3705">
          <cell r="C3705" t="str">
            <v>347.3_Planned Net to Gross Ratio</v>
          </cell>
          <cell r="D3705">
            <v>3</v>
          </cell>
          <cell r="E3705" t="str">
            <v>Planned Net to Gross Ratio</v>
          </cell>
          <cell r="F3705" t="str">
            <v>Net-to-Gross Value Source</v>
          </cell>
          <cell r="G3705" t="str">
            <v/>
          </cell>
          <cell r="H3705" t="str">
            <v>Page 2</v>
          </cell>
          <cell r="I3705" t="str">
            <v>ID_FinAnswer_Express_Program_Evaluation_2009-2011.pdf</v>
          </cell>
        </row>
        <row r="3706">
          <cell r="C3706" t="str">
            <v>579.3_Incentive Customer ($)</v>
          </cell>
          <cell r="D3706">
            <v>3</v>
          </cell>
          <cell r="E3706" t="str">
            <v>Incentive Customer ($)</v>
          </cell>
          <cell r="F3706" t="str">
            <v>Incentive Value Source</v>
          </cell>
          <cell r="G3706" t="str">
            <v/>
          </cell>
          <cell r="H3706" t="str">
            <v>Table 10-13</v>
          </cell>
          <cell r="I3706" t="str">
            <v>FinAnswer Express Market Characterization and Program Enhancements - Utah Service Territory 30 Nov 2011.pdf</v>
          </cell>
        </row>
        <row r="3707">
          <cell r="C3707" t="str">
            <v>579.3_Measure life (years)</v>
          </cell>
          <cell r="D3707">
            <v>3</v>
          </cell>
          <cell r="E3707" t="str">
            <v>Measure life (years)</v>
          </cell>
          <cell r="F3707" t="str">
            <v>Measure Life Value Source</v>
          </cell>
          <cell r="G3707" t="str">
            <v/>
          </cell>
          <cell r="H3707" t="str">
            <v>Table 2 on page 22 of Appendix 1</v>
          </cell>
          <cell r="I3707" t="str">
            <v>UT_2011_Annual_Report.pdf</v>
          </cell>
        </row>
        <row r="3708">
          <cell r="C3708" t="str">
            <v>579.3_Gross incremental annual electric savings (kWh/yr)</v>
          </cell>
          <cell r="D3708">
            <v>3</v>
          </cell>
          <cell r="E3708" t="str">
            <v>Gross incremental annual electric savings (kWh/yr)</v>
          </cell>
          <cell r="F3708" t="str">
            <v xml:space="preserve">Energy Savings Value Source </v>
          </cell>
          <cell r="G3708" t="str">
            <v/>
          </cell>
          <cell r="H3708" t="str">
            <v/>
          </cell>
          <cell r="I3708" t="str">
            <v/>
          </cell>
        </row>
        <row r="3709">
          <cell r="C3709" t="str">
            <v>579.3_Incremental cost ($)</v>
          </cell>
          <cell r="D3709">
            <v>3</v>
          </cell>
          <cell r="E3709" t="str">
            <v>Incremental cost ($)</v>
          </cell>
          <cell r="F3709" t="str">
            <v>Cost Value Source</v>
          </cell>
          <cell r="G3709" t="str">
            <v/>
          </cell>
          <cell r="H3709" t="str">
            <v/>
          </cell>
          <cell r="I3709" t="str">
            <v>AgGreenMotorRewind_v2_0.xlsm</v>
          </cell>
        </row>
        <row r="3710">
          <cell r="C3710" t="str">
            <v>579.3_Gross Average Monthly Demand Reduction (kW/unit)</v>
          </cell>
          <cell r="D3710">
            <v>3</v>
          </cell>
          <cell r="E3710" t="str">
            <v>Gross Average Monthly Demand Reduction (kW/unit)</v>
          </cell>
          <cell r="F3710" t="str">
            <v>Demand Reduction Value Source</v>
          </cell>
          <cell r="G3710" t="str">
            <v/>
          </cell>
          <cell r="H3710" t="str">
            <v/>
          </cell>
          <cell r="I3710" t="str">
            <v/>
          </cell>
        </row>
        <row r="3711">
          <cell r="C3711" t="str">
            <v>579.3_Gross incremental annual electric savings (kWh/yr)</v>
          </cell>
          <cell r="D3711">
            <v>3</v>
          </cell>
          <cell r="E3711" t="str">
            <v>Gross incremental annual electric savings (kWh/yr)</v>
          </cell>
          <cell r="F3711" t="str">
            <v xml:space="preserve">Energy Savings Value Source </v>
          </cell>
          <cell r="G3711" t="str">
            <v/>
          </cell>
          <cell r="H3711" t="str">
            <v/>
          </cell>
          <cell r="I3711" t="str">
            <v>AgGreenMotorRewind_v2_0.xlsm</v>
          </cell>
        </row>
        <row r="3712">
          <cell r="C3712" t="str">
            <v>579.3_Gross Average Monthly Demand Reduction (kW/unit)</v>
          </cell>
          <cell r="D3712">
            <v>3</v>
          </cell>
          <cell r="E3712" t="str">
            <v>Gross Average Monthly Demand Reduction (kW/unit)</v>
          </cell>
          <cell r="F3712" t="str">
            <v>Demand Reduction Value Source</v>
          </cell>
          <cell r="G3712" t="str">
            <v/>
          </cell>
          <cell r="H3712" t="str">
            <v/>
          </cell>
          <cell r="I3712" t="str">
            <v>AgGreenMotorRewind_v2_0.xlsm</v>
          </cell>
        </row>
        <row r="3713">
          <cell r="C3713" t="str">
            <v>579.3_Incremental cost ($)</v>
          </cell>
          <cell r="D3713">
            <v>3</v>
          </cell>
          <cell r="E3713" t="str">
            <v>Incremental cost ($)</v>
          </cell>
          <cell r="F3713" t="str">
            <v>Cost Value Source</v>
          </cell>
          <cell r="G3713" t="str">
            <v/>
          </cell>
          <cell r="H3713" t="str">
            <v/>
          </cell>
          <cell r="I3713" t="str">
            <v/>
          </cell>
        </row>
        <row r="3714">
          <cell r="C3714" t="str">
            <v>791.2_Gross Average Monthly Demand Reduction (kW/unit)</v>
          </cell>
          <cell r="D3714">
            <v>2</v>
          </cell>
          <cell r="E3714" t="str">
            <v>Gross Average Monthly Demand Reduction (kW/unit)</v>
          </cell>
          <cell r="F3714" t="str">
            <v>Demand Reduction Value Source</v>
          </cell>
          <cell r="G3714" t="str">
            <v/>
          </cell>
          <cell r="H3714" t="str">
            <v/>
          </cell>
          <cell r="I3714" t="str">
            <v>AgGreenMotorRewind_v2_0.xlsm</v>
          </cell>
        </row>
        <row r="3715">
          <cell r="C3715" t="str">
            <v>791.2_Measure life (years)</v>
          </cell>
          <cell r="D3715">
            <v>2</v>
          </cell>
          <cell r="E3715" t="str">
            <v>Measure life (years)</v>
          </cell>
          <cell r="F3715" t="str">
            <v>Measure Life Value Source</v>
          </cell>
          <cell r="G3715" t="str">
            <v/>
          </cell>
          <cell r="H3715" t="str">
            <v/>
          </cell>
          <cell r="I3715" t="str">
            <v>AgGreenMotorRewind_v2_0.xlsm</v>
          </cell>
        </row>
        <row r="3716">
          <cell r="C3716" t="str">
            <v>791.2_Incremental cost ($)</v>
          </cell>
          <cell r="D3716">
            <v>2</v>
          </cell>
          <cell r="E3716" t="str">
            <v>Incremental cost ($)</v>
          </cell>
          <cell r="F3716" t="str">
            <v>Cost Value Source</v>
          </cell>
          <cell r="G3716" t="str">
            <v/>
          </cell>
          <cell r="H3716" t="str">
            <v/>
          </cell>
          <cell r="I3716" t="str">
            <v>AgGreenMotorRewind_v2_0.xlsm</v>
          </cell>
        </row>
        <row r="3717">
          <cell r="C3717" t="str">
            <v>791.2_Gross incremental annual electric savings (kWh/yr)</v>
          </cell>
          <cell r="D3717">
            <v>2</v>
          </cell>
          <cell r="E3717" t="str">
            <v>Gross incremental annual electric savings (kWh/yr)</v>
          </cell>
          <cell r="F3717" t="str">
            <v xml:space="preserve">Energy Savings Value Source </v>
          </cell>
          <cell r="G3717" t="str">
            <v/>
          </cell>
          <cell r="H3717" t="str">
            <v/>
          </cell>
          <cell r="I3717" t="str">
            <v>AgGreenMotorRewind_v2_0.xlsm</v>
          </cell>
        </row>
        <row r="3718">
          <cell r="C3718" t="str">
            <v>1004.3_Incremental cost ($)</v>
          </cell>
          <cell r="D3718">
            <v>3</v>
          </cell>
          <cell r="E3718" t="str">
            <v>Incremental cost ($)</v>
          </cell>
          <cell r="F3718" t="str">
            <v>Incremental Cost Value Source</v>
          </cell>
          <cell r="G3718" t="str">
            <v/>
          </cell>
          <cell r="H3718" t="str">
            <v/>
          </cell>
          <cell r="I3718" t="str">
            <v>AgGreenMotorRewind_v2_0.xlsm</v>
          </cell>
        </row>
        <row r="3719">
          <cell r="C3719" t="str">
            <v>1004.3_Planned Realization Rate</v>
          </cell>
          <cell r="D3719">
            <v>3</v>
          </cell>
          <cell r="E3719" t="str">
            <v>Planned Realization Rate</v>
          </cell>
          <cell r="F3719" t="str">
            <v>Realization Rate Value Source</v>
          </cell>
          <cell r="G3719" t="str">
            <v/>
          </cell>
          <cell r="H3719" t="str">
            <v>Table 1</v>
          </cell>
          <cell r="I3719" t="str">
            <v>DSM_WY_FinAnswerExpress_Report_2011.pdf</v>
          </cell>
        </row>
        <row r="3720">
          <cell r="C3720" t="str">
            <v>1004.3_Gross Average Monthly Demand Reduction (kW/unit)</v>
          </cell>
          <cell r="D3720">
            <v>3</v>
          </cell>
          <cell r="E3720" t="str">
            <v>Gross Average Monthly Demand Reduction (kW/unit)</v>
          </cell>
          <cell r="F3720" t="str">
            <v>Demand Savings Value Source</v>
          </cell>
          <cell r="G3720" t="str">
            <v/>
          </cell>
          <cell r="H3720" t="str">
            <v/>
          </cell>
          <cell r="I3720" t="str">
            <v>AgGreenMotorRewind_v2_0.xlsm</v>
          </cell>
        </row>
        <row r="3721">
          <cell r="C3721" t="str">
            <v>1004.3_Gross incremental annual electric savings (kWh/yr)</v>
          </cell>
          <cell r="D3721">
            <v>3</v>
          </cell>
          <cell r="E3721" t="str">
            <v>Gross incremental annual electric savings (kWh/yr)</v>
          </cell>
          <cell r="F3721" t="str">
            <v>Energy Savings Value Source</v>
          </cell>
          <cell r="G3721" t="str">
            <v/>
          </cell>
          <cell r="H3721" t="str">
            <v/>
          </cell>
          <cell r="I3721" t="str">
            <v>AgGreenMotorRewind_v2_0.xlsm</v>
          </cell>
        </row>
        <row r="3722">
          <cell r="C3722" t="str">
            <v>1004.3_Measure life (years)</v>
          </cell>
          <cell r="D3722">
            <v>3</v>
          </cell>
          <cell r="E3722" t="str">
            <v>Measure life (years)</v>
          </cell>
          <cell r="F3722" t="str">
            <v>Measure Life Value Source</v>
          </cell>
          <cell r="G3722" t="str">
            <v/>
          </cell>
          <cell r="H3722" t="str">
            <v/>
          </cell>
          <cell r="I3722" t="str">
            <v>AgGreenMotorRewind_v2_0.xlsm</v>
          </cell>
        </row>
        <row r="3723">
          <cell r="C3723" t="str">
            <v>1004.3_Planned Net to Gross Ratio</v>
          </cell>
          <cell r="D3723">
            <v>3</v>
          </cell>
          <cell r="E3723" t="str">
            <v>Planned Net to Gross Ratio</v>
          </cell>
          <cell r="F3723" t="str">
            <v>Net-to-Gross Value Source</v>
          </cell>
          <cell r="G3723" t="str">
            <v/>
          </cell>
          <cell r="H3723" t="str">
            <v>Page 10</v>
          </cell>
          <cell r="I3723" t="str">
            <v>DSM_WY_FinAnswerExpress_Report_2011.pdf</v>
          </cell>
        </row>
        <row r="3724">
          <cell r="C3724" t="str">
            <v>12202013-076.1_Gross Average Monthly Demand Reduction (kW/unit)</v>
          </cell>
          <cell r="D3724">
            <v>1</v>
          </cell>
          <cell r="E3724" t="str">
            <v>Gross Average Monthly Demand Reduction (kW/unit)</v>
          </cell>
          <cell r="F3724" t="str">
            <v>Demand Reduction Value Source</v>
          </cell>
          <cell r="G3724" t="str">
            <v/>
          </cell>
          <cell r="H3724" t="str">
            <v/>
          </cell>
          <cell r="I3724" t="str">
            <v>AgGreenMotorRewind_v2_0.xlsm</v>
          </cell>
        </row>
        <row r="3725">
          <cell r="C3725" t="str">
            <v>12202013-076.1_Planned Realization Rate</v>
          </cell>
          <cell r="D3725">
            <v>1</v>
          </cell>
          <cell r="E3725" t="str">
            <v>Planned Realization Rate</v>
          </cell>
          <cell r="F3725" t="str">
            <v>Realization Rate Value Source</v>
          </cell>
          <cell r="G3725" t="str">
            <v/>
          </cell>
          <cell r="H3725" t="str">
            <v>page 2</v>
          </cell>
          <cell r="I3725" t="str">
            <v>CA_FinAnswer_Express_Program_Evaluation_2009-2011.pdf</v>
          </cell>
        </row>
        <row r="3726">
          <cell r="C3726" t="str">
            <v>12202013-076.1_Gross incremental annual electric savings (kWh/yr)</v>
          </cell>
          <cell r="D3726">
            <v>1</v>
          </cell>
          <cell r="E3726" t="str">
            <v>Gross incremental annual electric savings (kWh/yr)</v>
          </cell>
          <cell r="F3726" t="str">
            <v xml:space="preserve">Energy Savings Value Source </v>
          </cell>
          <cell r="G3726" t="str">
            <v/>
          </cell>
          <cell r="H3726" t="str">
            <v/>
          </cell>
          <cell r="I3726" t="str">
            <v>AgGreenMotorRewind_v2_0.xlsm</v>
          </cell>
        </row>
        <row r="3727">
          <cell r="C3727" t="str">
            <v>12202013-076.1_Measure life (years)</v>
          </cell>
          <cell r="D3727">
            <v>1</v>
          </cell>
          <cell r="E3727" t="str">
            <v>Measure life (years)</v>
          </cell>
          <cell r="F3727" t="str">
            <v>Measure Life Value Source</v>
          </cell>
          <cell r="G3727" t="str">
            <v/>
          </cell>
          <cell r="H3727" t="str">
            <v/>
          </cell>
          <cell r="I3727" t="str">
            <v>AgGreenMotorRewind_v2_0.xlsm</v>
          </cell>
        </row>
        <row r="3728">
          <cell r="C3728" t="str">
            <v>12202013-076.1_Incremental cost ($)</v>
          </cell>
          <cell r="D3728">
            <v>1</v>
          </cell>
          <cell r="E3728" t="str">
            <v>Incremental cost ($)</v>
          </cell>
          <cell r="F3728" t="str">
            <v>Cost Value Source</v>
          </cell>
          <cell r="G3728" t="str">
            <v/>
          </cell>
          <cell r="H3728" t="str">
            <v/>
          </cell>
          <cell r="I3728" t="str">
            <v>AgGreenMotorRewind_v2_0.xlsm</v>
          </cell>
        </row>
        <row r="3729">
          <cell r="C3729" t="str">
            <v>12202013-076.1_Planned Net to Gross Ratio</v>
          </cell>
          <cell r="D3729">
            <v>1</v>
          </cell>
          <cell r="E3729" t="str">
            <v>Planned Net to Gross Ratio</v>
          </cell>
          <cell r="F3729" t="str">
            <v>Net-to-Gross Value Source</v>
          </cell>
          <cell r="G3729" t="str">
            <v/>
          </cell>
          <cell r="H3729" t="str">
            <v>page 2</v>
          </cell>
          <cell r="I3729" t="str">
            <v>CA_FinAnswer_Express_Program_Evaluation_2009-2011.pdf</v>
          </cell>
        </row>
        <row r="3730">
          <cell r="C3730" t="str">
            <v>12202013-012.2_Planned Realization Rate</v>
          </cell>
          <cell r="D3730">
            <v>2</v>
          </cell>
          <cell r="E3730" t="str">
            <v>Planned Realization Rate</v>
          </cell>
          <cell r="F3730" t="str">
            <v>Realization Rate Value Source</v>
          </cell>
          <cell r="G3730" t="str">
            <v/>
          </cell>
          <cell r="H3730" t="str">
            <v>Table 1</v>
          </cell>
          <cell r="I3730" t="str">
            <v>ID_FinAnswer_Express_Program_Evaluation_2009-2011.pdf</v>
          </cell>
        </row>
        <row r="3731">
          <cell r="C3731" t="str">
            <v>12202013-012.2_Gross incremental annual electric savings (kWh/yr)</v>
          </cell>
          <cell r="D3731">
            <v>2</v>
          </cell>
          <cell r="E3731" t="str">
            <v>Gross incremental annual electric savings (kWh/yr)</v>
          </cell>
          <cell r="F3731" t="str">
            <v xml:space="preserve">Energy Savings Value Source </v>
          </cell>
          <cell r="G3731" t="str">
            <v/>
          </cell>
          <cell r="H3731" t="str">
            <v/>
          </cell>
          <cell r="I3731" t="str">
            <v>AgGreenMotorRewind_v2_0.xlsm</v>
          </cell>
        </row>
        <row r="3732">
          <cell r="C3732" t="str">
            <v>12202013-012.2_Planned Net to Gross Ratio</v>
          </cell>
          <cell r="D3732">
            <v>2</v>
          </cell>
          <cell r="E3732" t="str">
            <v>Planned Net to Gross Ratio</v>
          </cell>
          <cell r="F3732" t="str">
            <v>Net-to-Gross Value Source</v>
          </cell>
          <cell r="G3732" t="str">
            <v/>
          </cell>
          <cell r="H3732" t="str">
            <v>Page 2</v>
          </cell>
          <cell r="I3732" t="str">
            <v>ID_FinAnswer_Express_Program_Evaluation_2009-2011.pdf</v>
          </cell>
        </row>
        <row r="3733">
          <cell r="C3733" t="str">
            <v>12202013-012.2_Incremental cost ($)</v>
          </cell>
          <cell r="D3733">
            <v>2</v>
          </cell>
          <cell r="E3733" t="str">
            <v>Incremental cost ($)</v>
          </cell>
          <cell r="F3733" t="str">
            <v>Cost Value Source</v>
          </cell>
          <cell r="G3733" t="str">
            <v/>
          </cell>
          <cell r="H3733" t="str">
            <v/>
          </cell>
          <cell r="I3733" t="str">
            <v>AgGreenMotorRewind_v2_0.xlsm</v>
          </cell>
        </row>
        <row r="3734">
          <cell r="C3734" t="str">
            <v>12202013-012.2_Gross Average Monthly Demand Reduction (kW/unit)</v>
          </cell>
          <cell r="D3734">
            <v>2</v>
          </cell>
          <cell r="E3734" t="str">
            <v>Gross Average Monthly Demand Reduction (kW/unit)</v>
          </cell>
          <cell r="F3734" t="str">
            <v>Demand Reduction Value Source</v>
          </cell>
          <cell r="G3734" t="str">
            <v/>
          </cell>
          <cell r="H3734" t="str">
            <v/>
          </cell>
          <cell r="I3734" t="str">
            <v>AgGreenMotorRewind_v2_0.xlsm</v>
          </cell>
        </row>
        <row r="3735">
          <cell r="C3735" t="str">
            <v>12202013-012.2_Measure life (years)</v>
          </cell>
          <cell r="D3735">
            <v>2</v>
          </cell>
          <cell r="E3735" t="str">
            <v>Measure life (years)</v>
          </cell>
          <cell r="F3735" t="str">
            <v>Measure Life Value Source</v>
          </cell>
          <cell r="G3735" t="str">
            <v/>
          </cell>
          <cell r="H3735" t="str">
            <v/>
          </cell>
          <cell r="I3735" t="str">
            <v>AgGreenMotorRewind_v2_0.xlsm</v>
          </cell>
        </row>
        <row r="3736">
          <cell r="C3736" t="str">
            <v>12132013-012.2_Incentive Customer ($)</v>
          </cell>
          <cell r="D3736">
            <v>2</v>
          </cell>
          <cell r="E3736" t="str">
            <v>Incentive Customer ($)</v>
          </cell>
          <cell r="F3736" t="str">
            <v>Incentive Value Source</v>
          </cell>
          <cell r="G3736" t="str">
            <v/>
          </cell>
          <cell r="H3736" t="str">
            <v>Table 10-14</v>
          </cell>
          <cell r="I3736" t="str">
            <v>FinAnswer Express Market Characterization and Program Enhancements - Utah Service Territory 30 Nov 2011.pdf</v>
          </cell>
        </row>
        <row r="3737">
          <cell r="C3737" t="str">
            <v>12132013-012.2_Incremental cost ($)</v>
          </cell>
          <cell r="D3737">
            <v>2</v>
          </cell>
          <cell r="E3737" t="str">
            <v>Incremental cost ($)</v>
          </cell>
          <cell r="F3737" t="str">
            <v>Cost Value Source</v>
          </cell>
          <cell r="G3737" t="str">
            <v/>
          </cell>
          <cell r="H3737" t="str">
            <v/>
          </cell>
          <cell r="I3737" t="str">
            <v/>
          </cell>
        </row>
        <row r="3738">
          <cell r="C3738" t="str">
            <v>12132013-012.2_Gross incremental annual electric savings (kWh/yr)</v>
          </cell>
          <cell r="D3738">
            <v>2</v>
          </cell>
          <cell r="E3738" t="str">
            <v>Gross incremental annual electric savings (kWh/yr)</v>
          </cell>
          <cell r="F3738" t="str">
            <v xml:space="preserve">Energy Savings Value Source </v>
          </cell>
          <cell r="G3738" t="str">
            <v/>
          </cell>
          <cell r="H3738" t="str">
            <v/>
          </cell>
          <cell r="I3738" t="str">
            <v>AgGreenMotorRewind_v2_0.xlsm</v>
          </cell>
        </row>
        <row r="3739">
          <cell r="C3739" t="str">
            <v>12132013-012.2_Measure life (years)</v>
          </cell>
          <cell r="D3739">
            <v>2</v>
          </cell>
          <cell r="E3739" t="str">
            <v>Measure life (years)</v>
          </cell>
          <cell r="F3739" t="str">
            <v>Measure Life Value Source</v>
          </cell>
          <cell r="G3739" t="str">
            <v/>
          </cell>
          <cell r="H3739" t="str">
            <v>Table 2 on page 22 of Appendix 1</v>
          </cell>
          <cell r="I3739" t="str">
            <v>UT_2011_Annual_Report.pdf</v>
          </cell>
        </row>
        <row r="3740">
          <cell r="C3740" t="str">
            <v>12132013-012.2_Gross Average Monthly Demand Reduction (kW/unit)</v>
          </cell>
          <cell r="D3740">
            <v>2</v>
          </cell>
          <cell r="E3740" t="str">
            <v>Gross Average Monthly Demand Reduction (kW/unit)</v>
          </cell>
          <cell r="F3740" t="str">
            <v>Demand Reduction Value Source</v>
          </cell>
          <cell r="G3740" t="str">
            <v/>
          </cell>
          <cell r="H3740" t="str">
            <v/>
          </cell>
          <cell r="I3740" t="str">
            <v>AgGreenMotorRewind_v2_0.xlsm</v>
          </cell>
        </row>
        <row r="3741">
          <cell r="C3741" t="str">
            <v>12132013-012.2_Incremental cost ($)</v>
          </cell>
          <cell r="D3741">
            <v>2</v>
          </cell>
          <cell r="E3741" t="str">
            <v>Incremental cost ($)</v>
          </cell>
          <cell r="F3741" t="str">
            <v>Cost Value Source</v>
          </cell>
          <cell r="G3741" t="str">
            <v/>
          </cell>
          <cell r="H3741" t="str">
            <v/>
          </cell>
          <cell r="I3741" t="str">
            <v>AgGreenMotorRewind_v2_0.xlsm</v>
          </cell>
        </row>
        <row r="3742">
          <cell r="C3742" t="str">
            <v>12132013-012.2_Gross incremental annual electric savings (kWh/yr)</v>
          </cell>
          <cell r="D3742">
            <v>2</v>
          </cell>
          <cell r="E3742" t="str">
            <v>Gross incremental annual electric savings (kWh/yr)</v>
          </cell>
          <cell r="F3742" t="str">
            <v xml:space="preserve">Energy Savings Value Source </v>
          </cell>
          <cell r="G3742" t="str">
            <v/>
          </cell>
          <cell r="H3742" t="str">
            <v/>
          </cell>
          <cell r="I3742" t="str">
            <v/>
          </cell>
        </row>
        <row r="3743">
          <cell r="C3743" t="str">
            <v>12132013-012.2_Gross Average Monthly Demand Reduction (kW/unit)</v>
          </cell>
          <cell r="D3743">
            <v>2</v>
          </cell>
          <cell r="E3743" t="str">
            <v>Gross Average Monthly Demand Reduction (kW/unit)</v>
          </cell>
          <cell r="F3743" t="str">
            <v>Demand Reduction Value Source</v>
          </cell>
          <cell r="G3743" t="str">
            <v/>
          </cell>
          <cell r="H3743" t="str">
            <v/>
          </cell>
          <cell r="I3743" t="str">
            <v/>
          </cell>
        </row>
        <row r="3744">
          <cell r="C3744" t="str">
            <v>12302013-035.1_Measure life (years)</v>
          </cell>
          <cell r="D3744">
            <v>1</v>
          </cell>
          <cell r="E3744" t="str">
            <v>Measure life (years)</v>
          </cell>
          <cell r="F3744" t="str">
            <v>Measure Life Value Source</v>
          </cell>
          <cell r="G3744" t="str">
            <v/>
          </cell>
          <cell r="H3744" t="str">
            <v/>
          </cell>
          <cell r="I3744" t="str">
            <v>AgGreenMotorRewind_v2_0.xlsm</v>
          </cell>
        </row>
        <row r="3745">
          <cell r="C3745" t="str">
            <v>12302013-035.1_Gross Average Monthly Demand Reduction (kW/unit)</v>
          </cell>
          <cell r="D3745">
            <v>1</v>
          </cell>
          <cell r="E3745" t="str">
            <v>Gross Average Monthly Demand Reduction (kW/unit)</v>
          </cell>
          <cell r="F3745" t="str">
            <v>Demand Reduction Value Source</v>
          </cell>
          <cell r="G3745" t="str">
            <v/>
          </cell>
          <cell r="H3745" t="str">
            <v/>
          </cell>
          <cell r="I3745" t="str">
            <v>AgGreenMotorRewind_v2_0.xlsm</v>
          </cell>
        </row>
        <row r="3746">
          <cell r="C3746" t="str">
            <v>12302013-035.1_Gross incremental annual electric savings (kWh/yr)</v>
          </cell>
          <cell r="D3746">
            <v>1</v>
          </cell>
          <cell r="E3746" t="str">
            <v>Gross incremental annual electric savings (kWh/yr)</v>
          </cell>
          <cell r="F3746" t="str">
            <v xml:space="preserve">Energy Savings Value Source </v>
          </cell>
          <cell r="G3746" t="str">
            <v/>
          </cell>
          <cell r="H3746" t="str">
            <v/>
          </cell>
          <cell r="I3746" t="str">
            <v>AgGreenMotorRewind_v2_0.xlsm</v>
          </cell>
        </row>
        <row r="3747">
          <cell r="C3747" t="str">
            <v>12302013-035.1_Incremental cost ($)</v>
          </cell>
          <cell r="D3747">
            <v>1</v>
          </cell>
          <cell r="E3747" t="str">
            <v>Incremental cost ($)</v>
          </cell>
          <cell r="F3747" t="str">
            <v>Cost Value Source</v>
          </cell>
          <cell r="G3747" t="str">
            <v/>
          </cell>
          <cell r="H3747" t="str">
            <v/>
          </cell>
          <cell r="I3747" t="str">
            <v>AgGreenMotorRewind_v2_0.xlsm</v>
          </cell>
        </row>
        <row r="3748">
          <cell r="C3748" t="str">
            <v>12202013-044.2_Measure life (years)</v>
          </cell>
          <cell r="D3748">
            <v>2</v>
          </cell>
          <cell r="E3748" t="str">
            <v>Measure life (years)</v>
          </cell>
          <cell r="F3748" t="str">
            <v>Measure Life Value Source</v>
          </cell>
          <cell r="G3748" t="str">
            <v/>
          </cell>
          <cell r="H3748" t="str">
            <v/>
          </cell>
          <cell r="I3748" t="str">
            <v>AgGreenMotorRewind_v2_0.xlsm</v>
          </cell>
        </row>
        <row r="3749">
          <cell r="C3749" t="str">
            <v>12202013-044.2_Gross Average Monthly Demand Reduction (kW/unit)</v>
          </cell>
          <cell r="D3749">
            <v>2</v>
          </cell>
          <cell r="E3749" t="str">
            <v>Gross Average Monthly Demand Reduction (kW/unit)</v>
          </cell>
          <cell r="F3749" t="str">
            <v>Demand Savings Value Source</v>
          </cell>
          <cell r="G3749" t="str">
            <v/>
          </cell>
          <cell r="H3749" t="str">
            <v/>
          </cell>
          <cell r="I3749" t="str">
            <v>AgGreenMotorRewind_v2_0.xlsm</v>
          </cell>
        </row>
        <row r="3750">
          <cell r="C3750" t="str">
            <v>12202013-044.2_Planned Net to Gross Ratio</v>
          </cell>
          <cell r="D3750">
            <v>2</v>
          </cell>
          <cell r="E3750" t="str">
            <v>Planned Net to Gross Ratio</v>
          </cell>
          <cell r="F3750" t="str">
            <v>Net-to-Gross Value Source</v>
          </cell>
          <cell r="G3750" t="str">
            <v/>
          </cell>
          <cell r="H3750" t="str">
            <v>Page 10</v>
          </cell>
          <cell r="I3750" t="str">
            <v>DSM_WY_FinAnswerExpress_Report_2011.pdf</v>
          </cell>
        </row>
        <row r="3751">
          <cell r="C3751" t="str">
            <v>12202013-044.2_Planned Realization Rate</v>
          </cell>
          <cell r="D3751">
            <v>2</v>
          </cell>
          <cell r="E3751" t="str">
            <v>Planned Realization Rate</v>
          </cell>
          <cell r="F3751" t="str">
            <v>Realization Rate Value Source</v>
          </cell>
          <cell r="G3751" t="str">
            <v/>
          </cell>
          <cell r="H3751" t="str">
            <v>Table 1</v>
          </cell>
          <cell r="I3751" t="str">
            <v>DSM_WY_FinAnswerExpress_Report_2011.pdf</v>
          </cell>
        </row>
        <row r="3752">
          <cell r="C3752" t="str">
            <v>12202013-044.2_Incremental cost ($)</v>
          </cell>
          <cell r="D3752">
            <v>2</v>
          </cell>
          <cell r="E3752" t="str">
            <v>Incremental cost ($)</v>
          </cell>
          <cell r="F3752" t="str">
            <v>Incremental Cost Value Source</v>
          </cell>
          <cell r="G3752" t="str">
            <v/>
          </cell>
          <cell r="H3752" t="str">
            <v/>
          </cell>
          <cell r="I3752" t="str">
            <v>AgGreenMotorRewind_v2_0.xlsm</v>
          </cell>
        </row>
        <row r="3753">
          <cell r="C3753" t="str">
            <v>12202013-044.2_Gross incremental annual electric savings (kWh/yr)</v>
          </cell>
          <cell r="D3753">
            <v>2</v>
          </cell>
          <cell r="E3753" t="str">
            <v>Gross incremental annual electric savings (kWh/yr)</v>
          </cell>
          <cell r="F3753" t="str">
            <v>Energy Savings Value Source</v>
          </cell>
          <cell r="G3753" t="str">
            <v/>
          </cell>
          <cell r="H3753" t="str">
            <v/>
          </cell>
          <cell r="I3753" t="str">
            <v>AgGreenMotorRewind_v2_0.xlsm</v>
          </cell>
        </row>
        <row r="3754">
          <cell r="C3754" t="str">
            <v>126.2_Gross incremental annual electric savings (kWh/yr)</v>
          </cell>
          <cell r="D3754">
            <v>2</v>
          </cell>
          <cell r="E3754" t="str">
            <v>Gross incremental annual electric savings (kWh/yr)</v>
          </cell>
          <cell r="F3754" t="str">
            <v xml:space="preserve">Energy Savings Value Source </v>
          </cell>
          <cell r="G3754" t="str">
            <v/>
          </cell>
          <cell r="H3754" t="str">
            <v/>
          </cell>
          <cell r="I3754" t="str">
            <v>AgGreenMotorRewind_v2_0.xlsm</v>
          </cell>
        </row>
        <row r="3755">
          <cell r="C3755" t="str">
            <v>126.2_Planned Realization Rate</v>
          </cell>
          <cell r="D3755">
            <v>2</v>
          </cell>
          <cell r="E3755" t="str">
            <v>Planned Realization Rate</v>
          </cell>
          <cell r="F3755" t="str">
            <v>Realization Rate Value Source</v>
          </cell>
          <cell r="G3755" t="str">
            <v/>
          </cell>
          <cell r="H3755" t="str">
            <v>page 2</v>
          </cell>
          <cell r="I3755" t="str">
            <v>CA_FinAnswer_Express_Program_Evaluation_2009-2011.pdf</v>
          </cell>
        </row>
        <row r="3756">
          <cell r="C3756" t="str">
            <v>126.2_Incremental cost ($)</v>
          </cell>
          <cell r="D3756">
            <v>2</v>
          </cell>
          <cell r="E3756" t="str">
            <v>Incremental cost ($)</v>
          </cell>
          <cell r="F3756" t="str">
            <v>Cost Value Source</v>
          </cell>
          <cell r="G3756" t="str">
            <v/>
          </cell>
          <cell r="H3756" t="str">
            <v/>
          </cell>
          <cell r="I3756" t="str">
            <v>AgGreenMotorRewind_v2_0.xlsm</v>
          </cell>
        </row>
        <row r="3757">
          <cell r="C3757" t="str">
            <v>126.2_Measure life (years)</v>
          </cell>
          <cell r="D3757">
            <v>2</v>
          </cell>
          <cell r="E3757" t="str">
            <v>Measure life (years)</v>
          </cell>
          <cell r="F3757" t="str">
            <v>Measure Life Value Source</v>
          </cell>
          <cell r="G3757" t="str">
            <v/>
          </cell>
          <cell r="H3757" t="str">
            <v/>
          </cell>
          <cell r="I3757" t="str">
            <v>AgGreenMotorRewind_v2_0.xlsm</v>
          </cell>
        </row>
        <row r="3758">
          <cell r="C3758" t="str">
            <v>126.2_Gross Average Monthly Demand Reduction (kW/unit)</v>
          </cell>
          <cell r="D3758">
            <v>2</v>
          </cell>
          <cell r="E3758" t="str">
            <v>Gross Average Monthly Demand Reduction (kW/unit)</v>
          </cell>
          <cell r="F3758" t="str">
            <v>Demand Reduction Value Source</v>
          </cell>
          <cell r="G3758" t="str">
            <v/>
          </cell>
          <cell r="H3758" t="str">
            <v/>
          </cell>
          <cell r="I3758" t="str">
            <v>AgGreenMotorRewind_v2_0.xlsm</v>
          </cell>
        </row>
        <row r="3759">
          <cell r="C3759" t="str">
            <v>126.2_Planned Net to Gross Ratio</v>
          </cell>
          <cell r="D3759">
            <v>2</v>
          </cell>
          <cell r="E3759" t="str">
            <v>Planned Net to Gross Ratio</v>
          </cell>
          <cell r="F3759" t="str">
            <v>Net-to-Gross Value Source</v>
          </cell>
          <cell r="G3759" t="str">
            <v/>
          </cell>
          <cell r="H3759" t="str">
            <v>page 2</v>
          </cell>
          <cell r="I3759" t="str">
            <v>CA_FinAnswer_Express_Program_Evaluation_2009-2011.pdf</v>
          </cell>
        </row>
        <row r="3760">
          <cell r="C3760" t="str">
            <v>335.3_Planned Realization Rate</v>
          </cell>
          <cell r="D3760">
            <v>3</v>
          </cell>
          <cell r="E3760" t="str">
            <v>Planned Realization Rate</v>
          </cell>
          <cell r="F3760" t="str">
            <v>Realization Rate Value Source</v>
          </cell>
          <cell r="G3760" t="str">
            <v/>
          </cell>
          <cell r="H3760" t="str">
            <v>Table 1</v>
          </cell>
          <cell r="I3760" t="str">
            <v>ID_FinAnswer_Express_Program_Evaluation_2009-2011.pdf</v>
          </cell>
        </row>
        <row r="3761">
          <cell r="C3761" t="str">
            <v>335.3_Planned Net to Gross Ratio</v>
          </cell>
          <cell r="D3761">
            <v>3</v>
          </cell>
          <cell r="E3761" t="str">
            <v>Planned Net to Gross Ratio</v>
          </cell>
          <cell r="F3761" t="str">
            <v>Net-to-Gross Value Source</v>
          </cell>
          <cell r="G3761" t="str">
            <v/>
          </cell>
          <cell r="H3761" t="str">
            <v>Page 2</v>
          </cell>
          <cell r="I3761" t="str">
            <v>ID_FinAnswer_Express_Program_Evaluation_2009-2011.pdf</v>
          </cell>
        </row>
        <row r="3762">
          <cell r="C3762" t="str">
            <v>335.3_Incremental cost ($)</v>
          </cell>
          <cell r="D3762">
            <v>3</v>
          </cell>
          <cell r="E3762" t="str">
            <v>Incremental cost ($)</v>
          </cell>
          <cell r="F3762" t="str">
            <v>Cost Value Source</v>
          </cell>
          <cell r="G3762" t="str">
            <v/>
          </cell>
          <cell r="H3762" t="str">
            <v/>
          </cell>
          <cell r="I3762" t="str">
            <v>AgGreenMotorRewind_v2_0.xlsm</v>
          </cell>
        </row>
        <row r="3763">
          <cell r="C3763" t="str">
            <v>335.3_Measure life (years)</v>
          </cell>
          <cell r="D3763">
            <v>3</v>
          </cell>
          <cell r="E3763" t="str">
            <v>Measure life (years)</v>
          </cell>
          <cell r="F3763" t="str">
            <v>Measure Life Value Source</v>
          </cell>
          <cell r="G3763" t="str">
            <v/>
          </cell>
          <cell r="H3763" t="str">
            <v/>
          </cell>
          <cell r="I3763" t="str">
            <v>AgGreenMotorRewind_v2_0.xlsm</v>
          </cell>
        </row>
        <row r="3764">
          <cell r="C3764" t="str">
            <v>335.3_Gross incremental annual electric savings (kWh/yr)</v>
          </cell>
          <cell r="D3764">
            <v>3</v>
          </cell>
          <cell r="E3764" t="str">
            <v>Gross incremental annual electric savings (kWh/yr)</v>
          </cell>
          <cell r="F3764" t="str">
            <v xml:space="preserve">Energy Savings Value Source </v>
          </cell>
          <cell r="G3764" t="str">
            <v/>
          </cell>
          <cell r="H3764" t="str">
            <v/>
          </cell>
          <cell r="I3764" t="str">
            <v>AgGreenMotorRewind_v2_0.xlsm</v>
          </cell>
        </row>
        <row r="3765">
          <cell r="C3765" t="str">
            <v>335.3_Gross Average Monthly Demand Reduction (kW/unit)</v>
          </cell>
          <cell r="D3765">
            <v>3</v>
          </cell>
          <cell r="E3765" t="str">
            <v>Gross Average Monthly Demand Reduction (kW/unit)</v>
          </cell>
          <cell r="F3765" t="str">
            <v>Demand Reduction Value Source</v>
          </cell>
          <cell r="G3765" t="str">
            <v/>
          </cell>
          <cell r="H3765" t="str">
            <v/>
          </cell>
          <cell r="I3765" t="str">
            <v>AgGreenMotorRewind_v2_0.xlsm</v>
          </cell>
        </row>
        <row r="3766">
          <cell r="C3766" t="str">
            <v>567.3_Measure life (years)</v>
          </cell>
          <cell r="D3766">
            <v>3</v>
          </cell>
          <cell r="E3766" t="str">
            <v>Measure life (years)</v>
          </cell>
          <cell r="F3766" t="str">
            <v>Measure Life Value Source</v>
          </cell>
          <cell r="G3766" t="str">
            <v/>
          </cell>
          <cell r="H3766" t="str">
            <v>Table 2 on page 22 of Appendix 1</v>
          </cell>
          <cell r="I3766" t="str">
            <v>UT_2011_Annual_Report.pdf</v>
          </cell>
        </row>
        <row r="3767">
          <cell r="C3767" t="str">
            <v>567.3_Gross Average Monthly Demand Reduction (kW/unit)</v>
          </cell>
          <cell r="D3767">
            <v>3</v>
          </cell>
          <cell r="E3767" t="str">
            <v>Gross Average Monthly Demand Reduction (kW/unit)</v>
          </cell>
          <cell r="F3767" t="str">
            <v>Demand Reduction Value Source</v>
          </cell>
          <cell r="G3767" t="str">
            <v/>
          </cell>
          <cell r="H3767" t="str">
            <v/>
          </cell>
          <cell r="I3767" t="str">
            <v>AgGreenMotorRewind_v2_0.xlsm</v>
          </cell>
        </row>
        <row r="3768">
          <cell r="C3768" t="str">
            <v>567.3_Incentive Customer ($)</v>
          </cell>
          <cell r="D3768">
            <v>3</v>
          </cell>
          <cell r="E3768" t="str">
            <v>Incentive Customer ($)</v>
          </cell>
          <cell r="F3768" t="str">
            <v>Incentive Value Source</v>
          </cell>
          <cell r="G3768" t="str">
            <v/>
          </cell>
          <cell r="H3768" t="str">
            <v>Table 10-13</v>
          </cell>
          <cell r="I3768" t="str">
            <v>FinAnswer Express Market Characterization and Program Enhancements - Utah Service Territory 30 Nov 2011.pdf</v>
          </cell>
        </row>
        <row r="3769">
          <cell r="C3769" t="str">
            <v>567.3_Gross incremental annual electric savings (kWh/yr)</v>
          </cell>
          <cell r="D3769">
            <v>3</v>
          </cell>
          <cell r="E3769" t="str">
            <v>Gross incremental annual electric savings (kWh/yr)</v>
          </cell>
          <cell r="F3769" t="str">
            <v xml:space="preserve">Energy Savings Value Source </v>
          </cell>
          <cell r="G3769" t="str">
            <v/>
          </cell>
          <cell r="H3769" t="str">
            <v/>
          </cell>
          <cell r="I3769" t="str">
            <v>AgGreenMotorRewind_v2_0.xlsm</v>
          </cell>
        </row>
        <row r="3770">
          <cell r="C3770" t="str">
            <v>567.3_Incremental cost ($)</v>
          </cell>
          <cell r="D3770">
            <v>3</v>
          </cell>
          <cell r="E3770" t="str">
            <v>Incremental cost ($)</v>
          </cell>
          <cell r="F3770" t="str">
            <v>Cost Value Source</v>
          </cell>
          <cell r="G3770" t="str">
            <v/>
          </cell>
          <cell r="H3770" t="str">
            <v/>
          </cell>
          <cell r="I3770" t="str">
            <v>AgGreenMotorRewind_v2_0.xlsm</v>
          </cell>
        </row>
        <row r="3771">
          <cell r="C3771" t="str">
            <v>567.3_Gross incremental annual electric savings (kWh/yr)</v>
          </cell>
          <cell r="D3771">
            <v>3</v>
          </cell>
          <cell r="E3771" t="str">
            <v>Gross incremental annual electric savings (kWh/yr)</v>
          </cell>
          <cell r="F3771" t="str">
            <v xml:space="preserve">Energy Savings Value Source </v>
          </cell>
          <cell r="G3771" t="str">
            <v/>
          </cell>
          <cell r="H3771" t="str">
            <v/>
          </cell>
          <cell r="I3771" t="str">
            <v/>
          </cell>
        </row>
        <row r="3772">
          <cell r="C3772" t="str">
            <v>567.3_Gross Average Monthly Demand Reduction (kW/unit)</v>
          </cell>
          <cell r="D3772">
            <v>3</v>
          </cell>
          <cell r="E3772" t="str">
            <v>Gross Average Monthly Demand Reduction (kW/unit)</v>
          </cell>
          <cell r="F3772" t="str">
            <v>Demand Reduction Value Source</v>
          </cell>
          <cell r="G3772" t="str">
            <v/>
          </cell>
          <cell r="H3772" t="str">
            <v/>
          </cell>
          <cell r="I3772" t="str">
            <v/>
          </cell>
        </row>
        <row r="3773">
          <cell r="C3773" t="str">
            <v>567.3_Incremental cost ($)</v>
          </cell>
          <cell r="D3773">
            <v>3</v>
          </cell>
          <cell r="E3773" t="str">
            <v>Incremental cost ($)</v>
          </cell>
          <cell r="F3773" t="str">
            <v>Cost Value Source</v>
          </cell>
          <cell r="G3773" t="str">
            <v/>
          </cell>
          <cell r="H3773" t="str">
            <v/>
          </cell>
          <cell r="I3773" t="str">
            <v/>
          </cell>
        </row>
        <row r="3774">
          <cell r="C3774" t="str">
            <v>780.2_Gross Average Monthly Demand Reduction (kW/unit)</v>
          </cell>
          <cell r="D3774">
            <v>2</v>
          </cell>
          <cell r="E3774" t="str">
            <v>Gross Average Monthly Demand Reduction (kW/unit)</v>
          </cell>
          <cell r="F3774" t="str">
            <v>Demand Reduction Value Source</v>
          </cell>
          <cell r="G3774" t="str">
            <v/>
          </cell>
          <cell r="H3774" t="str">
            <v/>
          </cell>
          <cell r="I3774" t="str">
            <v>AgGreenMotorRewind_v2_0.xlsm</v>
          </cell>
        </row>
        <row r="3775">
          <cell r="C3775" t="str">
            <v>780.2_Measure life (years)</v>
          </cell>
          <cell r="D3775">
            <v>2</v>
          </cell>
          <cell r="E3775" t="str">
            <v>Measure life (years)</v>
          </cell>
          <cell r="F3775" t="str">
            <v>Measure Life Value Source</v>
          </cell>
          <cell r="G3775" t="str">
            <v/>
          </cell>
          <cell r="H3775" t="str">
            <v/>
          </cell>
          <cell r="I3775" t="str">
            <v>AgGreenMotorRewind_v2_0.xlsm</v>
          </cell>
        </row>
        <row r="3776">
          <cell r="C3776" t="str">
            <v>780.2_Incremental cost ($)</v>
          </cell>
          <cell r="D3776">
            <v>2</v>
          </cell>
          <cell r="E3776" t="str">
            <v>Incremental cost ($)</v>
          </cell>
          <cell r="F3776" t="str">
            <v>Cost Value Source</v>
          </cell>
          <cell r="G3776" t="str">
            <v/>
          </cell>
          <cell r="H3776" t="str">
            <v/>
          </cell>
          <cell r="I3776" t="str">
            <v>AgGreenMotorRewind_v2_0.xlsm</v>
          </cell>
        </row>
        <row r="3777">
          <cell r="C3777" t="str">
            <v>780.2_Gross incremental annual electric savings (kWh/yr)</v>
          </cell>
          <cell r="D3777">
            <v>2</v>
          </cell>
          <cell r="E3777" t="str">
            <v>Gross incremental annual electric savings (kWh/yr)</v>
          </cell>
          <cell r="F3777" t="str">
            <v xml:space="preserve">Energy Savings Value Source </v>
          </cell>
          <cell r="G3777" t="str">
            <v/>
          </cell>
          <cell r="H3777" t="str">
            <v/>
          </cell>
          <cell r="I3777" t="str">
            <v>AgGreenMotorRewind_v2_0.xlsm</v>
          </cell>
        </row>
        <row r="3778">
          <cell r="C3778" t="str">
            <v>993.3_Incremental cost ($)</v>
          </cell>
          <cell r="D3778">
            <v>3</v>
          </cell>
          <cell r="E3778" t="str">
            <v>Incremental cost ($)</v>
          </cell>
          <cell r="F3778" t="str">
            <v>Incremental Cost Value Source</v>
          </cell>
          <cell r="G3778" t="str">
            <v/>
          </cell>
          <cell r="H3778" t="str">
            <v/>
          </cell>
          <cell r="I3778" t="str">
            <v>AgGreenMotorRewind_v2_0.xlsm</v>
          </cell>
        </row>
        <row r="3779">
          <cell r="C3779" t="str">
            <v>993.3_Planned Net to Gross Ratio</v>
          </cell>
          <cell r="D3779">
            <v>3</v>
          </cell>
          <cell r="E3779" t="str">
            <v>Planned Net to Gross Ratio</v>
          </cell>
          <cell r="F3779" t="str">
            <v>Net-to-Gross Value Source</v>
          </cell>
          <cell r="G3779" t="str">
            <v/>
          </cell>
          <cell r="H3779" t="str">
            <v>Page 10</v>
          </cell>
          <cell r="I3779" t="str">
            <v>DSM_WY_FinAnswerExpress_Report_2011.pdf</v>
          </cell>
        </row>
        <row r="3780">
          <cell r="C3780" t="str">
            <v>993.3_Planned Realization Rate</v>
          </cell>
          <cell r="D3780">
            <v>3</v>
          </cell>
          <cell r="E3780" t="str">
            <v>Planned Realization Rate</v>
          </cell>
          <cell r="F3780" t="str">
            <v>Realization Rate Value Source</v>
          </cell>
          <cell r="G3780" t="str">
            <v/>
          </cell>
          <cell r="H3780" t="str">
            <v>Table 1</v>
          </cell>
          <cell r="I3780" t="str">
            <v>DSM_WY_FinAnswerExpress_Report_2011.pdf</v>
          </cell>
        </row>
        <row r="3781">
          <cell r="C3781" t="str">
            <v>993.3_Gross Average Monthly Demand Reduction (kW/unit)</v>
          </cell>
          <cell r="D3781">
            <v>3</v>
          </cell>
          <cell r="E3781" t="str">
            <v>Gross Average Monthly Demand Reduction (kW/unit)</v>
          </cell>
          <cell r="F3781" t="str">
            <v>Demand Savings Value Source</v>
          </cell>
          <cell r="G3781" t="str">
            <v/>
          </cell>
          <cell r="H3781" t="str">
            <v/>
          </cell>
          <cell r="I3781" t="str">
            <v>AgGreenMotorRewind_v2_0.xlsm</v>
          </cell>
        </row>
        <row r="3782">
          <cell r="C3782" t="str">
            <v>993.3_Measure life (years)</v>
          </cell>
          <cell r="D3782">
            <v>3</v>
          </cell>
          <cell r="E3782" t="str">
            <v>Measure life (years)</v>
          </cell>
          <cell r="F3782" t="str">
            <v>Measure Life Value Source</v>
          </cell>
          <cell r="G3782" t="str">
            <v/>
          </cell>
          <cell r="H3782" t="str">
            <v/>
          </cell>
          <cell r="I3782" t="str">
            <v>AgGreenMotorRewind_v2_0.xlsm</v>
          </cell>
        </row>
        <row r="3783">
          <cell r="C3783" t="str">
            <v>993.3_Gross incremental annual electric savings (kWh/yr)</v>
          </cell>
          <cell r="D3783">
            <v>3</v>
          </cell>
          <cell r="E3783" t="str">
            <v>Gross incremental annual electric savings (kWh/yr)</v>
          </cell>
          <cell r="F3783" t="str">
            <v>Energy Savings Value Source</v>
          </cell>
          <cell r="G3783" t="str">
            <v/>
          </cell>
          <cell r="H3783" t="str">
            <v/>
          </cell>
          <cell r="I3783" t="str">
            <v>AgGreenMotorRewind_v2_0.xlsm</v>
          </cell>
        </row>
        <row r="3784">
          <cell r="C3784" t="str">
            <v>12202013-077.1_Planned Realization Rate</v>
          </cell>
          <cell r="D3784">
            <v>1</v>
          </cell>
          <cell r="E3784" t="str">
            <v>Planned Realization Rate</v>
          </cell>
          <cell r="F3784" t="str">
            <v>Realization Rate Value Source</v>
          </cell>
          <cell r="G3784" t="str">
            <v/>
          </cell>
          <cell r="H3784" t="str">
            <v>page 2</v>
          </cell>
          <cell r="I3784" t="str">
            <v>CA_FinAnswer_Express_Program_Evaluation_2009-2011.pdf</v>
          </cell>
        </row>
        <row r="3785">
          <cell r="C3785" t="str">
            <v>12202013-077.1_Gross incremental annual electric savings (kWh/yr)</v>
          </cell>
          <cell r="D3785">
            <v>1</v>
          </cell>
          <cell r="E3785" t="str">
            <v>Gross incremental annual electric savings (kWh/yr)</v>
          </cell>
          <cell r="F3785" t="str">
            <v xml:space="preserve">Energy Savings Value Source </v>
          </cell>
          <cell r="G3785" t="str">
            <v/>
          </cell>
          <cell r="H3785" t="str">
            <v/>
          </cell>
          <cell r="I3785" t="str">
            <v>AgGreenMotorRewind_v2_0.xlsm</v>
          </cell>
        </row>
        <row r="3786">
          <cell r="C3786" t="str">
            <v>12202013-077.1_Incremental cost ($)</v>
          </cell>
          <cell r="D3786">
            <v>1</v>
          </cell>
          <cell r="E3786" t="str">
            <v>Incremental cost ($)</v>
          </cell>
          <cell r="F3786" t="str">
            <v>Cost Value Source</v>
          </cell>
          <cell r="G3786" t="str">
            <v/>
          </cell>
          <cell r="H3786" t="str">
            <v/>
          </cell>
          <cell r="I3786" t="str">
            <v>AgGreenMotorRewind_v2_0.xlsm</v>
          </cell>
        </row>
        <row r="3787">
          <cell r="C3787" t="str">
            <v>12202013-077.1_Measure life (years)</v>
          </cell>
          <cell r="D3787">
            <v>1</v>
          </cell>
          <cell r="E3787" t="str">
            <v>Measure life (years)</v>
          </cell>
          <cell r="F3787" t="str">
            <v>Measure Life Value Source</v>
          </cell>
          <cell r="G3787" t="str">
            <v/>
          </cell>
          <cell r="H3787" t="str">
            <v/>
          </cell>
          <cell r="I3787" t="str">
            <v>AgGreenMotorRewind_v2_0.xlsm</v>
          </cell>
        </row>
        <row r="3788">
          <cell r="C3788" t="str">
            <v>12202013-077.1_Gross Average Monthly Demand Reduction (kW/unit)</v>
          </cell>
          <cell r="D3788">
            <v>1</v>
          </cell>
          <cell r="E3788" t="str">
            <v>Gross Average Monthly Demand Reduction (kW/unit)</v>
          </cell>
          <cell r="F3788" t="str">
            <v>Demand Reduction Value Source</v>
          </cell>
          <cell r="G3788" t="str">
            <v/>
          </cell>
          <cell r="H3788" t="str">
            <v/>
          </cell>
          <cell r="I3788" t="str">
            <v>AgGreenMotorRewind_v2_0.xlsm</v>
          </cell>
        </row>
        <row r="3789">
          <cell r="C3789" t="str">
            <v>12202013-077.1_Planned Net to Gross Ratio</v>
          </cell>
          <cell r="D3789">
            <v>1</v>
          </cell>
          <cell r="E3789" t="str">
            <v>Planned Net to Gross Ratio</v>
          </cell>
          <cell r="F3789" t="str">
            <v>Net-to-Gross Value Source</v>
          </cell>
          <cell r="G3789" t="str">
            <v/>
          </cell>
          <cell r="H3789" t="str">
            <v>page 2</v>
          </cell>
          <cell r="I3789" t="str">
            <v>CA_FinAnswer_Express_Program_Evaluation_2009-2011.pdf</v>
          </cell>
        </row>
        <row r="3790">
          <cell r="C3790" t="str">
            <v>12202013-013.2_Gross Average Monthly Demand Reduction (kW/unit)</v>
          </cell>
          <cell r="D3790">
            <v>2</v>
          </cell>
          <cell r="E3790" t="str">
            <v>Gross Average Monthly Demand Reduction (kW/unit)</v>
          </cell>
          <cell r="F3790" t="str">
            <v>Demand Reduction Value Source</v>
          </cell>
          <cell r="G3790" t="str">
            <v/>
          </cell>
          <cell r="H3790" t="str">
            <v/>
          </cell>
          <cell r="I3790" t="str">
            <v>AgGreenMotorRewind_v2_0.xlsm</v>
          </cell>
        </row>
        <row r="3791">
          <cell r="C3791" t="str">
            <v>12202013-013.2_Measure life (years)</v>
          </cell>
          <cell r="D3791">
            <v>2</v>
          </cell>
          <cell r="E3791" t="str">
            <v>Measure life (years)</v>
          </cell>
          <cell r="F3791" t="str">
            <v>Measure Life Value Source</v>
          </cell>
          <cell r="G3791" t="str">
            <v/>
          </cell>
          <cell r="H3791" t="str">
            <v/>
          </cell>
          <cell r="I3791" t="str">
            <v>AgGreenMotorRewind_v2_0.xlsm</v>
          </cell>
        </row>
        <row r="3792">
          <cell r="C3792" t="str">
            <v>12202013-013.2_Planned Net to Gross Ratio</v>
          </cell>
          <cell r="D3792">
            <v>2</v>
          </cell>
          <cell r="E3792" t="str">
            <v>Planned Net to Gross Ratio</v>
          </cell>
          <cell r="F3792" t="str">
            <v>Net-to-Gross Value Source</v>
          </cell>
          <cell r="G3792" t="str">
            <v/>
          </cell>
          <cell r="H3792" t="str">
            <v>Page 2</v>
          </cell>
          <cell r="I3792" t="str">
            <v>ID_FinAnswer_Express_Program_Evaluation_2009-2011.pdf</v>
          </cell>
        </row>
        <row r="3793">
          <cell r="C3793" t="str">
            <v>12202013-013.2_Incremental cost ($)</v>
          </cell>
          <cell r="D3793">
            <v>2</v>
          </cell>
          <cell r="E3793" t="str">
            <v>Incremental cost ($)</v>
          </cell>
          <cell r="F3793" t="str">
            <v>Cost Value Source</v>
          </cell>
          <cell r="G3793" t="str">
            <v/>
          </cell>
          <cell r="H3793" t="str">
            <v/>
          </cell>
          <cell r="I3793" t="str">
            <v>AgGreenMotorRewind_v2_0.xlsm</v>
          </cell>
        </row>
        <row r="3794">
          <cell r="C3794" t="str">
            <v>12202013-013.2_Gross incremental annual electric savings (kWh/yr)</v>
          </cell>
          <cell r="D3794">
            <v>2</v>
          </cell>
          <cell r="E3794" t="str">
            <v>Gross incremental annual electric savings (kWh/yr)</v>
          </cell>
          <cell r="F3794" t="str">
            <v xml:space="preserve">Energy Savings Value Source </v>
          </cell>
          <cell r="G3794" t="str">
            <v/>
          </cell>
          <cell r="H3794" t="str">
            <v/>
          </cell>
          <cell r="I3794" t="str">
            <v>AgGreenMotorRewind_v2_0.xlsm</v>
          </cell>
        </row>
        <row r="3795">
          <cell r="C3795" t="str">
            <v>12202013-013.2_Planned Realization Rate</v>
          </cell>
          <cell r="D3795">
            <v>2</v>
          </cell>
          <cell r="E3795" t="str">
            <v>Planned Realization Rate</v>
          </cell>
          <cell r="F3795" t="str">
            <v>Realization Rate Value Source</v>
          </cell>
          <cell r="G3795" t="str">
            <v/>
          </cell>
          <cell r="H3795" t="str">
            <v>Table 1</v>
          </cell>
          <cell r="I3795" t="str">
            <v>ID_FinAnswer_Express_Program_Evaluation_2009-2011.pdf</v>
          </cell>
        </row>
        <row r="3796">
          <cell r="C3796" t="str">
            <v>12132013-013.2_Gross incremental annual electric savings (kWh/yr)</v>
          </cell>
          <cell r="D3796">
            <v>2</v>
          </cell>
          <cell r="E3796" t="str">
            <v>Gross incremental annual electric savings (kWh/yr)</v>
          </cell>
          <cell r="F3796" t="str">
            <v xml:space="preserve">Energy Savings Value Source </v>
          </cell>
          <cell r="G3796" t="str">
            <v/>
          </cell>
          <cell r="H3796" t="str">
            <v/>
          </cell>
          <cell r="I3796" t="str">
            <v>AgGreenMotorRewind_v2_0.xlsm</v>
          </cell>
        </row>
        <row r="3797">
          <cell r="C3797" t="str">
            <v>12132013-013.2_Gross incremental annual electric savings (kWh/yr)</v>
          </cell>
          <cell r="D3797">
            <v>2</v>
          </cell>
          <cell r="E3797" t="str">
            <v>Gross incremental annual electric savings (kWh/yr)</v>
          </cell>
          <cell r="F3797" t="str">
            <v xml:space="preserve">Energy Savings Value Source </v>
          </cell>
          <cell r="G3797" t="str">
            <v/>
          </cell>
          <cell r="H3797" t="str">
            <v/>
          </cell>
          <cell r="I3797" t="str">
            <v/>
          </cell>
        </row>
        <row r="3798">
          <cell r="C3798" t="str">
            <v>12132013-013.2_Gross Average Monthly Demand Reduction (kW/unit)</v>
          </cell>
          <cell r="D3798">
            <v>2</v>
          </cell>
          <cell r="E3798" t="str">
            <v>Gross Average Monthly Demand Reduction (kW/unit)</v>
          </cell>
          <cell r="F3798" t="str">
            <v>Demand Reduction Value Source</v>
          </cell>
          <cell r="G3798" t="str">
            <v/>
          </cell>
          <cell r="H3798" t="str">
            <v/>
          </cell>
          <cell r="I3798" t="str">
            <v>AgGreenMotorRewind_v2_0.xlsm</v>
          </cell>
        </row>
        <row r="3799">
          <cell r="C3799" t="str">
            <v>12132013-013.2_Incremental cost ($)</v>
          </cell>
          <cell r="D3799">
            <v>2</v>
          </cell>
          <cell r="E3799" t="str">
            <v>Incremental cost ($)</v>
          </cell>
          <cell r="F3799" t="str">
            <v>Cost Value Source</v>
          </cell>
          <cell r="G3799" t="str">
            <v/>
          </cell>
          <cell r="H3799" t="str">
            <v/>
          </cell>
          <cell r="I3799" t="str">
            <v/>
          </cell>
        </row>
        <row r="3800">
          <cell r="C3800" t="str">
            <v>12132013-013.2_Incentive Customer ($)</v>
          </cell>
          <cell r="D3800">
            <v>2</v>
          </cell>
          <cell r="E3800" t="str">
            <v>Incentive Customer ($)</v>
          </cell>
          <cell r="F3800" t="str">
            <v>Incentive Value Source</v>
          </cell>
          <cell r="G3800" t="str">
            <v/>
          </cell>
          <cell r="H3800" t="str">
            <v>Table 10-14</v>
          </cell>
          <cell r="I3800" t="str">
            <v>FinAnswer Express Market Characterization and Program Enhancements - Utah Service Territory 30 Nov 2011.pdf</v>
          </cell>
        </row>
        <row r="3801">
          <cell r="C3801" t="str">
            <v>12132013-013.2_Gross Average Monthly Demand Reduction (kW/unit)</v>
          </cell>
          <cell r="D3801">
            <v>2</v>
          </cell>
          <cell r="E3801" t="str">
            <v>Gross Average Monthly Demand Reduction (kW/unit)</v>
          </cell>
          <cell r="F3801" t="str">
            <v>Demand Reduction Value Source</v>
          </cell>
          <cell r="G3801" t="str">
            <v/>
          </cell>
          <cell r="H3801" t="str">
            <v/>
          </cell>
          <cell r="I3801" t="str">
            <v/>
          </cell>
        </row>
        <row r="3802">
          <cell r="C3802" t="str">
            <v>12132013-013.2_Measure life (years)</v>
          </cell>
          <cell r="D3802">
            <v>2</v>
          </cell>
          <cell r="E3802" t="str">
            <v>Measure life (years)</v>
          </cell>
          <cell r="F3802" t="str">
            <v>Measure Life Value Source</v>
          </cell>
          <cell r="G3802" t="str">
            <v/>
          </cell>
          <cell r="H3802" t="str">
            <v>Table 2 on page 22 of Appendix 1</v>
          </cell>
          <cell r="I3802" t="str">
            <v>UT_2011_Annual_Report.pdf</v>
          </cell>
        </row>
        <row r="3803">
          <cell r="C3803" t="str">
            <v>12132013-013.2_Incremental cost ($)</v>
          </cell>
          <cell r="D3803">
            <v>2</v>
          </cell>
          <cell r="E3803" t="str">
            <v>Incremental cost ($)</v>
          </cell>
          <cell r="F3803" t="str">
            <v>Cost Value Source</v>
          </cell>
          <cell r="G3803" t="str">
            <v/>
          </cell>
          <cell r="H3803" t="str">
            <v/>
          </cell>
          <cell r="I3803" t="str">
            <v>AgGreenMotorRewind_v2_0.xlsm</v>
          </cell>
        </row>
        <row r="3804">
          <cell r="C3804" t="str">
            <v>12302013-036.1_Measure life (years)</v>
          </cell>
          <cell r="D3804">
            <v>1</v>
          </cell>
          <cell r="E3804" t="str">
            <v>Measure life (years)</v>
          </cell>
          <cell r="F3804" t="str">
            <v>Measure Life Value Source</v>
          </cell>
          <cell r="G3804" t="str">
            <v/>
          </cell>
          <cell r="H3804" t="str">
            <v/>
          </cell>
          <cell r="I3804" t="str">
            <v>AgGreenMotorRewind_v2_0.xlsm</v>
          </cell>
        </row>
        <row r="3805">
          <cell r="C3805" t="str">
            <v>12302013-036.1_Gross Average Monthly Demand Reduction (kW/unit)</v>
          </cell>
          <cell r="D3805">
            <v>1</v>
          </cell>
          <cell r="E3805" t="str">
            <v>Gross Average Monthly Demand Reduction (kW/unit)</v>
          </cell>
          <cell r="F3805" t="str">
            <v>Demand Reduction Value Source</v>
          </cell>
          <cell r="G3805" t="str">
            <v/>
          </cell>
          <cell r="H3805" t="str">
            <v/>
          </cell>
          <cell r="I3805" t="str">
            <v>AgGreenMotorRewind_v2_0.xlsm</v>
          </cell>
        </row>
        <row r="3806">
          <cell r="C3806" t="str">
            <v>12302013-036.1_Incremental cost ($)</v>
          </cell>
          <cell r="D3806">
            <v>1</v>
          </cell>
          <cell r="E3806" t="str">
            <v>Incremental cost ($)</v>
          </cell>
          <cell r="F3806" t="str">
            <v>Cost Value Source</v>
          </cell>
          <cell r="G3806" t="str">
            <v/>
          </cell>
          <cell r="H3806" t="str">
            <v/>
          </cell>
          <cell r="I3806" t="str">
            <v>AgGreenMotorRewind_v2_0.xlsm</v>
          </cell>
        </row>
        <row r="3807">
          <cell r="C3807" t="str">
            <v>12302013-036.1_Gross incremental annual electric savings (kWh/yr)</v>
          </cell>
          <cell r="D3807">
            <v>1</v>
          </cell>
          <cell r="E3807" t="str">
            <v>Gross incremental annual electric savings (kWh/yr)</v>
          </cell>
          <cell r="F3807" t="str">
            <v xml:space="preserve">Energy Savings Value Source </v>
          </cell>
          <cell r="G3807" t="str">
            <v/>
          </cell>
          <cell r="H3807" t="str">
            <v/>
          </cell>
          <cell r="I3807" t="str">
            <v>AgGreenMotorRewind_v2_0.xlsm</v>
          </cell>
        </row>
        <row r="3808">
          <cell r="C3808" t="str">
            <v>12202013-045.2_Planned Net to Gross Ratio</v>
          </cell>
          <cell r="D3808">
            <v>2</v>
          </cell>
          <cell r="E3808" t="str">
            <v>Planned Net to Gross Ratio</v>
          </cell>
          <cell r="F3808" t="str">
            <v>Net-to-Gross Value Source</v>
          </cell>
          <cell r="G3808" t="str">
            <v/>
          </cell>
          <cell r="H3808" t="str">
            <v>Page 10</v>
          </cell>
          <cell r="I3808" t="str">
            <v>DSM_WY_FinAnswerExpress_Report_2011.pdf</v>
          </cell>
        </row>
        <row r="3809">
          <cell r="C3809" t="str">
            <v>12202013-045.2_Gross Average Monthly Demand Reduction (kW/unit)</v>
          </cell>
          <cell r="D3809">
            <v>2</v>
          </cell>
          <cell r="E3809" t="str">
            <v>Gross Average Monthly Demand Reduction (kW/unit)</v>
          </cell>
          <cell r="F3809" t="str">
            <v>Demand Savings Value Source</v>
          </cell>
          <cell r="G3809" t="str">
            <v/>
          </cell>
          <cell r="H3809" t="str">
            <v/>
          </cell>
          <cell r="I3809" t="str">
            <v>AgGreenMotorRewind_v2_0.xlsm</v>
          </cell>
        </row>
        <row r="3810">
          <cell r="C3810" t="str">
            <v>12202013-045.2_Incremental cost ($)</v>
          </cell>
          <cell r="D3810">
            <v>2</v>
          </cell>
          <cell r="E3810" t="str">
            <v>Incremental cost ($)</v>
          </cell>
          <cell r="F3810" t="str">
            <v>Incremental Cost Value Source</v>
          </cell>
          <cell r="G3810" t="str">
            <v/>
          </cell>
          <cell r="H3810" t="str">
            <v/>
          </cell>
          <cell r="I3810" t="str">
            <v>AgGreenMotorRewind_v2_0.xlsm</v>
          </cell>
        </row>
        <row r="3811">
          <cell r="C3811" t="str">
            <v>12202013-045.2_Measure life (years)</v>
          </cell>
          <cell r="D3811">
            <v>2</v>
          </cell>
          <cell r="E3811" t="str">
            <v>Measure life (years)</v>
          </cell>
          <cell r="F3811" t="str">
            <v>Measure Life Value Source</v>
          </cell>
          <cell r="G3811" t="str">
            <v/>
          </cell>
          <cell r="H3811" t="str">
            <v/>
          </cell>
          <cell r="I3811" t="str">
            <v>AgGreenMotorRewind_v2_0.xlsm</v>
          </cell>
        </row>
        <row r="3812">
          <cell r="C3812" t="str">
            <v>12202013-045.2_Gross incremental annual electric savings (kWh/yr)</v>
          </cell>
          <cell r="D3812">
            <v>2</v>
          </cell>
          <cell r="E3812" t="str">
            <v>Gross incremental annual electric savings (kWh/yr)</v>
          </cell>
          <cell r="F3812" t="str">
            <v>Energy Savings Value Source</v>
          </cell>
          <cell r="G3812" t="str">
            <v/>
          </cell>
          <cell r="H3812" t="str">
            <v/>
          </cell>
          <cell r="I3812" t="str">
            <v>AgGreenMotorRewind_v2_0.xlsm</v>
          </cell>
        </row>
        <row r="3813">
          <cell r="C3813" t="str">
            <v>12202013-045.2_Planned Realization Rate</v>
          </cell>
          <cell r="D3813">
            <v>2</v>
          </cell>
          <cell r="E3813" t="str">
            <v>Planned Realization Rate</v>
          </cell>
          <cell r="F3813" t="str">
            <v>Realization Rate Value Source</v>
          </cell>
          <cell r="G3813" t="str">
            <v/>
          </cell>
          <cell r="H3813" t="str">
            <v>Table 1</v>
          </cell>
          <cell r="I3813" t="str">
            <v>DSM_WY_FinAnswerExpress_Report_2011.pdf</v>
          </cell>
        </row>
        <row r="3814">
          <cell r="C3814" t="str">
            <v>12202013-078.1_Planned Realization Rate</v>
          </cell>
          <cell r="D3814">
            <v>1</v>
          </cell>
          <cell r="E3814" t="str">
            <v>Planned Realization Rate</v>
          </cell>
          <cell r="F3814" t="str">
            <v>Realization Rate Value Source</v>
          </cell>
          <cell r="G3814" t="str">
            <v/>
          </cell>
          <cell r="H3814" t="str">
            <v>page 2</v>
          </cell>
          <cell r="I3814" t="str">
            <v>CA_FinAnswer_Express_Program_Evaluation_2009-2011.pdf</v>
          </cell>
        </row>
        <row r="3815">
          <cell r="C3815" t="str">
            <v>12202013-078.1_Incremental cost ($)</v>
          </cell>
          <cell r="D3815">
            <v>1</v>
          </cell>
          <cell r="E3815" t="str">
            <v>Incremental cost ($)</v>
          </cell>
          <cell r="F3815" t="str">
            <v>Cost Value Source</v>
          </cell>
          <cell r="G3815" t="str">
            <v/>
          </cell>
          <cell r="H3815" t="str">
            <v/>
          </cell>
          <cell r="I3815" t="str">
            <v>AgGreenMotorRewind_v2_0.xlsm</v>
          </cell>
        </row>
        <row r="3816">
          <cell r="C3816" t="str">
            <v>12202013-078.1_Measure life (years)</v>
          </cell>
          <cell r="D3816">
            <v>1</v>
          </cell>
          <cell r="E3816" t="str">
            <v>Measure life (years)</v>
          </cell>
          <cell r="F3816" t="str">
            <v>Measure Life Value Source</v>
          </cell>
          <cell r="G3816" t="str">
            <v/>
          </cell>
          <cell r="H3816" t="str">
            <v/>
          </cell>
          <cell r="I3816" t="str">
            <v>AgGreenMotorRewind_v2_0.xlsm</v>
          </cell>
        </row>
        <row r="3817">
          <cell r="C3817" t="str">
            <v>12202013-078.1_Planned Net to Gross Ratio</v>
          </cell>
          <cell r="D3817">
            <v>1</v>
          </cell>
          <cell r="E3817" t="str">
            <v>Planned Net to Gross Ratio</v>
          </cell>
          <cell r="F3817" t="str">
            <v>Net-to-Gross Value Source</v>
          </cell>
          <cell r="G3817" t="str">
            <v/>
          </cell>
          <cell r="H3817" t="str">
            <v>page 2</v>
          </cell>
          <cell r="I3817" t="str">
            <v>CA_FinAnswer_Express_Program_Evaluation_2009-2011.pdf</v>
          </cell>
        </row>
        <row r="3818">
          <cell r="C3818" t="str">
            <v>12202013-078.1_Gross incremental annual electric savings (kWh/yr)</v>
          </cell>
          <cell r="D3818">
            <v>1</v>
          </cell>
          <cell r="E3818" t="str">
            <v>Gross incremental annual electric savings (kWh/yr)</v>
          </cell>
          <cell r="F3818" t="str">
            <v xml:space="preserve">Energy Savings Value Source </v>
          </cell>
          <cell r="G3818" t="str">
            <v/>
          </cell>
          <cell r="H3818" t="str">
            <v/>
          </cell>
          <cell r="I3818" t="str">
            <v>AgGreenMotorRewind_v2_0.xlsm</v>
          </cell>
        </row>
        <row r="3819">
          <cell r="C3819" t="str">
            <v>12202013-078.1_Gross Average Monthly Demand Reduction (kW/unit)</v>
          </cell>
          <cell r="D3819">
            <v>1</v>
          </cell>
          <cell r="E3819" t="str">
            <v>Gross Average Monthly Demand Reduction (kW/unit)</v>
          </cell>
          <cell r="F3819" t="str">
            <v>Demand Reduction Value Source</v>
          </cell>
          <cell r="G3819" t="str">
            <v/>
          </cell>
          <cell r="H3819" t="str">
            <v/>
          </cell>
          <cell r="I3819" t="str">
            <v>AgGreenMotorRewind_v2_0.xlsm</v>
          </cell>
        </row>
        <row r="3820">
          <cell r="C3820" t="str">
            <v>12202013-014.2_Planned Realization Rate</v>
          </cell>
          <cell r="D3820">
            <v>2</v>
          </cell>
          <cell r="E3820" t="str">
            <v>Planned Realization Rate</v>
          </cell>
          <cell r="F3820" t="str">
            <v>Realization Rate Value Source</v>
          </cell>
          <cell r="G3820" t="str">
            <v/>
          </cell>
          <cell r="H3820" t="str">
            <v>Table 1</v>
          </cell>
          <cell r="I3820" t="str">
            <v>ID_FinAnswer_Express_Program_Evaluation_2009-2011.pdf</v>
          </cell>
        </row>
        <row r="3821">
          <cell r="C3821" t="str">
            <v>12202013-014.2_Gross Average Monthly Demand Reduction (kW/unit)</v>
          </cell>
          <cell r="D3821">
            <v>2</v>
          </cell>
          <cell r="E3821" t="str">
            <v>Gross Average Monthly Demand Reduction (kW/unit)</v>
          </cell>
          <cell r="F3821" t="str">
            <v>Demand Reduction Value Source</v>
          </cell>
          <cell r="G3821" t="str">
            <v/>
          </cell>
          <cell r="H3821" t="str">
            <v/>
          </cell>
          <cell r="I3821" t="str">
            <v>AgGreenMotorRewind_v2_0.xlsm</v>
          </cell>
        </row>
        <row r="3822">
          <cell r="C3822" t="str">
            <v>12202013-014.2_Measure life (years)</v>
          </cell>
          <cell r="D3822">
            <v>2</v>
          </cell>
          <cell r="E3822" t="str">
            <v>Measure life (years)</v>
          </cell>
          <cell r="F3822" t="str">
            <v>Measure Life Value Source</v>
          </cell>
          <cell r="G3822" t="str">
            <v/>
          </cell>
          <cell r="H3822" t="str">
            <v/>
          </cell>
          <cell r="I3822" t="str">
            <v>AgGreenMotorRewind_v2_0.xlsm</v>
          </cell>
        </row>
        <row r="3823">
          <cell r="C3823" t="str">
            <v>12202013-014.2_Gross incremental annual electric savings (kWh/yr)</v>
          </cell>
          <cell r="D3823">
            <v>2</v>
          </cell>
          <cell r="E3823" t="str">
            <v>Gross incremental annual electric savings (kWh/yr)</v>
          </cell>
          <cell r="F3823" t="str">
            <v xml:space="preserve">Energy Savings Value Source </v>
          </cell>
          <cell r="G3823" t="str">
            <v/>
          </cell>
          <cell r="H3823" t="str">
            <v/>
          </cell>
          <cell r="I3823" t="str">
            <v>AgGreenMotorRewind_v2_0.xlsm</v>
          </cell>
        </row>
        <row r="3824">
          <cell r="C3824" t="str">
            <v>12202013-014.2_Planned Net to Gross Ratio</v>
          </cell>
          <cell r="D3824">
            <v>2</v>
          </cell>
          <cell r="E3824" t="str">
            <v>Planned Net to Gross Ratio</v>
          </cell>
          <cell r="F3824" t="str">
            <v>Net-to-Gross Value Source</v>
          </cell>
          <cell r="G3824" t="str">
            <v/>
          </cell>
          <cell r="H3824" t="str">
            <v>Page 2</v>
          </cell>
          <cell r="I3824" t="str">
            <v>ID_FinAnswer_Express_Program_Evaluation_2009-2011.pdf</v>
          </cell>
        </row>
        <row r="3825">
          <cell r="C3825" t="str">
            <v>12202013-014.2_Incremental cost ($)</v>
          </cell>
          <cell r="D3825">
            <v>2</v>
          </cell>
          <cell r="E3825" t="str">
            <v>Incremental cost ($)</v>
          </cell>
          <cell r="F3825" t="str">
            <v>Cost Value Source</v>
          </cell>
          <cell r="G3825" t="str">
            <v/>
          </cell>
          <cell r="H3825" t="str">
            <v/>
          </cell>
          <cell r="I3825" t="str">
            <v>AgGreenMotorRewind_v2_0.xlsm</v>
          </cell>
        </row>
        <row r="3826">
          <cell r="C3826" t="str">
            <v>12132013-014.2_Incremental cost ($)</v>
          </cell>
          <cell r="D3826">
            <v>2</v>
          </cell>
          <cell r="E3826" t="str">
            <v>Incremental cost ($)</v>
          </cell>
          <cell r="F3826" t="str">
            <v>Cost Value Source</v>
          </cell>
          <cell r="G3826" t="str">
            <v/>
          </cell>
          <cell r="H3826" t="str">
            <v/>
          </cell>
          <cell r="I3826" t="str">
            <v/>
          </cell>
        </row>
        <row r="3827">
          <cell r="C3827" t="str">
            <v>12132013-014.2_Measure life (years)</v>
          </cell>
          <cell r="D3827">
            <v>2</v>
          </cell>
          <cell r="E3827" t="str">
            <v>Measure life (years)</v>
          </cell>
          <cell r="F3827" t="str">
            <v>Measure Life Value Source</v>
          </cell>
          <cell r="G3827" t="str">
            <v/>
          </cell>
          <cell r="H3827" t="str">
            <v>Table 2 on page 22 of Appendix 1</v>
          </cell>
          <cell r="I3827" t="str">
            <v>UT_2011_Annual_Report.pdf</v>
          </cell>
        </row>
        <row r="3828">
          <cell r="C3828" t="str">
            <v>12132013-014.2_Gross incremental annual electric savings (kWh/yr)</v>
          </cell>
          <cell r="D3828">
            <v>2</v>
          </cell>
          <cell r="E3828" t="str">
            <v>Gross incremental annual electric savings (kWh/yr)</v>
          </cell>
          <cell r="F3828" t="str">
            <v xml:space="preserve">Energy Savings Value Source </v>
          </cell>
          <cell r="G3828" t="str">
            <v/>
          </cell>
          <cell r="H3828" t="str">
            <v/>
          </cell>
          <cell r="I3828" t="str">
            <v>AgGreenMotorRewind_v2_0.xlsm</v>
          </cell>
        </row>
        <row r="3829">
          <cell r="C3829" t="str">
            <v>12132013-014.2_Incentive Customer ($)</v>
          </cell>
          <cell r="D3829">
            <v>2</v>
          </cell>
          <cell r="E3829" t="str">
            <v>Incentive Customer ($)</v>
          </cell>
          <cell r="F3829" t="str">
            <v>Incentive Value Source</v>
          </cell>
          <cell r="G3829" t="str">
            <v/>
          </cell>
          <cell r="H3829" t="str">
            <v>Table 10-14</v>
          </cell>
          <cell r="I3829" t="str">
            <v>FinAnswer Express Market Characterization and Program Enhancements - Utah Service Territory 30 Nov 2011.pdf</v>
          </cell>
        </row>
        <row r="3830">
          <cell r="C3830" t="str">
            <v>12132013-014.2_Gross incremental annual electric savings (kWh/yr)</v>
          </cell>
          <cell r="D3830">
            <v>2</v>
          </cell>
          <cell r="E3830" t="str">
            <v>Gross incremental annual electric savings (kWh/yr)</v>
          </cell>
          <cell r="F3830" t="str">
            <v xml:space="preserve">Energy Savings Value Source </v>
          </cell>
          <cell r="G3830" t="str">
            <v/>
          </cell>
          <cell r="H3830" t="str">
            <v/>
          </cell>
          <cell r="I3830" t="str">
            <v/>
          </cell>
        </row>
        <row r="3831">
          <cell r="C3831" t="str">
            <v>12132013-014.2_Gross Average Monthly Demand Reduction (kW/unit)</v>
          </cell>
          <cell r="D3831">
            <v>2</v>
          </cell>
          <cell r="E3831" t="str">
            <v>Gross Average Monthly Demand Reduction (kW/unit)</v>
          </cell>
          <cell r="F3831" t="str">
            <v>Demand Reduction Value Source</v>
          </cell>
          <cell r="G3831" t="str">
            <v/>
          </cell>
          <cell r="H3831" t="str">
            <v/>
          </cell>
          <cell r="I3831" t="str">
            <v>AgGreenMotorRewind_v2_0.xlsm</v>
          </cell>
        </row>
        <row r="3832">
          <cell r="C3832" t="str">
            <v>12132013-014.2_Gross Average Monthly Demand Reduction (kW/unit)</v>
          </cell>
          <cell r="D3832">
            <v>2</v>
          </cell>
          <cell r="E3832" t="str">
            <v>Gross Average Monthly Demand Reduction (kW/unit)</v>
          </cell>
          <cell r="F3832" t="str">
            <v>Demand Reduction Value Source</v>
          </cell>
          <cell r="G3832" t="str">
            <v/>
          </cell>
          <cell r="H3832" t="str">
            <v/>
          </cell>
          <cell r="I3832" t="str">
            <v/>
          </cell>
        </row>
        <row r="3833">
          <cell r="C3833" t="str">
            <v>12132013-014.2_Incremental cost ($)</v>
          </cell>
          <cell r="D3833">
            <v>2</v>
          </cell>
          <cell r="E3833" t="str">
            <v>Incremental cost ($)</v>
          </cell>
          <cell r="F3833" t="str">
            <v>Cost Value Source</v>
          </cell>
          <cell r="G3833" t="str">
            <v/>
          </cell>
          <cell r="H3833" t="str">
            <v/>
          </cell>
          <cell r="I3833" t="str">
            <v>AgGreenMotorRewind_v2_0.xlsm</v>
          </cell>
        </row>
        <row r="3834">
          <cell r="C3834" t="str">
            <v>12302013-037.1_Gross incremental annual electric savings (kWh/yr)</v>
          </cell>
          <cell r="D3834">
            <v>1</v>
          </cell>
          <cell r="E3834" t="str">
            <v>Gross incremental annual electric savings (kWh/yr)</v>
          </cell>
          <cell r="F3834" t="str">
            <v xml:space="preserve">Energy Savings Value Source </v>
          </cell>
          <cell r="G3834" t="str">
            <v/>
          </cell>
          <cell r="H3834" t="str">
            <v/>
          </cell>
          <cell r="I3834" t="str">
            <v>AgGreenMotorRewind_v2_0.xlsm</v>
          </cell>
        </row>
        <row r="3835">
          <cell r="C3835" t="str">
            <v>12302013-037.1_Gross Average Monthly Demand Reduction (kW/unit)</v>
          </cell>
          <cell r="D3835">
            <v>1</v>
          </cell>
          <cell r="E3835" t="str">
            <v>Gross Average Monthly Demand Reduction (kW/unit)</v>
          </cell>
          <cell r="F3835" t="str">
            <v>Demand Reduction Value Source</v>
          </cell>
          <cell r="G3835" t="str">
            <v/>
          </cell>
          <cell r="H3835" t="str">
            <v/>
          </cell>
          <cell r="I3835" t="str">
            <v>AgGreenMotorRewind_v2_0.xlsm</v>
          </cell>
        </row>
        <row r="3836">
          <cell r="C3836" t="str">
            <v>12302013-037.1_Incremental cost ($)</v>
          </cell>
          <cell r="D3836">
            <v>1</v>
          </cell>
          <cell r="E3836" t="str">
            <v>Incremental cost ($)</v>
          </cell>
          <cell r="F3836" t="str">
            <v>Cost Value Source</v>
          </cell>
          <cell r="G3836" t="str">
            <v/>
          </cell>
          <cell r="H3836" t="str">
            <v/>
          </cell>
          <cell r="I3836" t="str">
            <v>AgGreenMotorRewind_v2_0.xlsm</v>
          </cell>
        </row>
        <row r="3837">
          <cell r="C3837" t="str">
            <v>12302013-037.1_Measure life (years)</v>
          </cell>
          <cell r="D3837">
            <v>1</v>
          </cell>
          <cell r="E3837" t="str">
            <v>Measure life (years)</v>
          </cell>
          <cell r="F3837" t="str">
            <v>Measure Life Value Source</v>
          </cell>
          <cell r="G3837" t="str">
            <v/>
          </cell>
          <cell r="H3837" t="str">
            <v/>
          </cell>
          <cell r="I3837" t="str">
            <v>AgGreenMotorRewind_v2_0.xlsm</v>
          </cell>
        </row>
        <row r="3838">
          <cell r="C3838" t="str">
            <v>12202013-046.2_Measure life (years)</v>
          </cell>
          <cell r="D3838">
            <v>2</v>
          </cell>
          <cell r="E3838" t="str">
            <v>Measure life (years)</v>
          </cell>
          <cell r="F3838" t="str">
            <v>Measure Life Value Source</v>
          </cell>
          <cell r="G3838" t="str">
            <v/>
          </cell>
          <cell r="H3838" t="str">
            <v/>
          </cell>
          <cell r="I3838" t="str">
            <v>AgGreenMotorRewind_v2_0.xlsm</v>
          </cell>
        </row>
        <row r="3839">
          <cell r="C3839" t="str">
            <v>12202013-046.2_Incremental cost ($)</v>
          </cell>
          <cell r="D3839">
            <v>2</v>
          </cell>
          <cell r="E3839" t="str">
            <v>Incremental cost ($)</v>
          </cell>
          <cell r="F3839" t="str">
            <v>Incremental Cost Value Source</v>
          </cell>
          <cell r="G3839" t="str">
            <v/>
          </cell>
          <cell r="H3839" t="str">
            <v/>
          </cell>
          <cell r="I3839" t="str">
            <v>AgGreenMotorRewind_v2_0.xlsm</v>
          </cell>
        </row>
        <row r="3840">
          <cell r="C3840" t="str">
            <v>12202013-046.2_Gross Average Monthly Demand Reduction (kW/unit)</v>
          </cell>
          <cell r="D3840">
            <v>2</v>
          </cell>
          <cell r="E3840" t="str">
            <v>Gross Average Monthly Demand Reduction (kW/unit)</v>
          </cell>
          <cell r="F3840" t="str">
            <v>Demand Savings Value Source</v>
          </cell>
          <cell r="G3840" t="str">
            <v/>
          </cell>
          <cell r="H3840" t="str">
            <v/>
          </cell>
          <cell r="I3840" t="str">
            <v>AgGreenMotorRewind_v2_0.xlsm</v>
          </cell>
        </row>
        <row r="3841">
          <cell r="C3841" t="str">
            <v>12202013-046.2_Planned Realization Rate</v>
          </cell>
          <cell r="D3841">
            <v>2</v>
          </cell>
          <cell r="E3841" t="str">
            <v>Planned Realization Rate</v>
          </cell>
          <cell r="F3841" t="str">
            <v>Realization Rate Value Source</v>
          </cell>
          <cell r="G3841" t="str">
            <v/>
          </cell>
          <cell r="H3841" t="str">
            <v>Table 1</v>
          </cell>
          <cell r="I3841" t="str">
            <v>DSM_WY_FinAnswerExpress_Report_2011.pdf</v>
          </cell>
        </row>
        <row r="3842">
          <cell r="C3842" t="str">
            <v>12202013-046.2_Gross incremental annual electric savings (kWh/yr)</v>
          </cell>
          <cell r="D3842">
            <v>2</v>
          </cell>
          <cell r="E3842" t="str">
            <v>Gross incremental annual electric savings (kWh/yr)</v>
          </cell>
          <cell r="F3842" t="str">
            <v>Energy Savings Value Source</v>
          </cell>
          <cell r="G3842" t="str">
            <v/>
          </cell>
          <cell r="H3842" t="str">
            <v/>
          </cell>
          <cell r="I3842" t="str">
            <v>AgGreenMotorRewind_v2_0.xlsm</v>
          </cell>
        </row>
        <row r="3843">
          <cell r="C3843" t="str">
            <v>12202013-046.2_Planned Net to Gross Ratio</v>
          </cell>
          <cell r="D3843">
            <v>2</v>
          </cell>
          <cell r="E3843" t="str">
            <v>Planned Net to Gross Ratio</v>
          </cell>
          <cell r="F3843" t="str">
            <v>Net-to-Gross Value Source</v>
          </cell>
          <cell r="G3843" t="str">
            <v/>
          </cell>
          <cell r="H3843" t="str">
            <v>Page 10</v>
          </cell>
          <cell r="I3843" t="str">
            <v>DSM_WY_FinAnswerExpress_Report_2011.pdf</v>
          </cell>
        </row>
        <row r="3844">
          <cell r="C3844" t="str">
            <v>127.2_Planned Net to Gross Ratio</v>
          </cell>
          <cell r="D3844">
            <v>2</v>
          </cell>
          <cell r="E3844" t="str">
            <v>Planned Net to Gross Ratio</v>
          </cell>
          <cell r="F3844" t="str">
            <v>Net-to-Gross Value Source</v>
          </cell>
          <cell r="G3844" t="str">
            <v/>
          </cell>
          <cell r="H3844" t="str">
            <v>page 2</v>
          </cell>
          <cell r="I3844" t="str">
            <v>CA_FinAnswer_Express_Program_Evaluation_2009-2011.pdf</v>
          </cell>
        </row>
        <row r="3845">
          <cell r="C3845" t="str">
            <v>127.2_Gross incremental annual electric savings (kWh/yr)</v>
          </cell>
          <cell r="D3845">
            <v>2</v>
          </cell>
          <cell r="E3845" t="str">
            <v>Gross incremental annual electric savings (kWh/yr)</v>
          </cell>
          <cell r="F3845" t="str">
            <v xml:space="preserve">Energy Savings Value Source </v>
          </cell>
          <cell r="G3845" t="str">
            <v/>
          </cell>
          <cell r="H3845" t="str">
            <v/>
          </cell>
          <cell r="I3845" t="str">
            <v>AgGreenMotorRewind_v2_0.xlsm</v>
          </cell>
        </row>
        <row r="3846">
          <cell r="C3846" t="str">
            <v>127.2_Measure life (years)</v>
          </cell>
          <cell r="D3846">
            <v>2</v>
          </cell>
          <cell r="E3846" t="str">
            <v>Measure life (years)</v>
          </cell>
          <cell r="F3846" t="str">
            <v>Measure Life Value Source</v>
          </cell>
          <cell r="G3846" t="str">
            <v/>
          </cell>
          <cell r="H3846" t="str">
            <v/>
          </cell>
          <cell r="I3846" t="str">
            <v>AgGreenMotorRewind_v2_0.xlsm</v>
          </cell>
        </row>
        <row r="3847">
          <cell r="C3847" t="str">
            <v>127.2_Incremental cost ($)</v>
          </cell>
          <cell r="D3847">
            <v>2</v>
          </cell>
          <cell r="E3847" t="str">
            <v>Incremental cost ($)</v>
          </cell>
          <cell r="F3847" t="str">
            <v>Cost Value Source</v>
          </cell>
          <cell r="G3847" t="str">
            <v/>
          </cell>
          <cell r="H3847" t="str">
            <v/>
          </cell>
          <cell r="I3847" t="str">
            <v>AgGreenMotorRewind_v2_0.xlsm</v>
          </cell>
        </row>
        <row r="3848">
          <cell r="C3848" t="str">
            <v>127.2_Planned Realization Rate</v>
          </cell>
          <cell r="D3848">
            <v>2</v>
          </cell>
          <cell r="E3848" t="str">
            <v>Planned Realization Rate</v>
          </cell>
          <cell r="F3848" t="str">
            <v>Realization Rate Value Source</v>
          </cell>
          <cell r="G3848" t="str">
            <v/>
          </cell>
          <cell r="H3848" t="str">
            <v>page 2</v>
          </cell>
          <cell r="I3848" t="str">
            <v>CA_FinAnswer_Express_Program_Evaluation_2009-2011.pdf</v>
          </cell>
        </row>
        <row r="3849">
          <cell r="C3849" t="str">
            <v>127.2_Gross Average Monthly Demand Reduction (kW/unit)</v>
          </cell>
          <cell r="D3849">
            <v>2</v>
          </cell>
          <cell r="E3849" t="str">
            <v>Gross Average Monthly Demand Reduction (kW/unit)</v>
          </cell>
          <cell r="F3849" t="str">
            <v>Demand Reduction Value Source</v>
          </cell>
          <cell r="G3849" t="str">
            <v/>
          </cell>
          <cell r="H3849" t="str">
            <v/>
          </cell>
          <cell r="I3849" t="str">
            <v>AgGreenMotorRewind_v2_0.xlsm</v>
          </cell>
        </row>
        <row r="3850">
          <cell r="C3850" t="str">
            <v>336.3_Gross Average Monthly Demand Reduction (kW/unit)</v>
          </cell>
          <cell r="D3850">
            <v>3</v>
          </cell>
          <cell r="E3850" t="str">
            <v>Gross Average Monthly Demand Reduction (kW/unit)</v>
          </cell>
          <cell r="F3850" t="str">
            <v>Demand Reduction Value Source</v>
          </cell>
          <cell r="G3850" t="str">
            <v/>
          </cell>
          <cell r="H3850" t="str">
            <v/>
          </cell>
          <cell r="I3850" t="str">
            <v>AgGreenMotorRewind_v2_0.xlsm</v>
          </cell>
        </row>
        <row r="3851">
          <cell r="C3851" t="str">
            <v>336.3_Incremental cost ($)</v>
          </cell>
          <cell r="D3851">
            <v>3</v>
          </cell>
          <cell r="E3851" t="str">
            <v>Incremental cost ($)</v>
          </cell>
          <cell r="F3851" t="str">
            <v>Cost Value Source</v>
          </cell>
          <cell r="G3851" t="str">
            <v/>
          </cell>
          <cell r="H3851" t="str">
            <v/>
          </cell>
          <cell r="I3851" t="str">
            <v>AgGreenMotorRewind_v2_0.xlsm</v>
          </cell>
        </row>
        <row r="3852">
          <cell r="C3852" t="str">
            <v>336.3_Planned Net to Gross Ratio</v>
          </cell>
          <cell r="D3852">
            <v>3</v>
          </cell>
          <cell r="E3852" t="str">
            <v>Planned Net to Gross Ratio</v>
          </cell>
          <cell r="F3852" t="str">
            <v>Net-to-Gross Value Source</v>
          </cell>
          <cell r="G3852" t="str">
            <v/>
          </cell>
          <cell r="H3852" t="str">
            <v>Page 2</v>
          </cell>
          <cell r="I3852" t="str">
            <v>ID_FinAnswer_Express_Program_Evaluation_2009-2011.pdf</v>
          </cell>
        </row>
        <row r="3853">
          <cell r="C3853" t="str">
            <v>336.3_Measure life (years)</v>
          </cell>
          <cell r="D3853">
            <v>3</v>
          </cell>
          <cell r="E3853" t="str">
            <v>Measure life (years)</v>
          </cell>
          <cell r="F3853" t="str">
            <v>Measure Life Value Source</v>
          </cell>
          <cell r="G3853" t="str">
            <v/>
          </cell>
          <cell r="H3853" t="str">
            <v/>
          </cell>
          <cell r="I3853" t="str">
            <v>AgGreenMotorRewind_v2_0.xlsm</v>
          </cell>
        </row>
        <row r="3854">
          <cell r="C3854" t="str">
            <v>336.3_Gross incremental annual electric savings (kWh/yr)</v>
          </cell>
          <cell r="D3854">
            <v>3</v>
          </cell>
          <cell r="E3854" t="str">
            <v>Gross incremental annual electric savings (kWh/yr)</v>
          </cell>
          <cell r="F3854" t="str">
            <v xml:space="preserve">Energy Savings Value Source </v>
          </cell>
          <cell r="G3854" t="str">
            <v/>
          </cell>
          <cell r="H3854" t="str">
            <v/>
          </cell>
          <cell r="I3854" t="str">
            <v>AgGreenMotorRewind_v2_0.xlsm</v>
          </cell>
        </row>
        <row r="3855">
          <cell r="C3855" t="str">
            <v>336.3_Planned Realization Rate</v>
          </cell>
          <cell r="D3855">
            <v>3</v>
          </cell>
          <cell r="E3855" t="str">
            <v>Planned Realization Rate</v>
          </cell>
          <cell r="F3855" t="str">
            <v>Realization Rate Value Source</v>
          </cell>
          <cell r="G3855" t="str">
            <v/>
          </cell>
          <cell r="H3855" t="str">
            <v>Table 1</v>
          </cell>
          <cell r="I3855" t="str">
            <v>ID_FinAnswer_Express_Program_Evaluation_2009-2011.pdf</v>
          </cell>
        </row>
        <row r="3856">
          <cell r="C3856" t="str">
            <v>568.3_Incremental cost ($)</v>
          </cell>
          <cell r="D3856">
            <v>3</v>
          </cell>
          <cell r="E3856" t="str">
            <v>Incremental cost ($)</v>
          </cell>
          <cell r="F3856" t="str">
            <v>Cost Value Source</v>
          </cell>
          <cell r="G3856" t="str">
            <v/>
          </cell>
          <cell r="H3856" t="str">
            <v/>
          </cell>
          <cell r="I3856" t="str">
            <v/>
          </cell>
        </row>
        <row r="3857">
          <cell r="C3857" t="str">
            <v>568.3_Measure life (years)</v>
          </cell>
          <cell r="D3857">
            <v>3</v>
          </cell>
          <cell r="E3857" t="str">
            <v>Measure life (years)</v>
          </cell>
          <cell r="F3857" t="str">
            <v>Measure Life Value Source</v>
          </cell>
          <cell r="G3857" t="str">
            <v/>
          </cell>
          <cell r="H3857" t="str">
            <v>Table 2 on page 22 of Appendix 1</v>
          </cell>
          <cell r="I3857" t="str">
            <v>UT_2011_Annual_Report.pdf</v>
          </cell>
        </row>
        <row r="3858">
          <cell r="C3858" t="str">
            <v>568.3_Gross Average Monthly Demand Reduction (kW/unit)</v>
          </cell>
          <cell r="D3858">
            <v>3</v>
          </cell>
          <cell r="E3858" t="str">
            <v>Gross Average Monthly Demand Reduction (kW/unit)</v>
          </cell>
          <cell r="F3858" t="str">
            <v>Demand Reduction Value Source</v>
          </cell>
          <cell r="G3858" t="str">
            <v/>
          </cell>
          <cell r="H3858" t="str">
            <v/>
          </cell>
          <cell r="I3858" t="str">
            <v>AgGreenMotorRewind_v2_0.xlsm</v>
          </cell>
        </row>
        <row r="3859">
          <cell r="C3859" t="str">
            <v>568.3_Gross incremental annual electric savings (kWh/yr)</v>
          </cell>
          <cell r="D3859">
            <v>3</v>
          </cell>
          <cell r="E3859" t="str">
            <v>Gross incremental annual electric savings (kWh/yr)</v>
          </cell>
          <cell r="F3859" t="str">
            <v xml:space="preserve">Energy Savings Value Source </v>
          </cell>
          <cell r="G3859" t="str">
            <v/>
          </cell>
          <cell r="H3859" t="str">
            <v/>
          </cell>
          <cell r="I3859" t="str">
            <v/>
          </cell>
        </row>
        <row r="3860">
          <cell r="C3860" t="str">
            <v>568.3_Incentive Customer ($)</v>
          </cell>
          <cell r="D3860">
            <v>3</v>
          </cell>
          <cell r="E3860" t="str">
            <v>Incentive Customer ($)</v>
          </cell>
          <cell r="F3860" t="str">
            <v>Incentive Value Source</v>
          </cell>
          <cell r="G3860" t="str">
            <v/>
          </cell>
          <cell r="H3860" t="str">
            <v>Table 10-13</v>
          </cell>
          <cell r="I3860" t="str">
            <v>FinAnswer Express Market Characterization and Program Enhancements - Utah Service Territory 30 Nov 2011.pdf</v>
          </cell>
        </row>
        <row r="3861">
          <cell r="C3861" t="str">
            <v>568.3_Incremental cost ($)</v>
          </cell>
          <cell r="D3861">
            <v>3</v>
          </cell>
          <cell r="E3861" t="str">
            <v>Incremental cost ($)</v>
          </cell>
          <cell r="F3861" t="str">
            <v>Cost Value Source</v>
          </cell>
          <cell r="G3861" t="str">
            <v/>
          </cell>
          <cell r="H3861" t="str">
            <v/>
          </cell>
          <cell r="I3861" t="str">
            <v>AgGreenMotorRewind_v2_0.xlsm</v>
          </cell>
        </row>
        <row r="3862">
          <cell r="C3862" t="str">
            <v>568.3_Gross Average Monthly Demand Reduction (kW/unit)</v>
          </cell>
          <cell r="D3862">
            <v>3</v>
          </cell>
          <cell r="E3862" t="str">
            <v>Gross Average Monthly Demand Reduction (kW/unit)</v>
          </cell>
          <cell r="F3862" t="str">
            <v>Demand Reduction Value Source</v>
          </cell>
          <cell r="G3862" t="str">
            <v/>
          </cell>
          <cell r="H3862" t="str">
            <v/>
          </cell>
          <cell r="I3862" t="str">
            <v/>
          </cell>
        </row>
        <row r="3863">
          <cell r="C3863" t="str">
            <v>568.3_Gross incremental annual electric savings (kWh/yr)</v>
          </cell>
          <cell r="D3863">
            <v>3</v>
          </cell>
          <cell r="E3863" t="str">
            <v>Gross incremental annual electric savings (kWh/yr)</v>
          </cell>
          <cell r="F3863" t="str">
            <v xml:space="preserve">Energy Savings Value Source </v>
          </cell>
          <cell r="G3863" t="str">
            <v/>
          </cell>
          <cell r="H3863" t="str">
            <v/>
          </cell>
          <cell r="I3863" t="str">
            <v>AgGreenMotorRewind_v2_0.xlsm</v>
          </cell>
        </row>
        <row r="3864">
          <cell r="C3864" t="str">
            <v>781.2_Incremental cost ($)</v>
          </cell>
          <cell r="D3864">
            <v>2</v>
          </cell>
          <cell r="E3864" t="str">
            <v>Incremental cost ($)</v>
          </cell>
          <cell r="F3864" t="str">
            <v>Cost Value Source</v>
          </cell>
          <cell r="G3864" t="str">
            <v/>
          </cell>
          <cell r="H3864" t="str">
            <v/>
          </cell>
          <cell r="I3864" t="str">
            <v>AgGreenMotorRewind_v2_0.xlsm</v>
          </cell>
        </row>
        <row r="3865">
          <cell r="C3865" t="str">
            <v>781.2_Gross Average Monthly Demand Reduction (kW/unit)</v>
          </cell>
          <cell r="D3865">
            <v>2</v>
          </cell>
          <cell r="E3865" t="str">
            <v>Gross Average Monthly Demand Reduction (kW/unit)</v>
          </cell>
          <cell r="F3865" t="str">
            <v>Demand Reduction Value Source</v>
          </cell>
          <cell r="G3865" t="str">
            <v/>
          </cell>
          <cell r="H3865" t="str">
            <v/>
          </cell>
          <cell r="I3865" t="str">
            <v>AgGreenMotorRewind_v2_0.xlsm</v>
          </cell>
        </row>
        <row r="3866">
          <cell r="C3866" t="str">
            <v>781.2_Measure life (years)</v>
          </cell>
          <cell r="D3866">
            <v>2</v>
          </cell>
          <cell r="E3866" t="str">
            <v>Measure life (years)</v>
          </cell>
          <cell r="F3866" t="str">
            <v>Measure Life Value Source</v>
          </cell>
          <cell r="G3866" t="str">
            <v/>
          </cell>
          <cell r="H3866" t="str">
            <v/>
          </cell>
          <cell r="I3866" t="str">
            <v>AgGreenMotorRewind_v2_0.xlsm</v>
          </cell>
        </row>
        <row r="3867">
          <cell r="C3867" t="str">
            <v>781.2_Gross incremental annual electric savings (kWh/yr)</v>
          </cell>
          <cell r="D3867">
            <v>2</v>
          </cell>
          <cell r="E3867" t="str">
            <v>Gross incremental annual electric savings (kWh/yr)</v>
          </cell>
          <cell r="F3867" t="str">
            <v xml:space="preserve">Energy Savings Value Source </v>
          </cell>
          <cell r="G3867" t="str">
            <v/>
          </cell>
          <cell r="H3867" t="str">
            <v/>
          </cell>
          <cell r="I3867" t="str">
            <v>AgGreenMotorRewind_v2_0.xlsm</v>
          </cell>
        </row>
        <row r="3868">
          <cell r="C3868" t="str">
            <v>994.3_Incremental cost ($)</v>
          </cell>
          <cell r="D3868">
            <v>3</v>
          </cell>
          <cell r="E3868" t="str">
            <v>Incremental cost ($)</v>
          </cell>
          <cell r="F3868" t="str">
            <v>Incremental Cost Value Source</v>
          </cell>
          <cell r="G3868" t="str">
            <v/>
          </cell>
          <cell r="H3868" t="str">
            <v/>
          </cell>
          <cell r="I3868" t="str">
            <v>AgGreenMotorRewind_v2_0.xlsm</v>
          </cell>
        </row>
        <row r="3869">
          <cell r="C3869" t="str">
            <v>994.3_Planned Net to Gross Ratio</v>
          </cell>
          <cell r="D3869">
            <v>3</v>
          </cell>
          <cell r="E3869" t="str">
            <v>Planned Net to Gross Ratio</v>
          </cell>
          <cell r="F3869" t="str">
            <v>Net-to-Gross Value Source</v>
          </cell>
          <cell r="G3869" t="str">
            <v/>
          </cell>
          <cell r="H3869" t="str">
            <v>Page 10</v>
          </cell>
          <cell r="I3869" t="str">
            <v>DSM_WY_FinAnswerExpress_Report_2011.pdf</v>
          </cell>
        </row>
        <row r="3870">
          <cell r="C3870" t="str">
            <v>994.3_Measure life (years)</v>
          </cell>
          <cell r="D3870">
            <v>3</v>
          </cell>
          <cell r="E3870" t="str">
            <v>Measure life (years)</v>
          </cell>
          <cell r="F3870" t="str">
            <v>Measure Life Value Source</v>
          </cell>
          <cell r="G3870" t="str">
            <v/>
          </cell>
          <cell r="H3870" t="str">
            <v/>
          </cell>
          <cell r="I3870" t="str">
            <v>AgGreenMotorRewind_v2_0.xlsm</v>
          </cell>
        </row>
        <row r="3871">
          <cell r="C3871" t="str">
            <v>994.3_Gross Average Monthly Demand Reduction (kW/unit)</v>
          </cell>
          <cell r="D3871">
            <v>3</v>
          </cell>
          <cell r="E3871" t="str">
            <v>Gross Average Monthly Demand Reduction (kW/unit)</v>
          </cell>
          <cell r="F3871" t="str">
            <v>Demand Savings Value Source</v>
          </cell>
          <cell r="G3871" t="str">
            <v/>
          </cell>
          <cell r="H3871" t="str">
            <v/>
          </cell>
          <cell r="I3871" t="str">
            <v>AgGreenMotorRewind_v2_0.xlsm</v>
          </cell>
        </row>
        <row r="3872">
          <cell r="C3872" t="str">
            <v>994.3_Planned Realization Rate</v>
          </cell>
          <cell r="D3872">
            <v>3</v>
          </cell>
          <cell r="E3872" t="str">
            <v>Planned Realization Rate</v>
          </cell>
          <cell r="F3872" t="str">
            <v>Realization Rate Value Source</v>
          </cell>
          <cell r="G3872" t="str">
            <v/>
          </cell>
          <cell r="H3872" t="str">
            <v>Table 1</v>
          </cell>
          <cell r="I3872" t="str">
            <v>DSM_WY_FinAnswerExpress_Report_2011.pdf</v>
          </cell>
        </row>
        <row r="3873">
          <cell r="C3873" t="str">
            <v>994.3_Gross incremental annual electric savings (kWh/yr)</v>
          </cell>
          <cell r="D3873">
            <v>3</v>
          </cell>
          <cell r="E3873" t="str">
            <v>Gross incremental annual electric savings (kWh/yr)</v>
          </cell>
          <cell r="F3873" t="str">
            <v>Energy Savings Value Source</v>
          </cell>
          <cell r="G3873" t="str">
            <v/>
          </cell>
          <cell r="H3873" t="str">
            <v/>
          </cell>
          <cell r="I3873" t="str">
            <v>AgGreenMotorRewind_v2_0.xlsm</v>
          </cell>
        </row>
        <row r="3874">
          <cell r="C3874" t="str">
            <v>12202013-079.1_Gross incremental annual electric savings (kWh/yr)</v>
          </cell>
          <cell r="D3874">
            <v>1</v>
          </cell>
          <cell r="E3874" t="str">
            <v>Gross incremental annual electric savings (kWh/yr)</v>
          </cell>
          <cell r="F3874" t="str">
            <v xml:space="preserve">Energy Savings Value Source </v>
          </cell>
          <cell r="G3874" t="str">
            <v/>
          </cell>
          <cell r="H3874" t="str">
            <v/>
          </cell>
          <cell r="I3874" t="str">
            <v>AgGreenMotorRewind_v2_0.xlsm</v>
          </cell>
        </row>
        <row r="3875">
          <cell r="C3875" t="str">
            <v>12202013-079.1_Incremental cost ($)</v>
          </cell>
          <cell r="D3875">
            <v>1</v>
          </cell>
          <cell r="E3875" t="str">
            <v>Incremental cost ($)</v>
          </cell>
          <cell r="F3875" t="str">
            <v>Cost Value Source</v>
          </cell>
          <cell r="G3875" t="str">
            <v/>
          </cell>
          <cell r="H3875" t="str">
            <v/>
          </cell>
          <cell r="I3875" t="str">
            <v>AgGreenMotorRewind_v2_0.xlsm</v>
          </cell>
        </row>
        <row r="3876">
          <cell r="C3876" t="str">
            <v>12202013-079.1_Planned Realization Rate</v>
          </cell>
          <cell r="D3876">
            <v>1</v>
          </cell>
          <cell r="E3876" t="str">
            <v>Planned Realization Rate</v>
          </cell>
          <cell r="F3876" t="str">
            <v>Realization Rate Value Source</v>
          </cell>
          <cell r="G3876" t="str">
            <v/>
          </cell>
          <cell r="H3876" t="str">
            <v>page 2</v>
          </cell>
          <cell r="I3876" t="str">
            <v>CA_FinAnswer_Express_Program_Evaluation_2009-2011.pdf</v>
          </cell>
        </row>
        <row r="3877">
          <cell r="C3877" t="str">
            <v>12202013-079.1_Measure life (years)</v>
          </cell>
          <cell r="D3877">
            <v>1</v>
          </cell>
          <cell r="E3877" t="str">
            <v>Measure life (years)</v>
          </cell>
          <cell r="F3877" t="str">
            <v>Measure Life Value Source</v>
          </cell>
          <cell r="G3877" t="str">
            <v/>
          </cell>
          <cell r="H3877" t="str">
            <v/>
          </cell>
          <cell r="I3877" t="str">
            <v>AgGreenMotorRewind_v2_0.xlsm</v>
          </cell>
        </row>
        <row r="3878">
          <cell r="C3878" t="str">
            <v>12202013-079.1_Gross Average Monthly Demand Reduction (kW/unit)</v>
          </cell>
          <cell r="D3878">
            <v>1</v>
          </cell>
          <cell r="E3878" t="str">
            <v>Gross Average Monthly Demand Reduction (kW/unit)</v>
          </cell>
          <cell r="F3878" t="str">
            <v>Demand Reduction Value Source</v>
          </cell>
          <cell r="G3878" t="str">
            <v/>
          </cell>
          <cell r="H3878" t="str">
            <v/>
          </cell>
          <cell r="I3878" t="str">
            <v>AgGreenMotorRewind_v2_0.xlsm</v>
          </cell>
        </row>
        <row r="3879">
          <cell r="C3879" t="str">
            <v>12202013-079.1_Planned Net to Gross Ratio</v>
          </cell>
          <cell r="D3879">
            <v>1</v>
          </cell>
          <cell r="E3879" t="str">
            <v>Planned Net to Gross Ratio</v>
          </cell>
          <cell r="F3879" t="str">
            <v>Net-to-Gross Value Source</v>
          </cell>
          <cell r="G3879" t="str">
            <v/>
          </cell>
          <cell r="H3879" t="str">
            <v>page 2</v>
          </cell>
          <cell r="I3879" t="str">
            <v>CA_FinAnswer_Express_Program_Evaluation_2009-2011.pdf</v>
          </cell>
        </row>
        <row r="3880">
          <cell r="C3880" t="str">
            <v>12202013-015.2_Planned Net to Gross Ratio</v>
          </cell>
          <cell r="D3880">
            <v>2</v>
          </cell>
          <cell r="E3880" t="str">
            <v>Planned Net to Gross Ratio</v>
          </cell>
          <cell r="F3880" t="str">
            <v>Net-to-Gross Value Source</v>
          </cell>
          <cell r="G3880" t="str">
            <v/>
          </cell>
          <cell r="H3880" t="str">
            <v>Page 2</v>
          </cell>
          <cell r="I3880" t="str">
            <v>ID_FinAnswer_Express_Program_Evaluation_2009-2011.pdf</v>
          </cell>
        </row>
        <row r="3881">
          <cell r="C3881" t="str">
            <v>12202013-015.2_Planned Realization Rate</v>
          </cell>
          <cell r="D3881">
            <v>2</v>
          </cell>
          <cell r="E3881" t="str">
            <v>Planned Realization Rate</v>
          </cell>
          <cell r="F3881" t="str">
            <v>Realization Rate Value Source</v>
          </cell>
          <cell r="G3881" t="str">
            <v/>
          </cell>
          <cell r="H3881" t="str">
            <v>Table 1</v>
          </cell>
          <cell r="I3881" t="str">
            <v>ID_FinAnswer_Express_Program_Evaluation_2009-2011.pdf</v>
          </cell>
        </row>
        <row r="3882">
          <cell r="C3882" t="str">
            <v>12202013-015.2_Incremental cost ($)</v>
          </cell>
          <cell r="D3882">
            <v>2</v>
          </cell>
          <cell r="E3882" t="str">
            <v>Incremental cost ($)</v>
          </cell>
          <cell r="F3882" t="str">
            <v>Cost Value Source</v>
          </cell>
          <cell r="G3882" t="str">
            <v/>
          </cell>
          <cell r="H3882" t="str">
            <v/>
          </cell>
          <cell r="I3882" t="str">
            <v>AgGreenMotorRewind_v2_0.xlsm</v>
          </cell>
        </row>
        <row r="3883">
          <cell r="C3883" t="str">
            <v>12202013-015.2_Gross Average Monthly Demand Reduction (kW/unit)</v>
          </cell>
          <cell r="D3883">
            <v>2</v>
          </cell>
          <cell r="E3883" t="str">
            <v>Gross Average Monthly Demand Reduction (kW/unit)</v>
          </cell>
          <cell r="F3883" t="str">
            <v>Demand Reduction Value Source</v>
          </cell>
          <cell r="G3883" t="str">
            <v/>
          </cell>
          <cell r="H3883" t="str">
            <v/>
          </cell>
          <cell r="I3883" t="str">
            <v>AgGreenMotorRewind_v2_0.xlsm</v>
          </cell>
        </row>
        <row r="3884">
          <cell r="C3884" t="str">
            <v>12202013-015.2_Measure life (years)</v>
          </cell>
          <cell r="D3884">
            <v>2</v>
          </cell>
          <cell r="E3884" t="str">
            <v>Measure life (years)</v>
          </cell>
          <cell r="F3884" t="str">
            <v>Measure Life Value Source</v>
          </cell>
          <cell r="G3884" t="str">
            <v/>
          </cell>
          <cell r="H3884" t="str">
            <v/>
          </cell>
          <cell r="I3884" t="str">
            <v>AgGreenMotorRewind_v2_0.xlsm</v>
          </cell>
        </row>
        <row r="3885">
          <cell r="C3885" t="str">
            <v>12202013-015.2_Gross incremental annual electric savings (kWh/yr)</v>
          </cell>
          <cell r="D3885">
            <v>2</v>
          </cell>
          <cell r="E3885" t="str">
            <v>Gross incremental annual electric savings (kWh/yr)</v>
          </cell>
          <cell r="F3885" t="str">
            <v xml:space="preserve">Energy Savings Value Source </v>
          </cell>
          <cell r="G3885" t="str">
            <v/>
          </cell>
          <cell r="H3885" t="str">
            <v/>
          </cell>
          <cell r="I3885" t="str">
            <v>AgGreenMotorRewind_v2_0.xlsm</v>
          </cell>
        </row>
        <row r="3886">
          <cell r="C3886" t="str">
            <v>12132013-015.2_Incremental cost ($)</v>
          </cell>
          <cell r="D3886">
            <v>2</v>
          </cell>
          <cell r="E3886" t="str">
            <v>Incremental cost ($)</v>
          </cell>
          <cell r="F3886" t="str">
            <v>Cost Value Source</v>
          </cell>
          <cell r="G3886" t="str">
            <v/>
          </cell>
          <cell r="H3886" t="str">
            <v/>
          </cell>
          <cell r="I3886" t="str">
            <v>AgGreenMotorRewind_v2_0.xlsm</v>
          </cell>
        </row>
        <row r="3887">
          <cell r="C3887" t="str">
            <v>12132013-015.2_Measure life (years)</v>
          </cell>
          <cell r="D3887">
            <v>2</v>
          </cell>
          <cell r="E3887" t="str">
            <v>Measure life (years)</v>
          </cell>
          <cell r="F3887" t="str">
            <v>Measure Life Value Source</v>
          </cell>
          <cell r="G3887" t="str">
            <v/>
          </cell>
          <cell r="H3887" t="str">
            <v>Table 2 on page 22 of Appendix 1</v>
          </cell>
          <cell r="I3887" t="str">
            <v>UT_2011_Annual_Report.pdf</v>
          </cell>
        </row>
        <row r="3888">
          <cell r="C3888" t="str">
            <v>12132013-015.2_Gross Average Monthly Demand Reduction (kW/unit)</v>
          </cell>
          <cell r="D3888">
            <v>2</v>
          </cell>
          <cell r="E3888" t="str">
            <v>Gross Average Monthly Demand Reduction (kW/unit)</v>
          </cell>
          <cell r="F3888" t="str">
            <v>Demand Reduction Value Source</v>
          </cell>
          <cell r="G3888" t="str">
            <v/>
          </cell>
          <cell r="H3888" t="str">
            <v/>
          </cell>
          <cell r="I3888" t="str">
            <v/>
          </cell>
        </row>
        <row r="3889">
          <cell r="C3889" t="str">
            <v>12132013-015.2_Gross Average Monthly Demand Reduction (kW/unit)</v>
          </cell>
          <cell r="D3889">
            <v>2</v>
          </cell>
          <cell r="E3889" t="str">
            <v>Gross Average Monthly Demand Reduction (kW/unit)</v>
          </cell>
          <cell r="F3889" t="str">
            <v>Demand Reduction Value Source</v>
          </cell>
          <cell r="G3889" t="str">
            <v/>
          </cell>
          <cell r="H3889" t="str">
            <v/>
          </cell>
          <cell r="I3889" t="str">
            <v>AgGreenMotorRewind_v2_0.xlsm</v>
          </cell>
        </row>
        <row r="3890">
          <cell r="C3890" t="str">
            <v>12132013-015.2_Incentive Customer ($)</v>
          </cell>
          <cell r="D3890">
            <v>2</v>
          </cell>
          <cell r="E3890" t="str">
            <v>Incentive Customer ($)</v>
          </cell>
          <cell r="F3890" t="str">
            <v>Incentive Value Source</v>
          </cell>
          <cell r="G3890" t="str">
            <v/>
          </cell>
          <cell r="H3890" t="str">
            <v>Table 10-14</v>
          </cell>
          <cell r="I3890" t="str">
            <v>FinAnswer Express Market Characterization and Program Enhancements - Utah Service Territory 30 Nov 2011.pdf</v>
          </cell>
        </row>
        <row r="3891">
          <cell r="C3891" t="str">
            <v>12132013-015.2_Gross incremental annual electric savings (kWh/yr)</v>
          </cell>
          <cell r="D3891">
            <v>2</v>
          </cell>
          <cell r="E3891" t="str">
            <v>Gross incremental annual electric savings (kWh/yr)</v>
          </cell>
          <cell r="F3891" t="str">
            <v xml:space="preserve">Energy Savings Value Source </v>
          </cell>
          <cell r="G3891" t="str">
            <v/>
          </cell>
          <cell r="H3891" t="str">
            <v/>
          </cell>
          <cell r="I3891" t="str">
            <v/>
          </cell>
        </row>
        <row r="3892">
          <cell r="C3892" t="str">
            <v>12132013-015.2_Incremental cost ($)</v>
          </cell>
          <cell r="D3892">
            <v>2</v>
          </cell>
          <cell r="E3892" t="str">
            <v>Incremental cost ($)</v>
          </cell>
          <cell r="F3892" t="str">
            <v>Cost Value Source</v>
          </cell>
          <cell r="G3892" t="str">
            <v/>
          </cell>
          <cell r="H3892" t="str">
            <v/>
          </cell>
          <cell r="I3892" t="str">
            <v/>
          </cell>
        </row>
        <row r="3893">
          <cell r="C3893" t="str">
            <v>12132013-015.2_Gross incremental annual electric savings (kWh/yr)</v>
          </cell>
          <cell r="D3893">
            <v>2</v>
          </cell>
          <cell r="E3893" t="str">
            <v>Gross incremental annual electric savings (kWh/yr)</v>
          </cell>
          <cell r="F3893" t="str">
            <v xml:space="preserve">Energy Savings Value Source </v>
          </cell>
          <cell r="G3893" t="str">
            <v/>
          </cell>
          <cell r="H3893" t="str">
            <v/>
          </cell>
          <cell r="I3893" t="str">
            <v>AgGreenMotorRewind_v2_0.xlsm</v>
          </cell>
        </row>
        <row r="3894">
          <cell r="C3894" t="str">
            <v>12302013-038.1_Measure life (years)</v>
          </cell>
          <cell r="D3894">
            <v>1</v>
          </cell>
          <cell r="E3894" t="str">
            <v>Measure life (years)</v>
          </cell>
          <cell r="F3894" t="str">
            <v>Measure Life Value Source</v>
          </cell>
          <cell r="G3894" t="str">
            <v/>
          </cell>
          <cell r="H3894" t="str">
            <v/>
          </cell>
          <cell r="I3894" t="str">
            <v>AgGreenMotorRewind_v2_0.xlsm</v>
          </cell>
        </row>
        <row r="3895">
          <cell r="C3895" t="str">
            <v>12302013-038.1_Incremental cost ($)</v>
          </cell>
          <cell r="D3895">
            <v>1</v>
          </cell>
          <cell r="E3895" t="str">
            <v>Incremental cost ($)</v>
          </cell>
          <cell r="F3895" t="str">
            <v>Cost Value Source</v>
          </cell>
          <cell r="G3895" t="str">
            <v/>
          </cell>
          <cell r="H3895" t="str">
            <v/>
          </cell>
          <cell r="I3895" t="str">
            <v>AgGreenMotorRewind_v2_0.xlsm</v>
          </cell>
        </row>
        <row r="3896">
          <cell r="C3896" t="str">
            <v>12302013-038.1_Gross Average Monthly Demand Reduction (kW/unit)</v>
          </cell>
          <cell r="D3896">
            <v>1</v>
          </cell>
          <cell r="E3896" t="str">
            <v>Gross Average Monthly Demand Reduction (kW/unit)</v>
          </cell>
          <cell r="F3896" t="str">
            <v>Demand Reduction Value Source</v>
          </cell>
          <cell r="G3896" t="str">
            <v/>
          </cell>
          <cell r="H3896" t="str">
            <v/>
          </cell>
          <cell r="I3896" t="str">
            <v>AgGreenMotorRewind_v2_0.xlsm</v>
          </cell>
        </row>
        <row r="3897">
          <cell r="C3897" t="str">
            <v>12302013-038.1_Gross incremental annual electric savings (kWh/yr)</v>
          </cell>
          <cell r="D3897">
            <v>1</v>
          </cell>
          <cell r="E3897" t="str">
            <v>Gross incremental annual electric savings (kWh/yr)</v>
          </cell>
          <cell r="F3897" t="str">
            <v xml:space="preserve">Energy Savings Value Source </v>
          </cell>
          <cell r="G3897" t="str">
            <v/>
          </cell>
          <cell r="H3897" t="str">
            <v/>
          </cell>
          <cell r="I3897" t="str">
            <v>AgGreenMotorRewind_v2_0.xlsm</v>
          </cell>
        </row>
        <row r="3898">
          <cell r="C3898" t="str">
            <v>12202013-047.2_Measure life (years)</v>
          </cell>
          <cell r="D3898">
            <v>2</v>
          </cell>
          <cell r="E3898" t="str">
            <v>Measure life (years)</v>
          </cell>
          <cell r="F3898" t="str">
            <v>Measure Life Value Source</v>
          </cell>
          <cell r="G3898" t="str">
            <v/>
          </cell>
          <cell r="H3898" t="str">
            <v/>
          </cell>
          <cell r="I3898" t="str">
            <v>AgGreenMotorRewind_v2_0.xlsm</v>
          </cell>
        </row>
        <row r="3899">
          <cell r="C3899" t="str">
            <v>12202013-047.2_Planned Realization Rate</v>
          </cell>
          <cell r="D3899">
            <v>2</v>
          </cell>
          <cell r="E3899" t="str">
            <v>Planned Realization Rate</v>
          </cell>
          <cell r="F3899" t="str">
            <v>Realization Rate Value Source</v>
          </cell>
          <cell r="G3899" t="str">
            <v/>
          </cell>
          <cell r="H3899" t="str">
            <v>Table 1</v>
          </cell>
          <cell r="I3899" t="str">
            <v>DSM_WY_FinAnswerExpress_Report_2011.pdf</v>
          </cell>
        </row>
        <row r="3900">
          <cell r="C3900" t="str">
            <v>12202013-047.2_Incremental cost ($)</v>
          </cell>
          <cell r="D3900">
            <v>2</v>
          </cell>
          <cell r="E3900" t="str">
            <v>Incremental cost ($)</v>
          </cell>
          <cell r="F3900" t="str">
            <v>Incremental Cost Value Source</v>
          </cell>
          <cell r="G3900" t="str">
            <v/>
          </cell>
          <cell r="H3900" t="str">
            <v/>
          </cell>
          <cell r="I3900" t="str">
            <v>AgGreenMotorRewind_v2_0.xlsm</v>
          </cell>
        </row>
        <row r="3901">
          <cell r="C3901" t="str">
            <v>12202013-047.2_Gross Average Monthly Demand Reduction (kW/unit)</v>
          </cell>
          <cell r="D3901">
            <v>2</v>
          </cell>
          <cell r="E3901" t="str">
            <v>Gross Average Monthly Demand Reduction (kW/unit)</v>
          </cell>
          <cell r="F3901" t="str">
            <v>Demand Savings Value Source</v>
          </cell>
          <cell r="G3901" t="str">
            <v/>
          </cell>
          <cell r="H3901" t="str">
            <v/>
          </cell>
          <cell r="I3901" t="str">
            <v>AgGreenMotorRewind_v2_0.xlsm</v>
          </cell>
        </row>
        <row r="3902">
          <cell r="C3902" t="str">
            <v>12202013-047.2_Planned Net to Gross Ratio</v>
          </cell>
          <cell r="D3902">
            <v>2</v>
          </cell>
          <cell r="E3902" t="str">
            <v>Planned Net to Gross Ratio</v>
          </cell>
          <cell r="F3902" t="str">
            <v>Net-to-Gross Value Source</v>
          </cell>
          <cell r="G3902" t="str">
            <v/>
          </cell>
          <cell r="H3902" t="str">
            <v>Page 10</v>
          </cell>
          <cell r="I3902" t="str">
            <v>DSM_WY_FinAnswerExpress_Report_2011.pdf</v>
          </cell>
        </row>
        <row r="3903">
          <cell r="C3903" t="str">
            <v>12202013-047.2_Gross incremental annual electric savings (kWh/yr)</v>
          </cell>
          <cell r="D3903">
            <v>2</v>
          </cell>
          <cell r="E3903" t="str">
            <v>Gross incremental annual electric savings (kWh/yr)</v>
          </cell>
          <cell r="F3903" t="str">
            <v>Energy Savings Value Source</v>
          </cell>
          <cell r="G3903" t="str">
            <v/>
          </cell>
          <cell r="H3903" t="str">
            <v/>
          </cell>
          <cell r="I3903" t="str">
            <v>AgGreenMotorRewind_v2_0.xlsm</v>
          </cell>
        </row>
        <row r="3904">
          <cell r="C3904" t="str">
            <v>12202013-080.1_Incremental cost ($)</v>
          </cell>
          <cell r="D3904">
            <v>1</v>
          </cell>
          <cell r="E3904" t="str">
            <v>Incremental cost ($)</v>
          </cell>
          <cell r="F3904" t="str">
            <v>Cost Value Source</v>
          </cell>
          <cell r="G3904" t="str">
            <v/>
          </cell>
          <cell r="H3904" t="str">
            <v/>
          </cell>
          <cell r="I3904" t="str">
            <v>AgGreenMotorRewind_v2_0.xlsm</v>
          </cell>
        </row>
        <row r="3905">
          <cell r="C3905" t="str">
            <v>12202013-080.1_Planned Realization Rate</v>
          </cell>
          <cell r="D3905">
            <v>1</v>
          </cell>
          <cell r="E3905" t="str">
            <v>Planned Realization Rate</v>
          </cell>
          <cell r="F3905" t="str">
            <v>Realization Rate Value Source</v>
          </cell>
          <cell r="G3905" t="str">
            <v/>
          </cell>
          <cell r="H3905" t="str">
            <v>page 2</v>
          </cell>
          <cell r="I3905" t="str">
            <v>CA_FinAnswer_Express_Program_Evaluation_2009-2011.pdf</v>
          </cell>
        </row>
        <row r="3906">
          <cell r="C3906" t="str">
            <v>12202013-080.1_Gross incremental annual electric savings (kWh/yr)</v>
          </cell>
          <cell r="D3906">
            <v>1</v>
          </cell>
          <cell r="E3906" t="str">
            <v>Gross incremental annual electric savings (kWh/yr)</v>
          </cell>
          <cell r="F3906" t="str">
            <v xml:space="preserve">Energy Savings Value Source </v>
          </cell>
          <cell r="G3906" t="str">
            <v/>
          </cell>
          <cell r="H3906" t="str">
            <v/>
          </cell>
          <cell r="I3906" t="str">
            <v>AgGreenMotorRewind_v2_0.xlsm</v>
          </cell>
        </row>
        <row r="3907">
          <cell r="C3907" t="str">
            <v>12202013-080.1_Measure life (years)</v>
          </cell>
          <cell r="D3907">
            <v>1</v>
          </cell>
          <cell r="E3907" t="str">
            <v>Measure life (years)</v>
          </cell>
          <cell r="F3907" t="str">
            <v>Measure Life Value Source</v>
          </cell>
          <cell r="G3907" t="str">
            <v/>
          </cell>
          <cell r="H3907" t="str">
            <v/>
          </cell>
          <cell r="I3907" t="str">
            <v>AgGreenMotorRewind_v2_0.xlsm</v>
          </cell>
        </row>
        <row r="3908">
          <cell r="C3908" t="str">
            <v>12202013-080.1_Gross Average Monthly Demand Reduction (kW/unit)</v>
          </cell>
          <cell r="D3908">
            <v>1</v>
          </cell>
          <cell r="E3908" t="str">
            <v>Gross Average Monthly Demand Reduction (kW/unit)</v>
          </cell>
          <cell r="F3908" t="str">
            <v>Demand Reduction Value Source</v>
          </cell>
          <cell r="G3908" t="str">
            <v/>
          </cell>
          <cell r="H3908" t="str">
            <v/>
          </cell>
          <cell r="I3908" t="str">
            <v>AgGreenMotorRewind_v2_0.xlsm</v>
          </cell>
        </row>
        <row r="3909">
          <cell r="C3909" t="str">
            <v>12202013-080.1_Planned Net to Gross Ratio</v>
          </cell>
          <cell r="D3909">
            <v>1</v>
          </cell>
          <cell r="E3909" t="str">
            <v>Planned Net to Gross Ratio</v>
          </cell>
          <cell r="F3909" t="str">
            <v>Net-to-Gross Value Source</v>
          </cell>
          <cell r="G3909" t="str">
            <v/>
          </cell>
          <cell r="H3909" t="str">
            <v>page 2</v>
          </cell>
          <cell r="I3909" t="str">
            <v>CA_FinAnswer_Express_Program_Evaluation_2009-2011.pdf</v>
          </cell>
        </row>
        <row r="3910">
          <cell r="C3910" t="str">
            <v>12202013-016.2_Planned Realization Rate</v>
          </cell>
          <cell r="D3910">
            <v>2</v>
          </cell>
          <cell r="E3910" t="str">
            <v>Planned Realization Rate</v>
          </cell>
          <cell r="F3910" t="str">
            <v>Realization Rate Value Source</v>
          </cell>
          <cell r="G3910" t="str">
            <v/>
          </cell>
          <cell r="H3910" t="str">
            <v>Table 1</v>
          </cell>
          <cell r="I3910" t="str">
            <v>ID_FinAnswer_Express_Program_Evaluation_2009-2011.pdf</v>
          </cell>
        </row>
        <row r="3911">
          <cell r="C3911" t="str">
            <v>12202013-016.2_Incremental cost ($)</v>
          </cell>
          <cell r="D3911">
            <v>2</v>
          </cell>
          <cell r="E3911" t="str">
            <v>Incremental cost ($)</v>
          </cell>
          <cell r="F3911" t="str">
            <v>Cost Value Source</v>
          </cell>
          <cell r="G3911" t="str">
            <v/>
          </cell>
          <cell r="H3911" t="str">
            <v/>
          </cell>
          <cell r="I3911" t="str">
            <v>AgGreenMotorRewind_v2_0.xlsm</v>
          </cell>
        </row>
        <row r="3912">
          <cell r="C3912" t="str">
            <v>12202013-016.2_Gross Average Monthly Demand Reduction (kW/unit)</v>
          </cell>
          <cell r="D3912">
            <v>2</v>
          </cell>
          <cell r="E3912" t="str">
            <v>Gross Average Monthly Demand Reduction (kW/unit)</v>
          </cell>
          <cell r="F3912" t="str">
            <v>Demand Reduction Value Source</v>
          </cell>
          <cell r="G3912" t="str">
            <v/>
          </cell>
          <cell r="H3912" t="str">
            <v/>
          </cell>
          <cell r="I3912" t="str">
            <v>AgGreenMotorRewind_v2_0.xlsm</v>
          </cell>
        </row>
        <row r="3913">
          <cell r="C3913" t="str">
            <v>12202013-016.2_Gross incremental annual electric savings (kWh/yr)</v>
          </cell>
          <cell r="D3913">
            <v>2</v>
          </cell>
          <cell r="E3913" t="str">
            <v>Gross incremental annual electric savings (kWh/yr)</v>
          </cell>
          <cell r="F3913" t="str">
            <v xml:space="preserve">Energy Savings Value Source </v>
          </cell>
          <cell r="G3913" t="str">
            <v/>
          </cell>
          <cell r="H3913" t="str">
            <v/>
          </cell>
          <cell r="I3913" t="str">
            <v>AgGreenMotorRewind_v2_0.xlsm</v>
          </cell>
        </row>
        <row r="3914">
          <cell r="C3914" t="str">
            <v>12202013-016.2_Measure life (years)</v>
          </cell>
          <cell r="D3914">
            <v>2</v>
          </cell>
          <cell r="E3914" t="str">
            <v>Measure life (years)</v>
          </cell>
          <cell r="F3914" t="str">
            <v>Measure Life Value Source</v>
          </cell>
          <cell r="G3914" t="str">
            <v/>
          </cell>
          <cell r="H3914" t="str">
            <v/>
          </cell>
          <cell r="I3914" t="str">
            <v>AgGreenMotorRewind_v2_0.xlsm</v>
          </cell>
        </row>
        <row r="3915">
          <cell r="C3915" t="str">
            <v>12202013-016.2_Planned Net to Gross Ratio</v>
          </cell>
          <cell r="D3915">
            <v>2</v>
          </cell>
          <cell r="E3915" t="str">
            <v>Planned Net to Gross Ratio</v>
          </cell>
          <cell r="F3915" t="str">
            <v>Net-to-Gross Value Source</v>
          </cell>
          <cell r="G3915" t="str">
            <v/>
          </cell>
          <cell r="H3915" t="str">
            <v>Page 2</v>
          </cell>
          <cell r="I3915" t="str">
            <v>ID_FinAnswer_Express_Program_Evaluation_2009-2011.pdf</v>
          </cell>
        </row>
        <row r="3916">
          <cell r="C3916" t="str">
            <v>12132013-016.2_Gross incremental annual electric savings (kWh/yr)</v>
          </cell>
          <cell r="D3916">
            <v>2</v>
          </cell>
          <cell r="E3916" t="str">
            <v>Gross incremental annual electric savings (kWh/yr)</v>
          </cell>
          <cell r="F3916" t="str">
            <v xml:space="preserve">Energy Savings Value Source </v>
          </cell>
          <cell r="G3916" t="str">
            <v/>
          </cell>
          <cell r="H3916" t="str">
            <v/>
          </cell>
          <cell r="I3916" t="str">
            <v>AgGreenMotorRewind_v2_0.xlsm</v>
          </cell>
        </row>
        <row r="3917">
          <cell r="C3917" t="str">
            <v>12132013-016.2_Measure life (years)</v>
          </cell>
          <cell r="D3917">
            <v>2</v>
          </cell>
          <cell r="E3917" t="str">
            <v>Measure life (years)</v>
          </cell>
          <cell r="F3917" t="str">
            <v>Measure Life Value Source</v>
          </cell>
          <cell r="G3917" t="str">
            <v/>
          </cell>
          <cell r="H3917" t="str">
            <v>Table 2 on page 22 of Appendix 1</v>
          </cell>
          <cell r="I3917" t="str">
            <v>UT_2011_Annual_Report.pdf</v>
          </cell>
        </row>
        <row r="3918">
          <cell r="C3918" t="str">
            <v>12132013-016.2_Gross incremental annual electric savings (kWh/yr)</v>
          </cell>
          <cell r="D3918">
            <v>2</v>
          </cell>
          <cell r="E3918" t="str">
            <v>Gross incremental annual electric savings (kWh/yr)</v>
          </cell>
          <cell r="F3918" t="str">
            <v xml:space="preserve">Energy Savings Value Source </v>
          </cell>
          <cell r="G3918" t="str">
            <v/>
          </cell>
          <cell r="H3918" t="str">
            <v/>
          </cell>
          <cell r="I3918" t="str">
            <v/>
          </cell>
        </row>
        <row r="3919">
          <cell r="C3919" t="str">
            <v>12132013-016.2_Incentive Customer ($)</v>
          </cell>
          <cell r="D3919">
            <v>2</v>
          </cell>
          <cell r="E3919" t="str">
            <v>Incentive Customer ($)</v>
          </cell>
          <cell r="F3919" t="str">
            <v>Incentive Value Source</v>
          </cell>
          <cell r="G3919" t="str">
            <v/>
          </cell>
          <cell r="H3919" t="str">
            <v>Table 10-14</v>
          </cell>
          <cell r="I3919" t="str">
            <v>FinAnswer Express Market Characterization and Program Enhancements - Utah Service Territory 30 Nov 2011.pdf</v>
          </cell>
        </row>
        <row r="3920">
          <cell r="C3920" t="str">
            <v>12132013-016.2_Incremental cost ($)</v>
          </cell>
          <cell r="D3920">
            <v>2</v>
          </cell>
          <cell r="E3920" t="str">
            <v>Incremental cost ($)</v>
          </cell>
          <cell r="F3920" t="str">
            <v>Cost Value Source</v>
          </cell>
          <cell r="G3920" t="str">
            <v/>
          </cell>
          <cell r="H3920" t="str">
            <v/>
          </cell>
          <cell r="I3920" t="str">
            <v>AgGreenMotorRewind_v2_0.xlsm</v>
          </cell>
        </row>
        <row r="3921">
          <cell r="C3921" t="str">
            <v>12132013-016.2_Gross Average Monthly Demand Reduction (kW/unit)</v>
          </cell>
          <cell r="D3921">
            <v>2</v>
          </cell>
          <cell r="E3921" t="str">
            <v>Gross Average Monthly Demand Reduction (kW/unit)</v>
          </cell>
          <cell r="F3921" t="str">
            <v>Demand Reduction Value Source</v>
          </cell>
          <cell r="G3921" t="str">
            <v/>
          </cell>
          <cell r="H3921" t="str">
            <v/>
          </cell>
          <cell r="I3921" t="str">
            <v/>
          </cell>
        </row>
        <row r="3922">
          <cell r="C3922" t="str">
            <v>12132013-016.2_Incremental cost ($)</v>
          </cell>
          <cell r="D3922">
            <v>2</v>
          </cell>
          <cell r="E3922" t="str">
            <v>Incremental cost ($)</v>
          </cell>
          <cell r="F3922" t="str">
            <v>Cost Value Source</v>
          </cell>
          <cell r="G3922" t="str">
            <v/>
          </cell>
          <cell r="H3922" t="str">
            <v/>
          </cell>
          <cell r="I3922" t="str">
            <v/>
          </cell>
        </row>
        <row r="3923">
          <cell r="C3923" t="str">
            <v>12132013-016.2_Gross Average Monthly Demand Reduction (kW/unit)</v>
          </cell>
          <cell r="D3923">
            <v>2</v>
          </cell>
          <cell r="E3923" t="str">
            <v>Gross Average Monthly Demand Reduction (kW/unit)</v>
          </cell>
          <cell r="F3923" t="str">
            <v>Demand Reduction Value Source</v>
          </cell>
          <cell r="G3923" t="str">
            <v/>
          </cell>
          <cell r="H3923" t="str">
            <v/>
          </cell>
          <cell r="I3923" t="str">
            <v>AgGreenMotorRewind_v2_0.xlsm</v>
          </cell>
        </row>
        <row r="3924">
          <cell r="C3924" t="str">
            <v>12302013-039.1_Measure life (years)</v>
          </cell>
          <cell r="D3924">
            <v>1</v>
          </cell>
          <cell r="E3924" t="str">
            <v>Measure life (years)</v>
          </cell>
          <cell r="F3924" t="str">
            <v>Measure Life Value Source</v>
          </cell>
          <cell r="G3924" t="str">
            <v/>
          </cell>
          <cell r="H3924" t="str">
            <v/>
          </cell>
          <cell r="I3924" t="str">
            <v>AgGreenMotorRewind_v2_0.xlsm</v>
          </cell>
        </row>
        <row r="3925">
          <cell r="C3925" t="str">
            <v>12302013-039.1_Gross Average Monthly Demand Reduction (kW/unit)</v>
          </cell>
          <cell r="D3925">
            <v>1</v>
          </cell>
          <cell r="E3925" t="str">
            <v>Gross Average Monthly Demand Reduction (kW/unit)</v>
          </cell>
          <cell r="F3925" t="str">
            <v>Demand Reduction Value Source</v>
          </cell>
          <cell r="G3925" t="str">
            <v/>
          </cell>
          <cell r="H3925" t="str">
            <v/>
          </cell>
          <cell r="I3925" t="str">
            <v>AgGreenMotorRewind_v2_0.xlsm</v>
          </cell>
        </row>
        <row r="3926">
          <cell r="C3926" t="str">
            <v>12302013-039.1_Incremental cost ($)</v>
          </cell>
          <cell r="D3926">
            <v>1</v>
          </cell>
          <cell r="E3926" t="str">
            <v>Incremental cost ($)</v>
          </cell>
          <cell r="F3926" t="str">
            <v>Cost Value Source</v>
          </cell>
          <cell r="G3926" t="str">
            <v/>
          </cell>
          <cell r="H3926" t="str">
            <v/>
          </cell>
          <cell r="I3926" t="str">
            <v>AgGreenMotorRewind_v2_0.xlsm</v>
          </cell>
        </row>
        <row r="3927">
          <cell r="C3927" t="str">
            <v>12302013-039.1_Gross incremental annual electric savings (kWh/yr)</v>
          </cell>
          <cell r="D3927">
            <v>1</v>
          </cell>
          <cell r="E3927" t="str">
            <v>Gross incremental annual electric savings (kWh/yr)</v>
          </cell>
          <cell r="F3927" t="str">
            <v xml:space="preserve">Energy Savings Value Source </v>
          </cell>
          <cell r="G3927" t="str">
            <v/>
          </cell>
          <cell r="H3927" t="str">
            <v/>
          </cell>
          <cell r="I3927" t="str">
            <v>AgGreenMotorRewind_v2_0.xlsm</v>
          </cell>
        </row>
        <row r="3928">
          <cell r="C3928" t="str">
            <v>12202013-048.2_Incremental cost ($)</v>
          </cell>
          <cell r="D3928">
            <v>2</v>
          </cell>
          <cell r="E3928" t="str">
            <v>Incremental cost ($)</v>
          </cell>
          <cell r="F3928" t="str">
            <v>Incremental Cost Value Source</v>
          </cell>
          <cell r="G3928" t="str">
            <v/>
          </cell>
          <cell r="H3928" t="str">
            <v/>
          </cell>
          <cell r="I3928" t="str">
            <v>AgGreenMotorRewind_v2_0.xlsm</v>
          </cell>
        </row>
        <row r="3929">
          <cell r="C3929" t="str">
            <v>12202013-048.2_Measure life (years)</v>
          </cell>
          <cell r="D3929">
            <v>2</v>
          </cell>
          <cell r="E3929" t="str">
            <v>Measure life (years)</v>
          </cell>
          <cell r="F3929" t="str">
            <v>Measure Life Value Source</v>
          </cell>
          <cell r="G3929" t="str">
            <v/>
          </cell>
          <cell r="H3929" t="str">
            <v/>
          </cell>
          <cell r="I3929" t="str">
            <v>AgGreenMotorRewind_v2_0.xlsm</v>
          </cell>
        </row>
        <row r="3930">
          <cell r="C3930" t="str">
            <v>12202013-048.2_Planned Realization Rate</v>
          </cell>
          <cell r="D3930">
            <v>2</v>
          </cell>
          <cell r="E3930" t="str">
            <v>Planned Realization Rate</v>
          </cell>
          <cell r="F3930" t="str">
            <v>Realization Rate Value Source</v>
          </cell>
          <cell r="G3930" t="str">
            <v/>
          </cell>
          <cell r="H3930" t="str">
            <v>Table 1</v>
          </cell>
          <cell r="I3930" t="str">
            <v>DSM_WY_FinAnswerExpress_Report_2011.pdf</v>
          </cell>
        </row>
        <row r="3931">
          <cell r="C3931" t="str">
            <v>12202013-048.2_Gross incremental annual electric savings (kWh/yr)</v>
          </cell>
          <cell r="D3931">
            <v>2</v>
          </cell>
          <cell r="E3931" t="str">
            <v>Gross incremental annual electric savings (kWh/yr)</v>
          </cell>
          <cell r="F3931" t="str">
            <v>Energy Savings Value Source</v>
          </cell>
          <cell r="G3931" t="str">
            <v/>
          </cell>
          <cell r="H3931" t="str">
            <v/>
          </cell>
          <cell r="I3931" t="str">
            <v>AgGreenMotorRewind_v2_0.xlsm</v>
          </cell>
        </row>
        <row r="3932">
          <cell r="C3932" t="str">
            <v>12202013-048.2_Gross Average Monthly Demand Reduction (kW/unit)</v>
          </cell>
          <cell r="D3932">
            <v>2</v>
          </cell>
          <cell r="E3932" t="str">
            <v>Gross Average Monthly Demand Reduction (kW/unit)</v>
          </cell>
          <cell r="F3932" t="str">
            <v>Demand Savings Value Source</v>
          </cell>
          <cell r="G3932" t="str">
            <v/>
          </cell>
          <cell r="H3932" t="str">
            <v/>
          </cell>
          <cell r="I3932" t="str">
            <v>AgGreenMotorRewind_v2_0.xlsm</v>
          </cell>
        </row>
        <row r="3933">
          <cell r="C3933" t="str">
            <v>12202013-048.2_Planned Net to Gross Ratio</v>
          </cell>
          <cell r="D3933">
            <v>2</v>
          </cell>
          <cell r="E3933" t="str">
            <v>Planned Net to Gross Ratio</v>
          </cell>
          <cell r="F3933" t="str">
            <v>Net-to-Gross Value Source</v>
          </cell>
          <cell r="G3933" t="str">
            <v/>
          </cell>
          <cell r="H3933" t="str">
            <v>Page 10</v>
          </cell>
          <cell r="I3933" t="str">
            <v>DSM_WY_FinAnswerExpress_Report_2011.pdf</v>
          </cell>
        </row>
        <row r="3934">
          <cell r="C3934" t="str">
            <v>146.2_Planned Net to Gross Ratio</v>
          </cell>
          <cell r="D3934">
            <v>2</v>
          </cell>
          <cell r="E3934" t="str">
            <v>Planned Net to Gross Ratio</v>
          </cell>
          <cell r="F3934" t="str">
            <v>Net-to-Gross Value Source</v>
          </cell>
          <cell r="G3934" t="str">
            <v/>
          </cell>
          <cell r="H3934" t="str">
            <v>page 2</v>
          </cell>
          <cell r="I3934" t="str">
            <v>CA_FinAnswer_Express_Program_Evaluation_2009-2011.pdf</v>
          </cell>
        </row>
        <row r="3935">
          <cell r="C3935" t="str">
            <v>146.2_Planned Realization Rate</v>
          </cell>
          <cell r="D3935">
            <v>2</v>
          </cell>
          <cell r="E3935" t="str">
            <v>Planned Realization Rate</v>
          </cell>
          <cell r="F3935" t="str">
            <v>Realization Rate Value Source</v>
          </cell>
          <cell r="G3935" t="str">
            <v/>
          </cell>
          <cell r="H3935" t="str">
            <v>page 2</v>
          </cell>
          <cell r="I3935" t="str">
            <v>CA_FinAnswer_Express_Program_Evaluation_2009-2011.pdf</v>
          </cell>
        </row>
        <row r="3936">
          <cell r="C3936" t="str">
            <v>146.2_Measure life (years)</v>
          </cell>
          <cell r="D3936">
            <v>2</v>
          </cell>
          <cell r="E3936" t="str">
            <v>Measure life (years)</v>
          </cell>
          <cell r="F3936" t="str">
            <v>Measure Life Value Source</v>
          </cell>
          <cell r="G3936" t="str">
            <v/>
          </cell>
          <cell r="H3936" t="str">
            <v/>
          </cell>
          <cell r="I3936" t="str">
            <v>IndGreenMotorRewind_v2_0.xlsm</v>
          </cell>
        </row>
        <row r="3937">
          <cell r="C3937" t="str">
            <v>146.2_Incremental cost ($)</v>
          </cell>
          <cell r="D3937">
            <v>2</v>
          </cell>
          <cell r="E3937" t="str">
            <v>Incremental cost ($)</v>
          </cell>
          <cell r="F3937" t="str">
            <v>Cost Value Source</v>
          </cell>
          <cell r="G3937" t="str">
            <v/>
          </cell>
          <cell r="H3937" t="str">
            <v/>
          </cell>
          <cell r="I3937" t="str">
            <v>IndGreenMotorRewind_v2_0.xlsm</v>
          </cell>
        </row>
        <row r="3938">
          <cell r="C3938" t="str">
            <v>146.2_Gross Average Monthly Demand Reduction (kW/unit)</v>
          </cell>
          <cell r="D3938">
            <v>2</v>
          </cell>
          <cell r="E3938" t="str">
            <v>Gross Average Monthly Demand Reduction (kW/unit)</v>
          </cell>
          <cell r="F3938" t="str">
            <v>Demand Reduction Value Source</v>
          </cell>
          <cell r="G3938" t="str">
            <v/>
          </cell>
          <cell r="H3938" t="str">
            <v/>
          </cell>
          <cell r="I3938" t="str">
            <v>IndGreenMotorRewind_v2_0.xlsm</v>
          </cell>
        </row>
        <row r="3939">
          <cell r="C3939" t="str">
            <v>146.2_Gross incremental annual electric savings (kWh/yr)</v>
          </cell>
          <cell r="D3939">
            <v>2</v>
          </cell>
          <cell r="E3939" t="str">
            <v>Gross incremental annual electric savings (kWh/yr)</v>
          </cell>
          <cell r="F3939" t="str">
            <v xml:space="preserve">Energy Savings Value Source </v>
          </cell>
          <cell r="G3939" t="str">
            <v/>
          </cell>
          <cell r="H3939" t="str">
            <v/>
          </cell>
          <cell r="I3939" t="str">
            <v>IndGreenMotorRewind_v2_0.xlsm</v>
          </cell>
        </row>
        <row r="3940">
          <cell r="C3940" t="str">
            <v>357.3_Gross Average Monthly Demand Reduction (kW/unit)</v>
          </cell>
          <cell r="D3940">
            <v>3</v>
          </cell>
          <cell r="E3940" t="str">
            <v>Gross Average Monthly Demand Reduction (kW/unit)</v>
          </cell>
          <cell r="F3940" t="str">
            <v>Demand Reduction Value Source</v>
          </cell>
          <cell r="G3940" t="str">
            <v/>
          </cell>
          <cell r="H3940" t="str">
            <v/>
          </cell>
          <cell r="I3940" t="str">
            <v>IndGreenMotorRewind_v2_0.xlsm</v>
          </cell>
        </row>
        <row r="3941">
          <cell r="C3941" t="str">
            <v>357.3_Gross incremental annual electric savings (kWh/yr)</v>
          </cell>
          <cell r="D3941">
            <v>3</v>
          </cell>
          <cell r="E3941" t="str">
            <v>Gross incremental annual electric savings (kWh/yr)</v>
          </cell>
          <cell r="F3941" t="str">
            <v xml:space="preserve">Energy Savings Value Source </v>
          </cell>
          <cell r="G3941" t="str">
            <v/>
          </cell>
          <cell r="H3941" t="str">
            <v/>
          </cell>
          <cell r="I3941" t="str">
            <v>IndGreenMotorRewind_v2_0.xlsm</v>
          </cell>
        </row>
        <row r="3942">
          <cell r="C3942" t="str">
            <v>357.3_Planned Net to Gross Ratio</v>
          </cell>
          <cell r="D3942">
            <v>3</v>
          </cell>
          <cell r="E3942" t="str">
            <v>Planned Net to Gross Ratio</v>
          </cell>
          <cell r="F3942" t="str">
            <v>Net-to-Gross Value Source</v>
          </cell>
          <cell r="G3942" t="str">
            <v/>
          </cell>
          <cell r="H3942" t="str">
            <v>Page 2</v>
          </cell>
          <cell r="I3942" t="str">
            <v>ID_FinAnswer_Express_Program_Evaluation_2009-2011.pdf</v>
          </cell>
        </row>
        <row r="3943">
          <cell r="C3943" t="str">
            <v>357.3_Incremental cost ($)</v>
          </cell>
          <cell r="D3943">
            <v>3</v>
          </cell>
          <cell r="E3943" t="str">
            <v>Incremental cost ($)</v>
          </cell>
          <cell r="F3943" t="str">
            <v>Cost Value Source</v>
          </cell>
          <cell r="G3943" t="str">
            <v/>
          </cell>
          <cell r="H3943" t="str">
            <v/>
          </cell>
          <cell r="I3943" t="str">
            <v>IndGreenMotorRewind_v2_0.xlsm</v>
          </cell>
        </row>
        <row r="3944">
          <cell r="C3944" t="str">
            <v>357.3_Measure life (years)</v>
          </cell>
          <cell r="D3944">
            <v>3</v>
          </cell>
          <cell r="E3944" t="str">
            <v>Measure life (years)</v>
          </cell>
          <cell r="F3944" t="str">
            <v>Measure Life Value Source</v>
          </cell>
          <cell r="G3944" t="str">
            <v/>
          </cell>
          <cell r="H3944" t="str">
            <v/>
          </cell>
          <cell r="I3944" t="str">
            <v>IndGreenMotorRewind_v2_0.xlsm</v>
          </cell>
        </row>
        <row r="3945">
          <cell r="C3945" t="str">
            <v>357.3_Planned Realization Rate</v>
          </cell>
          <cell r="D3945">
            <v>3</v>
          </cell>
          <cell r="E3945" t="str">
            <v>Planned Realization Rate</v>
          </cell>
          <cell r="F3945" t="str">
            <v>Realization Rate Value Source</v>
          </cell>
          <cell r="G3945" t="str">
            <v/>
          </cell>
          <cell r="H3945" t="str">
            <v>Table 1</v>
          </cell>
          <cell r="I3945" t="str">
            <v>ID_FinAnswer_Express_Program_Evaluation_2009-2011.pdf</v>
          </cell>
        </row>
        <row r="3946">
          <cell r="C3946" t="str">
            <v>589.3_Incremental cost ($)</v>
          </cell>
          <cell r="D3946">
            <v>3</v>
          </cell>
          <cell r="E3946" t="str">
            <v>Incremental cost ($)</v>
          </cell>
          <cell r="F3946" t="str">
            <v>Cost Value Source</v>
          </cell>
          <cell r="G3946" t="str">
            <v/>
          </cell>
          <cell r="H3946" t="str">
            <v/>
          </cell>
          <cell r="I3946" t="str">
            <v>IndGreenMotorRewind_v2_0.xlsm</v>
          </cell>
        </row>
        <row r="3947">
          <cell r="C3947" t="str">
            <v>589.3_Gross Average Monthly Demand Reduction (kW/unit)</v>
          </cell>
          <cell r="D3947">
            <v>3</v>
          </cell>
          <cell r="E3947" t="str">
            <v>Gross Average Monthly Demand Reduction (kW/unit)</v>
          </cell>
          <cell r="F3947" t="str">
            <v>Demand Reduction Value Source</v>
          </cell>
          <cell r="G3947" t="str">
            <v/>
          </cell>
          <cell r="H3947" t="str">
            <v/>
          </cell>
          <cell r="I3947" t="str">
            <v/>
          </cell>
        </row>
        <row r="3948">
          <cell r="C3948" t="str">
            <v>589.3_Gross incremental annual electric savings (kWh/yr)</v>
          </cell>
          <cell r="D3948">
            <v>3</v>
          </cell>
          <cell r="E3948" t="str">
            <v>Gross incremental annual electric savings (kWh/yr)</v>
          </cell>
          <cell r="F3948" t="str">
            <v xml:space="preserve">Energy Savings Value Source </v>
          </cell>
          <cell r="G3948" t="str">
            <v/>
          </cell>
          <cell r="H3948" t="str">
            <v/>
          </cell>
          <cell r="I3948" t="str">
            <v/>
          </cell>
        </row>
        <row r="3949">
          <cell r="C3949" t="str">
            <v>589.3_Incremental cost ($)</v>
          </cell>
          <cell r="D3949">
            <v>3</v>
          </cell>
          <cell r="E3949" t="str">
            <v>Incremental cost ($)</v>
          </cell>
          <cell r="F3949" t="str">
            <v>Cost Value Source</v>
          </cell>
          <cell r="G3949" t="str">
            <v/>
          </cell>
          <cell r="H3949" t="str">
            <v/>
          </cell>
          <cell r="I3949" t="str">
            <v/>
          </cell>
        </row>
        <row r="3950">
          <cell r="C3950" t="str">
            <v>589.3_Gross Average Monthly Demand Reduction (kW/unit)</v>
          </cell>
          <cell r="D3950">
            <v>3</v>
          </cell>
          <cell r="E3950" t="str">
            <v>Gross Average Monthly Demand Reduction (kW/unit)</v>
          </cell>
          <cell r="F3950" t="str">
            <v>Demand Reduction Value Source</v>
          </cell>
          <cell r="G3950" t="str">
            <v/>
          </cell>
          <cell r="H3950" t="str">
            <v/>
          </cell>
          <cell r="I3950" t="str">
            <v>IndGreenMotorRewind_v2_0.xlsm</v>
          </cell>
        </row>
        <row r="3951">
          <cell r="C3951" t="str">
            <v>589.3_Incentive Customer ($)</v>
          </cell>
          <cell r="D3951">
            <v>3</v>
          </cell>
          <cell r="E3951" t="str">
            <v>Incentive Customer ($)</v>
          </cell>
          <cell r="F3951" t="str">
            <v>Incentive Value Source</v>
          </cell>
          <cell r="G3951" t="str">
            <v/>
          </cell>
          <cell r="H3951" t="str">
            <v>Table 10-14</v>
          </cell>
          <cell r="I3951" t="str">
            <v>FinAnswer Express Market Characterization and Program Enhancements - Utah Service Territory 30 Nov 2011.pdf</v>
          </cell>
        </row>
        <row r="3952">
          <cell r="C3952" t="str">
            <v>589.3_Gross incremental annual electric savings (kWh/yr)</v>
          </cell>
          <cell r="D3952">
            <v>3</v>
          </cell>
          <cell r="E3952" t="str">
            <v>Gross incremental annual electric savings (kWh/yr)</v>
          </cell>
          <cell r="F3952" t="str">
            <v xml:space="preserve">Energy Savings Value Source </v>
          </cell>
          <cell r="G3952" t="str">
            <v/>
          </cell>
          <cell r="H3952" t="str">
            <v/>
          </cell>
          <cell r="I3952" t="str">
            <v>AgGreenMotorRewind_v2_0.xlsm</v>
          </cell>
        </row>
        <row r="3953">
          <cell r="C3953" t="str">
            <v>589.3_Measure life (years)</v>
          </cell>
          <cell r="D3953">
            <v>3</v>
          </cell>
          <cell r="E3953" t="str">
            <v>Measure life (years)</v>
          </cell>
          <cell r="F3953" t="str">
            <v>Measure Life Value Source</v>
          </cell>
          <cell r="G3953" t="str">
            <v/>
          </cell>
          <cell r="H3953" t="str">
            <v>Table 2 on page 22 of Appendix 1</v>
          </cell>
          <cell r="I3953" t="str">
            <v>UT_2011_Annual_Report.pdf</v>
          </cell>
        </row>
        <row r="3954">
          <cell r="C3954" t="str">
            <v>800.2_Gross Average Monthly Demand Reduction (kW/unit)</v>
          </cell>
          <cell r="D3954">
            <v>2</v>
          </cell>
          <cell r="E3954" t="str">
            <v>Gross Average Monthly Demand Reduction (kW/unit)</v>
          </cell>
          <cell r="F3954" t="str">
            <v>Demand Reduction Value Source</v>
          </cell>
          <cell r="G3954" t="str">
            <v/>
          </cell>
          <cell r="H3954" t="str">
            <v/>
          </cell>
          <cell r="I3954" t="str">
            <v>IndGreenMotorRewind_v2_0.xlsm</v>
          </cell>
        </row>
        <row r="3955">
          <cell r="C3955" t="str">
            <v>800.2_Measure life (years)</v>
          </cell>
          <cell r="D3955">
            <v>2</v>
          </cell>
          <cell r="E3955" t="str">
            <v>Measure life (years)</v>
          </cell>
          <cell r="F3955" t="str">
            <v>Measure Life Value Source</v>
          </cell>
          <cell r="G3955" t="str">
            <v/>
          </cell>
          <cell r="H3955" t="str">
            <v/>
          </cell>
          <cell r="I3955" t="str">
            <v>IndGreenMotorRewind_v2_0.xlsm</v>
          </cell>
        </row>
        <row r="3956">
          <cell r="C3956" t="str">
            <v>800.2_Gross incremental annual electric savings (kWh/yr)</v>
          </cell>
          <cell r="D3956">
            <v>2</v>
          </cell>
          <cell r="E3956" t="str">
            <v>Gross incremental annual electric savings (kWh/yr)</v>
          </cell>
          <cell r="F3956" t="str">
            <v xml:space="preserve">Energy Savings Value Source </v>
          </cell>
          <cell r="G3956" t="str">
            <v/>
          </cell>
          <cell r="H3956" t="str">
            <v/>
          </cell>
          <cell r="I3956" t="str">
            <v>IndGreenMotorRewind_v2_0.xlsm</v>
          </cell>
        </row>
        <row r="3957">
          <cell r="C3957" t="str">
            <v>800.2_Incremental cost ($)</v>
          </cell>
          <cell r="D3957">
            <v>2</v>
          </cell>
          <cell r="E3957" t="str">
            <v>Incremental cost ($)</v>
          </cell>
          <cell r="F3957" t="str">
            <v>Cost Value Source</v>
          </cell>
          <cell r="G3957" t="str">
            <v/>
          </cell>
          <cell r="H3957" t="str">
            <v/>
          </cell>
          <cell r="I3957" t="str">
            <v>IndGreenMotorRewind_v2_0.xlsm</v>
          </cell>
        </row>
        <row r="3958">
          <cell r="C3958" t="str">
            <v>1013.3_Measure life (years)</v>
          </cell>
          <cell r="D3958">
            <v>3</v>
          </cell>
          <cell r="E3958" t="str">
            <v>Measure life (years)</v>
          </cell>
          <cell r="F3958" t="str">
            <v>Measure Life Value Source</v>
          </cell>
          <cell r="G3958" t="str">
            <v/>
          </cell>
          <cell r="H3958" t="str">
            <v/>
          </cell>
          <cell r="I3958" t="str">
            <v>IndGreenMotorRewind_v2_0.xlsm</v>
          </cell>
        </row>
        <row r="3959">
          <cell r="C3959" t="str">
            <v>1013.3_Gross incremental annual electric savings (kWh/yr)</v>
          </cell>
          <cell r="D3959">
            <v>3</v>
          </cell>
          <cell r="E3959" t="str">
            <v>Gross incremental annual electric savings (kWh/yr)</v>
          </cell>
          <cell r="F3959" t="str">
            <v>Energy Savings Value Source</v>
          </cell>
          <cell r="G3959" t="str">
            <v/>
          </cell>
          <cell r="H3959" t="str">
            <v/>
          </cell>
          <cell r="I3959" t="str">
            <v>IndGreenMotorRewind_v2_0.xlsm</v>
          </cell>
        </row>
        <row r="3960">
          <cell r="C3960" t="str">
            <v>1013.3_Planned Net to Gross Ratio</v>
          </cell>
          <cell r="D3960">
            <v>3</v>
          </cell>
          <cell r="E3960" t="str">
            <v>Planned Net to Gross Ratio</v>
          </cell>
          <cell r="F3960" t="str">
            <v>Net-to-Gross Value Source</v>
          </cell>
          <cell r="G3960" t="str">
            <v/>
          </cell>
          <cell r="H3960" t="str">
            <v>Page 10</v>
          </cell>
          <cell r="I3960" t="str">
            <v>DSM_WY_FinAnswerExpress_Report_2011.pdf</v>
          </cell>
        </row>
        <row r="3961">
          <cell r="C3961" t="str">
            <v>1013.3_Gross Average Monthly Demand Reduction (kW/unit)</v>
          </cell>
          <cell r="D3961">
            <v>3</v>
          </cell>
          <cell r="E3961" t="str">
            <v>Gross Average Monthly Demand Reduction (kW/unit)</v>
          </cell>
          <cell r="F3961" t="str">
            <v>Demand Savings Value Source</v>
          </cell>
          <cell r="G3961" t="str">
            <v/>
          </cell>
          <cell r="H3961" t="str">
            <v/>
          </cell>
          <cell r="I3961" t="str">
            <v>IndGreenMotorRewind_v2_0.xlsm</v>
          </cell>
        </row>
        <row r="3962">
          <cell r="C3962" t="str">
            <v>1013.3_Planned Realization Rate</v>
          </cell>
          <cell r="D3962">
            <v>3</v>
          </cell>
          <cell r="E3962" t="str">
            <v>Planned Realization Rate</v>
          </cell>
          <cell r="F3962" t="str">
            <v>Realization Rate Value Source</v>
          </cell>
          <cell r="G3962" t="str">
            <v/>
          </cell>
          <cell r="H3962" t="str">
            <v>Table 1</v>
          </cell>
          <cell r="I3962" t="str">
            <v>DSM_WY_FinAnswerExpress_Report_2011.pdf</v>
          </cell>
        </row>
        <row r="3963">
          <cell r="C3963" t="str">
            <v>1013.3_Incremental cost ($)</v>
          </cell>
          <cell r="D3963">
            <v>3</v>
          </cell>
          <cell r="E3963" t="str">
            <v>Incremental cost ($)</v>
          </cell>
          <cell r="F3963" t="str">
            <v>Incremental Cost Value Source</v>
          </cell>
          <cell r="G3963" t="str">
            <v/>
          </cell>
          <cell r="H3963" t="str">
            <v/>
          </cell>
          <cell r="I3963" t="str">
            <v>IndGreenMotorRewind_v2_0.xlsm</v>
          </cell>
        </row>
        <row r="3964">
          <cell r="C3964" t="str">
            <v>12202013-081.1_Gross incremental annual electric savings (kWh/yr)</v>
          </cell>
          <cell r="D3964">
            <v>1</v>
          </cell>
          <cell r="E3964" t="str">
            <v>Gross incremental annual electric savings (kWh/yr)</v>
          </cell>
          <cell r="F3964" t="str">
            <v xml:space="preserve">Energy Savings Value Source </v>
          </cell>
          <cell r="G3964" t="str">
            <v/>
          </cell>
          <cell r="H3964" t="str">
            <v/>
          </cell>
          <cell r="I3964" t="str">
            <v>IndGreenMotorRewind_v2_0.xlsm</v>
          </cell>
        </row>
        <row r="3965">
          <cell r="C3965" t="str">
            <v>12202013-081.1_Planned Net to Gross Ratio</v>
          </cell>
          <cell r="D3965">
            <v>1</v>
          </cell>
          <cell r="E3965" t="str">
            <v>Planned Net to Gross Ratio</v>
          </cell>
          <cell r="F3965" t="str">
            <v>Net-to-Gross Value Source</v>
          </cell>
          <cell r="G3965" t="str">
            <v/>
          </cell>
          <cell r="H3965" t="str">
            <v>page 2</v>
          </cell>
          <cell r="I3965" t="str">
            <v>CA_FinAnswer_Express_Program_Evaluation_2009-2011.pdf</v>
          </cell>
        </row>
        <row r="3966">
          <cell r="C3966" t="str">
            <v>12202013-081.1_Measure life (years)</v>
          </cell>
          <cell r="D3966">
            <v>1</v>
          </cell>
          <cell r="E3966" t="str">
            <v>Measure life (years)</v>
          </cell>
          <cell r="F3966" t="str">
            <v>Measure Life Value Source</v>
          </cell>
          <cell r="G3966" t="str">
            <v/>
          </cell>
          <cell r="H3966" t="str">
            <v/>
          </cell>
          <cell r="I3966" t="str">
            <v>IndGreenMotorRewind_v2_0.xlsm</v>
          </cell>
        </row>
        <row r="3967">
          <cell r="C3967" t="str">
            <v>12202013-081.1_Incremental cost ($)</v>
          </cell>
          <cell r="D3967">
            <v>1</v>
          </cell>
          <cell r="E3967" t="str">
            <v>Incremental cost ($)</v>
          </cell>
          <cell r="F3967" t="str">
            <v>Cost Value Source</v>
          </cell>
          <cell r="G3967" t="str">
            <v/>
          </cell>
          <cell r="H3967" t="str">
            <v/>
          </cell>
          <cell r="I3967" t="str">
            <v>IndGreenMotorRewind_v2_0.xlsm</v>
          </cell>
        </row>
        <row r="3968">
          <cell r="C3968" t="str">
            <v>12202013-081.1_Gross Average Monthly Demand Reduction (kW/unit)</v>
          </cell>
          <cell r="D3968">
            <v>1</v>
          </cell>
          <cell r="E3968" t="str">
            <v>Gross Average Monthly Demand Reduction (kW/unit)</v>
          </cell>
          <cell r="F3968" t="str">
            <v>Demand Reduction Value Source</v>
          </cell>
          <cell r="G3968" t="str">
            <v/>
          </cell>
          <cell r="H3968" t="str">
            <v/>
          </cell>
          <cell r="I3968" t="str">
            <v>IndGreenMotorRewind_v2_0.xlsm</v>
          </cell>
        </row>
        <row r="3969">
          <cell r="C3969" t="str">
            <v>12202013-081.1_Planned Realization Rate</v>
          </cell>
          <cell r="D3969">
            <v>1</v>
          </cell>
          <cell r="E3969" t="str">
            <v>Planned Realization Rate</v>
          </cell>
          <cell r="F3969" t="str">
            <v>Realization Rate Value Source</v>
          </cell>
          <cell r="G3969" t="str">
            <v/>
          </cell>
          <cell r="H3969" t="str">
            <v>page 2</v>
          </cell>
          <cell r="I3969" t="str">
            <v>CA_FinAnswer_Express_Program_Evaluation_2009-2011.pdf</v>
          </cell>
        </row>
        <row r="3970">
          <cell r="C3970" t="str">
            <v>12202013-017.2_Measure life (years)</v>
          </cell>
          <cell r="D3970">
            <v>2</v>
          </cell>
          <cell r="E3970" t="str">
            <v>Measure life (years)</v>
          </cell>
          <cell r="F3970" t="str">
            <v>Measure Life Value Source</v>
          </cell>
          <cell r="G3970" t="str">
            <v/>
          </cell>
          <cell r="H3970" t="str">
            <v/>
          </cell>
          <cell r="I3970" t="str">
            <v>IndGreenMotorRewind_v2_0.xlsm</v>
          </cell>
        </row>
        <row r="3971">
          <cell r="C3971" t="str">
            <v>12202013-017.2_Incremental cost ($)</v>
          </cell>
          <cell r="D3971">
            <v>2</v>
          </cell>
          <cell r="E3971" t="str">
            <v>Incremental cost ($)</v>
          </cell>
          <cell r="F3971" t="str">
            <v>Cost Value Source</v>
          </cell>
          <cell r="G3971" t="str">
            <v/>
          </cell>
          <cell r="H3971" t="str">
            <v/>
          </cell>
          <cell r="I3971" t="str">
            <v>IndGreenMotorRewind_v2_0.xlsm</v>
          </cell>
        </row>
        <row r="3972">
          <cell r="C3972" t="str">
            <v>12202013-017.2_Gross incremental annual electric savings (kWh/yr)</v>
          </cell>
          <cell r="D3972">
            <v>2</v>
          </cell>
          <cell r="E3972" t="str">
            <v>Gross incremental annual electric savings (kWh/yr)</v>
          </cell>
          <cell r="F3972" t="str">
            <v xml:space="preserve">Energy Savings Value Source </v>
          </cell>
          <cell r="G3972" t="str">
            <v/>
          </cell>
          <cell r="H3972" t="str">
            <v/>
          </cell>
          <cell r="I3972" t="str">
            <v>IndGreenMotorRewind_v2_0.xlsm</v>
          </cell>
        </row>
        <row r="3973">
          <cell r="C3973" t="str">
            <v>12202013-017.2_Planned Realization Rate</v>
          </cell>
          <cell r="D3973">
            <v>2</v>
          </cell>
          <cell r="E3973" t="str">
            <v>Planned Realization Rate</v>
          </cell>
          <cell r="F3973" t="str">
            <v>Realization Rate Value Source</v>
          </cell>
          <cell r="G3973" t="str">
            <v/>
          </cell>
          <cell r="H3973" t="str">
            <v>Table 1</v>
          </cell>
          <cell r="I3973" t="str">
            <v>ID_FinAnswer_Express_Program_Evaluation_2009-2011.pdf</v>
          </cell>
        </row>
        <row r="3974">
          <cell r="C3974" t="str">
            <v>12202013-017.2_Planned Net to Gross Ratio</v>
          </cell>
          <cell r="D3974">
            <v>2</v>
          </cell>
          <cell r="E3974" t="str">
            <v>Planned Net to Gross Ratio</v>
          </cell>
          <cell r="F3974" t="str">
            <v>Net-to-Gross Value Source</v>
          </cell>
          <cell r="G3974" t="str">
            <v/>
          </cell>
          <cell r="H3974" t="str">
            <v>Page 2</v>
          </cell>
          <cell r="I3974" t="str">
            <v>ID_FinAnswer_Express_Program_Evaluation_2009-2011.pdf</v>
          </cell>
        </row>
        <row r="3975">
          <cell r="C3975" t="str">
            <v>12202013-017.2_Gross Average Monthly Demand Reduction (kW/unit)</v>
          </cell>
          <cell r="D3975">
            <v>2</v>
          </cell>
          <cell r="E3975" t="str">
            <v>Gross Average Monthly Demand Reduction (kW/unit)</v>
          </cell>
          <cell r="F3975" t="str">
            <v>Demand Reduction Value Source</v>
          </cell>
          <cell r="G3975" t="str">
            <v/>
          </cell>
          <cell r="H3975" t="str">
            <v/>
          </cell>
          <cell r="I3975" t="str">
            <v>IndGreenMotorRewind_v2_0.xlsm</v>
          </cell>
        </row>
        <row r="3976">
          <cell r="C3976" t="str">
            <v>12132013-017.2_Measure life (years)</v>
          </cell>
          <cell r="D3976">
            <v>2</v>
          </cell>
          <cell r="E3976" t="str">
            <v>Measure life (years)</v>
          </cell>
          <cell r="F3976" t="str">
            <v>Measure Life Value Source</v>
          </cell>
          <cell r="G3976" t="str">
            <v/>
          </cell>
          <cell r="H3976" t="str">
            <v>Table 2 on page 22 of Appendix 1</v>
          </cell>
          <cell r="I3976" t="str">
            <v>UT_2011_Annual_Report.pdf</v>
          </cell>
        </row>
        <row r="3977">
          <cell r="C3977" t="str">
            <v>12132013-017.2_Gross Average Monthly Demand Reduction (kW/unit)</v>
          </cell>
          <cell r="D3977">
            <v>2</v>
          </cell>
          <cell r="E3977" t="str">
            <v>Gross Average Monthly Demand Reduction (kW/unit)</v>
          </cell>
          <cell r="F3977" t="str">
            <v>Demand Reduction Value Source</v>
          </cell>
          <cell r="G3977" t="str">
            <v/>
          </cell>
          <cell r="H3977" t="str">
            <v/>
          </cell>
          <cell r="I3977" t="str">
            <v/>
          </cell>
        </row>
        <row r="3978">
          <cell r="C3978" t="str">
            <v>12132013-017.2_Gross incremental annual electric savings (kWh/yr)</v>
          </cell>
          <cell r="D3978">
            <v>2</v>
          </cell>
          <cell r="E3978" t="str">
            <v>Gross incremental annual electric savings (kWh/yr)</v>
          </cell>
          <cell r="F3978" t="str">
            <v xml:space="preserve">Energy Savings Value Source </v>
          </cell>
          <cell r="G3978" t="str">
            <v/>
          </cell>
          <cell r="H3978" t="str">
            <v/>
          </cell>
          <cell r="I3978" t="str">
            <v>IndGreenMotorRewind_v2_0.xlsm</v>
          </cell>
        </row>
        <row r="3979">
          <cell r="C3979" t="str">
            <v>12132013-017.2_Incremental cost ($)</v>
          </cell>
          <cell r="D3979">
            <v>2</v>
          </cell>
          <cell r="E3979" t="str">
            <v>Incremental cost ($)</v>
          </cell>
          <cell r="F3979" t="str">
            <v>Cost Value Source</v>
          </cell>
          <cell r="G3979" t="str">
            <v/>
          </cell>
          <cell r="H3979" t="str">
            <v/>
          </cell>
          <cell r="I3979" t="str">
            <v/>
          </cell>
        </row>
        <row r="3980">
          <cell r="C3980" t="str">
            <v>12132013-017.2_Gross Average Monthly Demand Reduction (kW/unit)</v>
          </cell>
          <cell r="D3980">
            <v>2</v>
          </cell>
          <cell r="E3980" t="str">
            <v>Gross Average Monthly Demand Reduction (kW/unit)</v>
          </cell>
          <cell r="F3980" t="str">
            <v>Demand Reduction Value Source</v>
          </cell>
          <cell r="G3980" t="str">
            <v/>
          </cell>
          <cell r="H3980" t="str">
            <v/>
          </cell>
          <cell r="I3980" t="str">
            <v>IndGreenMotorRewind_v2_0.xlsm</v>
          </cell>
        </row>
        <row r="3981">
          <cell r="C3981" t="str">
            <v>12132013-017.2_Gross incremental annual electric savings (kWh/yr)</v>
          </cell>
          <cell r="D3981">
            <v>2</v>
          </cell>
          <cell r="E3981" t="str">
            <v>Gross incremental annual electric savings (kWh/yr)</v>
          </cell>
          <cell r="F3981" t="str">
            <v xml:space="preserve">Energy Savings Value Source </v>
          </cell>
          <cell r="G3981" t="str">
            <v/>
          </cell>
          <cell r="H3981" t="str">
            <v/>
          </cell>
          <cell r="I3981" t="str">
            <v/>
          </cell>
        </row>
        <row r="3982">
          <cell r="C3982" t="str">
            <v>12132013-017.2_Incremental cost ($)</v>
          </cell>
          <cell r="D3982">
            <v>2</v>
          </cell>
          <cell r="E3982" t="str">
            <v>Incremental cost ($)</v>
          </cell>
          <cell r="F3982" t="str">
            <v>Cost Value Source</v>
          </cell>
          <cell r="G3982" t="str">
            <v/>
          </cell>
          <cell r="H3982" t="str">
            <v/>
          </cell>
          <cell r="I3982" t="str">
            <v>IndGreenMotorRewind_v2_0.xlsm</v>
          </cell>
        </row>
        <row r="3983">
          <cell r="C3983" t="str">
            <v>12132013-017.2_Incentive Customer ($)</v>
          </cell>
          <cell r="D3983">
            <v>2</v>
          </cell>
          <cell r="E3983" t="str">
            <v>Incentive Customer ($)</v>
          </cell>
          <cell r="F3983" t="str">
            <v>Incentive Value Source</v>
          </cell>
          <cell r="G3983" t="str">
            <v/>
          </cell>
          <cell r="H3983" t="str">
            <v>Table 10-14</v>
          </cell>
          <cell r="I3983" t="str">
            <v>FinAnswer Express Market Characterization and Program Enhancements - Utah Service Territory 30 Nov 2011.pdf</v>
          </cell>
        </row>
        <row r="3984">
          <cell r="C3984" t="str">
            <v>12302013-040.1_Gross incremental annual electric savings (kWh/yr)</v>
          </cell>
          <cell r="D3984">
            <v>1</v>
          </cell>
          <cell r="E3984" t="str">
            <v>Gross incremental annual electric savings (kWh/yr)</v>
          </cell>
          <cell r="F3984" t="str">
            <v xml:space="preserve">Energy Savings Value Source </v>
          </cell>
          <cell r="G3984" t="str">
            <v/>
          </cell>
          <cell r="H3984" t="str">
            <v/>
          </cell>
          <cell r="I3984" t="str">
            <v>IndGreenMotorRewind_v2_0.xlsm</v>
          </cell>
        </row>
        <row r="3985">
          <cell r="C3985" t="str">
            <v>12302013-040.1_Measure life (years)</v>
          </cell>
          <cell r="D3985">
            <v>1</v>
          </cell>
          <cell r="E3985" t="str">
            <v>Measure life (years)</v>
          </cell>
          <cell r="F3985" t="str">
            <v>Measure Life Value Source</v>
          </cell>
          <cell r="G3985" t="str">
            <v/>
          </cell>
          <cell r="H3985" t="str">
            <v/>
          </cell>
          <cell r="I3985" t="str">
            <v>IndGreenMotorRewind_v2_0.xlsm</v>
          </cell>
        </row>
        <row r="3986">
          <cell r="C3986" t="str">
            <v>12302013-040.1_Incremental cost ($)</v>
          </cell>
          <cell r="D3986">
            <v>1</v>
          </cell>
          <cell r="E3986" t="str">
            <v>Incremental cost ($)</v>
          </cell>
          <cell r="F3986" t="str">
            <v>Cost Value Source</v>
          </cell>
          <cell r="G3986" t="str">
            <v/>
          </cell>
          <cell r="H3986" t="str">
            <v/>
          </cell>
          <cell r="I3986" t="str">
            <v>IndGreenMotorRewind_v2_0.xlsm</v>
          </cell>
        </row>
        <row r="3987">
          <cell r="C3987" t="str">
            <v>12302013-040.1_Gross Average Monthly Demand Reduction (kW/unit)</v>
          </cell>
          <cell r="D3987">
            <v>1</v>
          </cell>
          <cell r="E3987" t="str">
            <v>Gross Average Monthly Demand Reduction (kW/unit)</v>
          </cell>
          <cell r="F3987" t="str">
            <v>Demand Reduction Value Source</v>
          </cell>
          <cell r="G3987" t="str">
            <v/>
          </cell>
          <cell r="H3987" t="str">
            <v/>
          </cell>
          <cell r="I3987" t="str">
            <v>IndGreenMotorRewind_v2_0.xlsm</v>
          </cell>
        </row>
        <row r="3988">
          <cell r="C3988" t="str">
            <v>12202013-049.2_Planned Net to Gross Ratio</v>
          </cell>
          <cell r="D3988">
            <v>2</v>
          </cell>
          <cell r="E3988" t="str">
            <v>Planned Net to Gross Ratio</v>
          </cell>
          <cell r="F3988" t="str">
            <v>Net-to-Gross Value Source</v>
          </cell>
          <cell r="G3988" t="str">
            <v/>
          </cell>
          <cell r="H3988" t="str">
            <v>Page 10</v>
          </cell>
          <cell r="I3988" t="str">
            <v>DSM_WY_FinAnswerExpress_Report_2011.pdf</v>
          </cell>
        </row>
        <row r="3989">
          <cell r="C3989" t="str">
            <v>12202013-049.2_Incremental cost ($)</v>
          </cell>
          <cell r="D3989">
            <v>2</v>
          </cell>
          <cell r="E3989" t="str">
            <v>Incremental cost ($)</v>
          </cell>
          <cell r="F3989" t="str">
            <v>Incremental Cost Value Source</v>
          </cell>
          <cell r="G3989" t="str">
            <v/>
          </cell>
          <cell r="H3989" t="str">
            <v/>
          </cell>
          <cell r="I3989" t="str">
            <v>IndGreenMotorRewind_v2_0.xlsm</v>
          </cell>
        </row>
        <row r="3990">
          <cell r="C3990" t="str">
            <v>12202013-049.2_Measure life (years)</v>
          </cell>
          <cell r="D3990">
            <v>2</v>
          </cell>
          <cell r="E3990" t="str">
            <v>Measure life (years)</v>
          </cell>
          <cell r="F3990" t="str">
            <v>Measure Life Value Source</v>
          </cell>
          <cell r="G3990" t="str">
            <v/>
          </cell>
          <cell r="H3990" t="str">
            <v/>
          </cell>
          <cell r="I3990" t="str">
            <v>IndGreenMotorRewind_v2_0.xlsm</v>
          </cell>
        </row>
        <row r="3991">
          <cell r="C3991" t="str">
            <v>12202013-049.2_Planned Realization Rate</v>
          </cell>
          <cell r="D3991">
            <v>2</v>
          </cell>
          <cell r="E3991" t="str">
            <v>Planned Realization Rate</v>
          </cell>
          <cell r="F3991" t="str">
            <v>Realization Rate Value Source</v>
          </cell>
          <cell r="G3991" t="str">
            <v/>
          </cell>
          <cell r="H3991" t="str">
            <v>Table 1</v>
          </cell>
          <cell r="I3991" t="str">
            <v>DSM_WY_FinAnswerExpress_Report_2011.pdf</v>
          </cell>
        </row>
        <row r="3992">
          <cell r="C3992" t="str">
            <v>12202013-049.2_Gross Average Monthly Demand Reduction (kW/unit)</v>
          </cell>
          <cell r="D3992">
            <v>2</v>
          </cell>
          <cell r="E3992" t="str">
            <v>Gross Average Monthly Demand Reduction (kW/unit)</v>
          </cell>
          <cell r="F3992" t="str">
            <v>Demand Savings Value Source</v>
          </cell>
          <cell r="G3992" t="str">
            <v/>
          </cell>
          <cell r="H3992" t="str">
            <v/>
          </cell>
          <cell r="I3992" t="str">
            <v>IndGreenMotorRewind_v2_0.xlsm</v>
          </cell>
        </row>
        <row r="3993">
          <cell r="C3993" t="str">
            <v>12202013-049.2_Gross incremental annual electric savings (kWh/yr)</v>
          </cell>
          <cell r="D3993">
            <v>2</v>
          </cell>
          <cell r="E3993" t="str">
            <v>Gross incremental annual electric savings (kWh/yr)</v>
          </cell>
          <cell r="F3993" t="str">
            <v>Energy Savings Value Source</v>
          </cell>
          <cell r="G3993" t="str">
            <v/>
          </cell>
          <cell r="H3993" t="str">
            <v/>
          </cell>
          <cell r="I3993" t="str">
            <v>IndGreenMotorRewind_v2_0.xlsm</v>
          </cell>
        </row>
        <row r="3994">
          <cell r="C3994" t="str">
            <v>147.2_Measure life (years)</v>
          </cell>
          <cell r="D3994">
            <v>2</v>
          </cell>
          <cell r="E3994" t="str">
            <v>Measure life (years)</v>
          </cell>
          <cell r="F3994" t="str">
            <v>Measure Life Value Source</v>
          </cell>
          <cell r="G3994" t="str">
            <v/>
          </cell>
          <cell r="H3994" t="str">
            <v/>
          </cell>
          <cell r="I3994" t="str">
            <v>IndGreenMotorRewind_v2_0.xlsm</v>
          </cell>
        </row>
        <row r="3995">
          <cell r="C3995" t="str">
            <v>147.2_Gross incremental annual electric savings (kWh/yr)</v>
          </cell>
          <cell r="D3995">
            <v>2</v>
          </cell>
          <cell r="E3995" t="str">
            <v>Gross incremental annual electric savings (kWh/yr)</v>
          </cell>
          <cell r="F3995" t="str">
            <v xml:space="preserve">Energy Savings Value Source </v>
          </cell>
          <cell r="G3995" t="str">
            <v/>
          </cell>
          <cell r="H3995" t="str">
            <v/>
          </cell>
          <cell r="I3995" t="str">
            <v>IndGreenMotorRewind_v2_0.xlsm</v>
          </cell>
        </row>
        <row r="3996">
          <cell r="C3996" t="str">
            <v>147.2_Planned Net to Gross Ratio</v>
          </cell>
          <cell r="D3996">
            <v>2</v>
          </cell>
          <cell r="E3996" t="str">
            <v>Planned Net to Gross Ratio</v>
          </cell>
          <cell r="F3996" t="str">
            <v>Net-to-Gross Value Source</v>
          </cell>
          <cell r="G3996" t="str">
            <v/>
          </cell>
          <cell r="H3996" t="str">
            <v>page 2</v>
          </cell>
          <cell r="I3996" t="str">
            <v>CA_FinAnswer_Express_Program_Evaluation_2009-2011.pdf</v>
          </cell>
        </row>
        <row r="3997">
          <cell r="C3997" t="str">
            <v>147.2_Planned Realization Rate</v>
          </cell>
          <cell r="D3997">
            <v>2</v>
          </cell>
          <cell r="E3997" t="str">
            <v>Planned Realization Rate</v>
          </cell>
          <cell r="F3997" t="str">
            <v>Realization Rate Value Source</v>
          </cell>
          <cell r="G3997" t="str">
            <v/>
          </cell>
          <cell r="H3997" t="str">
            <v>page 2</v>
          </cell>
          <cell r="I3997" t="str">
            <v>CA_FinAnswer_Express_Program_Evaluation_2009-2011.pdf</v>
          </cell>
        </row>
        <row r="3998">
          <cell r="C3998" t="str">
            <v>147.2_Gross Average Monthly Demand Reduction (kW/unit)</v>
          </cell>
          <cell r="D3998">
            <v>2</v>
          </cell>
          <cell r="E3998" t="str">
            <v>Gross Average Monthly Demand Reduction (kW/unit)</v>
          </cell>
          <cell r="F3998" t="str">
            <v>Demand Reduction Value Source</v>
          </cell>
          <cell r="G3998" t="str">
            <v/>
          </cell>
          <cell r="H3998" t="str">
            <v/>
          </cell>
          <cell r="I3998" t="str">
            <v>IndGreenMotorRewind_v2_0.xlsm</v>
          </cell>
        </row>
        <row r="3999">
          <cell r="C3999" t="str">
            <v>147.2_Incremental cost ($)</v>
          </cell>
          <cell r="D3999">
            <v>2</v>
          </cell>
          <cell r="E3999" t="str">
            <v>Incremental cost ($)</v>
          </cell>
          <cell r="F3999" t="str">
            <v>Cost Value Source</v>
          </cell>
          <cell r="G3999" t="str">
            <v/>
          </cell>
          <cell r="H3999" t="str">
            <v/>
          </cell>
          <cell r="I3999" t="str">
            <v>IndGreenMotorRewind_v2_0.xlsm</v>
          </cell>
        </row>
        <row r="4000">
          <cell r="C4000" t="str">
            <v>358.3_Gross Average Monthly Demand Reduction (kW/unit)</v>
          </cell>
          <cell r="D4000">
            <v>3</v>
          </cell>
          <cell r="E4000" t="str">
            <v>Gross Average Monthly Demand Reduction (kW/unit)</v>
          </cell>
          <cell r="F4000" t="str">
            <v>Demand Reduction Value Source</v>
          </cell>
          <cell r="G4000" t="str">
            <v/>
          </cell>
          <cell r="H4000" t="str">
            <v/>
          </cell>
          <cell r="I4000" t="str">
            <v>IndGreenMotorRewind_v2_0.xlsm</v>
          </cell>
        </row>
        <row r="4001">
          <cell r="C4001" t="str">
            <v>358.3_Incremental cost ($)</v>
          </cell>
          <cell r="D4001">
            <v>3</v>
          </cell>
          <cell r="E4001" t="str">
            <v>Incremental cost ($)</v>
          </cell>
          <cell r="F4001" t="str">
            <v>Cost Value Source</v>
          </cell>
          <cell r="G4001" t="str">
            <v/>
          </cell>
          <cell r="H4001" t="str">
            <v/>
          </cell>
          <cell r="I4001" t="str">
            <v>IndGreenMotorRewind_v2_0.xlsm</v>
          </cell>
        </row>
        <row r="4002">
          <cell r="C4002" t="str">
            <v>358.3_Measure life (years)</v>
          </cell>
          <cell r="D4002">
            <v>3</v>
          </cell>
          <cell r="E4002" t="str">
            <v>Measure life (years)</v>
          </cell>
          <cell r="F4002" t="str">
            <v>Measure Life Value Source</v>
          </cell>
          <cell r="G4002" t="str">
            <v/>
          </cell>
          <cell r="H4002" t="str">
            <v/>
          </cell>
          <cell r="I4002" t="str">
            <v>IndGreenMotorRewind_v2_0.xlsm</v>
          </cell>
        </row>
        <row r="4003">
          <cell r="C4003" t="str">
            <v>358.3_Gross incremental annual electric savings (kWh/yr)</v>
          </cell>
          <cell r="D4003">
            <v>3</v>
          </cell>
          <cell r="E4003" t="str">
            <v>Gross incremental annual electric savings (kWh/yr)</v>
          </cell>
          <cell r="F4003" t="str">
            <v xml:space="preserve">Energy Savings Value Source </v>
          </cell>
          <cell r="G4003" t="str">
            <v/>
          </cell>
          <cell r="H4003" t="str">
            <v/>
          </cell>
          <cell r="I4003" t="str">
            <v>IndGreenMotorRewind_v2_0.xlsm</v>
          </cell>
        </row>
        <row r="4004">
          <cell r="C4004" t="str">
            <v>358.3_Planned Realization Rate</v>
          </cell>
          <cell r="D4004">
            <v>3</v>
          </cell>
          <cell r="E4004" t="str">
            <v>Planned Realization Rate</v>
          </cell>
          <cell r="F4004" t="str">
            <v>Realization Rate Value Source</v>
          </cell>
          <cell r="G4004" t="str">
            <v/>
          </cell>
          <cell r="H4004" t="str">
            <v>Table 1</v>
          </cell>
          <cell r="I4004" t="str">
            <v>ID_FinAnswer_Express_Program_Evaluation_2009-2011.pdf</v>
          </cell>
        </row>
        <row r="4005">
          <cell r="C4005" t="str">
            <v>358.3_Planned Net to Gross Ratio</v>
          </cell>
          <cell r="D4005">
            <v>3</v>
          </cell>
          <cell r="E4005" t="str">
            <v>Planned Net to Gross Ratio</v>
          </cell>
          <cell r="F4005" t="str">
            <v>Net-to-Gross Value Source</v>
          </cell>
          <cell r="G4005" t="str">
            <v/>
          </cell>
          <cell r="H4005" t="str">
            <v>Page 2</v>
          </cell>
          <cell r="I4005" t="str">
            <v>ID_FinAnswer_Express_Program_Evaluation_2009-2011.pdf</v>
          </cell>
        </row>
        <row r="4006">
          <cell r="C4006" t="str">
            <v>590.3_Incentive Customer ($)</v>
          </cell>
          <cell r="D4006">
            <v>3</v>
          </cell>
          <cell r="E4006" t="str">
            <v>Incentive Customer ($)</v>
          </cell>
          <cell r="F4006" t="str">
            <v>Incentive Value Source</v>
          </cell>
          <cell r="G4006" t="str">
            <v/>
          </cell>
          <cell r="H4006" t="str">
            <v>Table 10-14</v>
          </cell>
          <cell r="I4006" t="str">
            <v>FinAnswer Express Market Characterization and Program Enhancements - Utah Service Territory 30 Nov 2011.pdf</v>
          </cell>
        </row>
        <row r="4007">
          <cell r="C4007" t="str">
            <v>590.3_Incremental cost ($)</v>
          </cell>
          <cell r="D4007">
            <v>3</v>
          </cell>
          <cell r="E4007" t="str">
            <v>Incremental cost ($)</v>
          </cell>
          <cell r="F4007" t="str">
            <v>Cost Value Source</v>
          </cell>
          <cell r="G4007" t="str">
            <v/>
          </cell>
          <cell r="H4007" t="str">
            <v/>
          </cell>
          <cell r="I4007" t="str">
            <v/>
          </cell>
        </row>
        <row r="4008">
          <cell r="C4008" t="str">
            <v>590.3_Gross incremental annual electric savings (kWh/yr)</v>
          </cell>
          <cell r="D4008">
            <v>3</v>
          </cell>
          <cell r="E4008" t="str">
            <v>Gross incremental annual electric savings (kWh/yr)</v>
          </cell>
          <cell r="F4008" t="str">
            <v xml:space="preserve">Energy Savings Value Source </v>
          </cell>
          <cell r="G4008" t="str">
            <v/>
          </cell>
          <cell r="H4008" t="str">
            <v/>
          </cell>
          <cell r="I4008" t="str">
            <v/>
          </cell>
        </row>
        <row r="4009">
          <cell r="C4009" t="str">
            <v>590.3_Incremental cost ($)</v>
          </cell>
          <cell r="D4009">
            <v>3</v>
          </cell>
          <cell r="E4009" t="str">
            <v>Incremental cost ($)</v>
          </cell>
          <cell r="F4009" t="str">
            <v>Cost Value Source</v>
          </cell>
          <cell r="G4009" t="str">
            <v/>
          </cell>
          <cell r="H4009" t="str">
            <v/>
          </cell>
          <cell r="I4009" t="str">
            <v>IndGreenMotorRewind_v2_0.xlsm</v>
          </cell>
        </row>
        <row r="4010">
          <cell r="C4010" t="str">
            <v>590.3_Gross Average Monthly Demand Reduction (kW/unit)</v>
          </cell>
          <cell r="D4010">
            <v>3</v>
          </cell>
          <cell r="E4010" t="str">
            <v>Gross Average Monthly Demand Reduction (kW/unit)</v>
          </cell>
          <cell r="F4010" t="str">
            <v>Demand Reduction Value Source</v>
          </cell>
          <cell r="G4010" t="str">
            <v/>
          </cell>
          <cell r="H4010" t="str">
            <v/>
          </cell>
          <cell r="I4010" t="str">
            <v>IndGreenMotorRewind_v2_0.xlsm</v>
          </cell>
        </row>
        <row r="4011">
          <cell r="C4011" t="str">
            <v>590.3_Gross incremental annual electric savings (kWh/yr)</v>
          </cell>
          <cell r="D4011">
            <v>3</v>
          </cell>
          <cell r="E4011" t="str">
            <v>Gross incremental annual electric savings (kWh/yr)</v>
          </cell>
          <cell r="F4011" t="str">
            <v xml:space="preserve">Energy Savings Value Source </v>
          </cell>
          <cell r="G4011" t="str">
            <v/>
          </cell>
          <cell r="H4011" t="str">
            <v/>
          </cell>
          <cell r="I4011" t="str">
            <v>AgGreenMotorRewind_v2_0.xlsm</v>
          </cell>
        </row>
        <row r="4012">
          <cell r="C4012" t="str">
            <v>590.3_Gross Average Monthly Demand Reduction (kW/unit)</v>
          </cell>
          <cell r="D4012">
            <v>3</v>
          </cell>
          <cell r="E4012" t="str">
            <v>Gross Average Monthly Demand Reduction (kW/unit)</v>
          </cell>
          <cell r="F4012" t="str">
            <v>Demand Reduction Value Source</v>
          </cell>
          <cell r="G4012" t="str">
            <v/>
          </cell>
          <cell r="H4012" t="str">
            <v/>
          </cell>
          <cell r="I4012" t="str">
            <v/>
          </cell>
        </row>
        <row r="4013">
          <cell r="C4013" t="str">
            <v>590.3_Measure life (years)</v>
          </cell>
          <cell r="D4013">
            <v>3</v>
          </cell>
          <cell r="E4013" t="str">
            <v>Measure life (years)</v>
          </cell>
          <cell r="F4013" t="str">
            <v>Measure Life Value Source</v>
          </cell>
          <cell r="G4013" t="str">
            <v/>
          </cell>
          <cell r="H4013" t="str">
            <v>Table 2 on page 22 of Appendix 1</v>
          </cell>
          <cell r="I4013" t="str">
            <v>UT_2011_Annual_Report.pdf</v>
          </cell>
        </row>
        <row r="4014">
          <cell r="C4014" t="str">
            <v>801.2_Incremental cost ($)</v>
          </cell>
          <cell r="D4014">
            <v>2</v>
          </cell>
          <cell r="E4014" t="str">
            <v>Incremental cost ($)</v>
          </cell>
          <cell r="F4014" t="str">
            <v>Cost Value Source</v>
          </cell>
          <cell r="G4014" t="str">
            <v/>
          </cell>
          <cell r="H4014" t="str">
            <v/>
          </cell>
          <cell r="I4014" t="str">
            <v>IndGreenMotorRewind_v2_0.xlsm</v>
          </cell>
        </row>
        <row r="4015">
          <cell r="C4015" t="str">
            <v>801.2_Gross Average Monthly Demand Reduction (kW/unit)</v>
          </cell>
          <cell r="D4015">
            <v>2</v>
          </cell>
          <cell r="E4015" t="str">
            <v>Gross Average Monthly Demand Reduction (kW/unit)</v>
          </cell>
          <cell r="F4015" t="str">
            <v>Demand Reduction Value Source</v>
          </cell>
          <cell r="G4015" t="str">
            <v/>
          </cell>
          <cell r="H4015" t="str">
            <v/>
          </cell>
          <cell r="I4015" t="str">
            <v>IndGreenMotorRewind_v2_0.xlsm</v>
          </cell>
        </row>
        <row r="4016">
          <cell r="C4016" t="str">
            <v>801.2_Gross incremental annual electric savings (kWh/yr)</v>
          </cell>
          <cell r="D4016">
            <v>2</v>
          </cell>
          <cell r="E4016" t="str">
            <v>Gross incremental annual electric savings (kWh/yr)</v>
          </cell>
          <cell r="F4016" t="str">
            <v xml:space="preserve">Energy Savings Value Source </v>
          </cell>
          <cell r="G4016" t="str">
            <v/>
          </cell>
          <cell r="H4016" t="str">
            <v/>
          </cell>
          <cell r="I4016" t="str">
            <v>IndGreenMotorRewind_v2_0.xlsm</v>
          </cell>
        </row>
        <row r="4017">
          <cell r="C4017" t="str">
            <v>801.2_Measure life (years)</v>
          </cell>
          <cell r="D4017">
            <v>2</v>
          </cell>
          <cell r="E4017" t="str">
            <v>Measure life (years)</v>
          </cell>
          <cell r="F4017" t="str">
            <v>Measure Life Value Source</v>
          </cell>
          <cell r="G4017" t="str">
            <v/>
          </cell>
          <cell r="H4017" t="str">
            <v/>
          </cell>
          <cell r="I4017" t="str">
            <v>IndGreenMotorRewind_v2_0.xlsm</v>
          </cell>
        </row>
        <row r="4018">
          <cell r="C4018" t="str">
            <v>1014.3_Incremental cost ($)</v>
          </cell>
          <cell r="D4018">
            <v>3</v>
          </cell>
          <cell r="E4018" t="str">
            <v>Incremental cost ($)</v>
          </cell>
          <cell r="F4018" t="str">
            <v>Incremental Cost Value Source</v>
          </cell>
          <cell r="G4018" t="str">
            <v/>
          </cell>
          <cell r="H4018" t="str">
            <v/>
          </cell>
          <cell r="I4018" t="str">
            <v>IndGreenMotorRewind_v2_0.xlsm</v>
          </cell>
        </row>
        <row r="4019">
          <cell r="C4019" t="str">
            <v>1014.3_Planned Net to Gross Ratio</v>
          </cell>
          <cell r="D4019">
            <v>3</v>
          </cell>
          <cell r="E4019" t="str">
            <v>Planned Net to Gross Ratio</v>
          </cell>
          <cell r="F4019" t="str">
            <v>Net-to-Gross Value Source</v>
          </cell>
          <cell r="G4019" t="str">
            <v/>
          </cell>
          <cell r="H4019" t="str">
            <v>Page 10</v>
          </cell>
          <cell r="I4019" t="str">
            <v>DSM_WY_FinAnswerExpress_Report_2011.pdf</v>
          </cell>
        </row>
        <row r="4020">
          <cell r="C4020" t="str">
            <v>1014.3_Gross incremental annual electric savings (kWh/yr)</v>
          </cell>
          <cell r="D4020">
            <v>3</v>
          </cell>
          <cell r="E4020" t="str">
            <v>Gross incremental annual electric savings (kWh/yr)</v>
          </cell>
          <cell r="F4020" t="str">
            <v>Energy Savings Value Source</v>
          </cell>
          <cell r="G4020" t="str">
            <v/>
          </cell>
          <cell r="H4020" t="str">
            <v/>
          </cell>
          <cell r="I4020" t="str">
            <v>IndGreenMotorRewind_v2_0.xlsm</v>
          </cell>
        </row>
        <row r="4021">
          <cell r="C4021" t="str">
            <v>1014.3_Planned Realization Rate</v>
          </cell>
          <cell r="D4021">
            <v>3</v>
          </cell>
          <cell r="E4021" t="str">
            <v>Planned Realization Rate</v>
          </cell>
          <cell r="F4021" t="str">
            <v>Realization Rate Value Source</v>
          </cell>
          <cell r="G4021" t="str">
            <v/>
          </cell>
          <cell r="H4021" t="str">
            <v>Table 1</v>
          </cell>
          <cell r="I4021" t="str">
            <v>DSM_WY_FinAnswerExpress_Report_2011.pdf</v>
          </cell>
        </row>
        <row r="4022">
          <cell r="C4022" t="str">
            <v>1014.3_Gross Average Monthly Demand Reduction (kW/unit)</v>
          </cell>
          <cell r="D4022">
            <v>3</v>
          </cell>
          <cell r="E4022" t="str">
            <v>Gross Average Monthly Demand Reduction (kW/unit)</v>
          </cell>
          <cell r="F4022" t="str">
            <v>Demand Savings Value Source</v>
          </cell>
          <cell r="G4022" t="str">
            <v/>
          </cell>
          <cell r="H4022" t="str">
            <v/>
          </cell>
          <cell r="I4022" t="str">
            <v>IndGreenMotorRewind_v2_0.xlsm</v>
          </cell>
        </row>
        <row r="4023">
          <cell r="C4023" t="str">
            <v>1014.3_Measure life (years)</v>
          </cell>
          <cell r="D4023">
            <v>3</v>
          </cell>
          <cell r="E4023" t="str">
            <v>Measure life (years)</v>
          </cell>
          <cell r="F4023" t="str">
            <v>Measure Life Value Source</v>
          </cell>
          <cell r="G4023" t="str">
            <v/>
          </cell>
          <cell r="H4023" t="str">
            <v/>
          </cell>
          <cell r="I4023" t="str">
            <v>IndGreenMotorRewind_v2_0.xlsm</v>
          </cell>
        </row>
        <row r="4024">
          <cell r="C4024" t="str">
            <v>12202013-082.1_Measure life (years)</v>
          </cell>
          <cell r="D4024">
            <v>1</v>
          </cell>
          <cell r="E4024" t="str">
            <v>Measure life (years)</v>
          </cell>
          <cell r="F4024" t="str">
            <v>Measure Life Value Source</v>
          </cell>
          <cell r="G4024" t="str">
            <v/>
          </cell>
          <cell r="H4024" t="str">
            <v/>
          </cell>
          <cell r="I4024" t="str">
            <v>IndGreenMotorRewind_v2_0.xlsm</v>
          </cell>
        </row>
        <row r="4025">
          <cell r="C4025" t="str">
            <v>12202013-082.1_Gross incremental annual electric savings (kWh/yr)</v>
          </cell>
          <cell r="D4025">
            <v>1</v>
          </cell>
          <cell r="E4025" t="str">
            <v>Gross incremental annual electric savings (kWh/yr)</v>
          </cell>
          <cell r="F4025" t="str">
            <v xml:space="preserve">Energy Savings Value Source </v>
          </cell>
          <cell r="G4025" t="str">
            <v/>
          </cell>
          <cell r="H4025" t="str">
            <v/>
          </cell>
          <cell r="I4025" t="str">
            <v>IndGreenMotorRewind_v2_0.xlsm</v>
          </cell>
        </row>
        <row r="4026">
          <cell r="C4026" t="str">
            <v>12202013-082.1_Planned Realization Rate</v>
          </cell>
          <cell r="D4026">
            <v>1</v>
          </cell>
          <cell r="E4026" t="str">
            <v>Planned Realization Rate</v>
          </cell>
          <cell r="F4026" t="str">
            <v>Realization Rate Value Source</v>
          </cell>
          <cell r="G4026" t="str">
            <v/>
          </cell>
          <cell r="H4026" t="str">
            <v>page 2</v>
          </cell>
          <cell r="I4026" t="str">
            <v>CA_FinAnswer_Express_Program_Evaluation_2009-2011.pdf</v>
          </cell>
        </row>
        <row r="4027">
          <cell r="C4027" t="str">
            <v>12202013-082.1_Incremental cost ($)</v>
          </cell>
          <cell r="D4027">
            <v>1</v>
          </cell>
          <cell r="E4027" t="str">
            <v>Incremental cost ($)</v>
          </cell>
          <cell r="F4027" t="str">
            <v>Cost Value Source</v>
          </cell>
          <cell r="G4027" t="str">
            <v/>
          </cell>
          <cell r="H4027" t="str">
            <v/>
          </cell>
          <cell r="I4027" t="str">
            <v>IndGreenMotorRewind_v2_0.xlsm</v>
          </cell>
        </row>
        <row r="4028">
          <cell r="C4028" t="str">
            <v>12202013-082.1_Gross Average Monthly Demand Reduction (kW/unit)</v>
          </cell>
          <cell r="D4028">
            <v>1</v>
          </cell>
          <cell r="E4028" t="str">
            <v>Gross Average Monthly Demand Reduction (kW/unit)</v>
          </cell>
          <cell r="F4028" t="str">
            <v>Demand Reduction Value Source</v>
          </cell>
          <cell r="G4028" t="str">
            <v/>
          </cell>
          <cell r="H4028" t="str">
            <v/>
          </cell>
          <cell r="I4028" t="str">
            <v>IndGreenMotorRewind_v2_0.xlsm</v>
          </cell>
        </row>
        <row r="4029">
          <cell r="C4029" t="str">
            <v>12202013-082.1_Planned Net to Gross Ratio</v>
          </cell>
          <cell r="D4029">
            <v>1</v>
          </cell>
          <cell r="E4029" t="str">
            <v>Planned Net to Gross Ratio</v>
          </cell>
          <cell r="F4029" t="str">
            <v>Net-to-Gross Value Source</v>
          </cell>
          <cell r="G4029" t="str">
            <v/>
          </cell>
          <cell r="H4029" t="str">
            <v>page 2</v>
          </cell>
          <cell r="I4029" t="str">
            <v>CA_FinAnswer_Express_Program_Evaluation_2009-2011.pdf</v>
          </cell>
        </row>
        <row r="4030">
          <cell r="C4030" t="str">
            <v>12202013-018.2_Planned Realization Rate</v>
          </cell>
          <cell r="D4030">
            <v>2</v>
          </cell>
          <cell r="E4030" t="str">
            <v>Planned Realization Rate</v>
          </cell>
          <cell r="F4030" t="str">
            <v>Realization Rate Value Source</v>
          </cell>
          <cell r="G4030" t="str">
            <v/>
          </cell>
          <cell r="H4030" t="str">
            <v>Table 1</v>
          </cell>
          <cell r="I4030" t="str">
            <v>ID_FinAnswer_Express_Program_Evaluation_2009-2011.pdf</v>
          </cell>
        </row>
        <row r="4031">
          <cell r="C4031" t="str">
            <v>12202013-018.2_Planned Net to Gross Ratio</v>
          </cell>
          <cell r="D4031">
            <v>2</v>
          </cell>
          <cell r="E4031" t="str">
            <v>Planned Net to Gross Ratio</v>
          </cell>
          <cell r="F4031" t="str">
            <v>Net-to-Gross Value Source</v>
          </cell>
          <cell r="G4031" t="str">
            <v/>
          </cell>
          <cell r="H4031" t="str">
            <v>Page 2</v>
          </cell>
          <cell r="I4031" t="str">
            <v>ID_FinAnswer_Express_Program_Evaluation_2009-2011.pdf</v>
          </cell>
        </row>
        <row r="4032">
          <cell r="C4032" t="str">
            <v>12202013-018.2_Gross Average Monthly Demand Reduction (kW/unit)</v>
          </cell>
          <cell r="D4032">
            <v>2</v>
          </cell>
          <cell r="E4032" t="str">
            <v>Gross Average Monthly Demand Reduction (kW/unit)</v>
          </cell>
          <cell r="F4032" t="str">
            <v>Demand Reduction Value Source</v>
          </cell>
          <cell r="G4032" t="str">
            <v/>
          </cell>
          <cell r="H4032" t="str">
            <v/>
          </cell>
          <cell r="I4032" t="str">
            <v>IndGreenMotorRewind_v2_0.xlsm</v>
          </cell>
        </row>
        <row r="4033">
          <cell r="C4033" t="str">
            <v>12202013-018.2_Gross incremental annual electric savings (kWh/yr)</v>
          </cell>
          <cell r="D4033">
            <v>2</v>
          </cell>
          <cell r="E4033" t="str">
            <v>Gross incremental annual electric savings (kWh/yr)</v>
          </cell>
          <cell r="F4033" t="str">
            <v xml:space="preserve">Energy Savings Value Source </v>
          </cell>
          <cell r="G4033" t="str">
            <v/>
          </cell>
          <cell r="H4033" t="str">
            <v/>
          </cell>
          <cell r="I4033" t="str">
            <v>IndGreenMotorRewind_v2_0.xlsm</v>
          </cell>
        </row>
        <row r="4034">
          <cell r="C4034" t="str">
            <v>12202013-018.2_Measure life (years)</v>
          </cell>
          <cell r="D4034">
            <v>2</v>
          </cell>
          <cell r="E4034" t="str">
            <v>Measure life (years)</v>
          </cell>
          <cell r="F4034" t="str">
            <v>Measure Life Value Source</v>
          </cell>
          <cell r="G4034" t="str">
            <v/>
          </cell>
          <cell r="H4034" t="str">
            <v/>
          </cell>
          <cell r="I4034" t="str">
            <v>IndGreenMotorRewind_v2_0.xlsm</v>
          </cell>
        </row>
        <row r="4035">
          <cell r="C4035" t="str">
            <v>12202013-018.2_Incremental cost ($)</v>
          </cell>
          <cell r="D4035">
            <v>2</v>
          </cell>
          <cell r="E4035" t="str">
            <v>Incremental cost ($)</v>
          </cell>
          <cell r="F4035" t="str">
            <v>Cost Value Source</v>
          </cell>
          <cell r="G4035" t="str">
            <v/>
          </cell>
          <cell r="H4035" t="str">
            <v/>
          </cell>
          <cell r="I4035" t="str">
            <v>IndGreenMotorRewind_v2_0.xlsm</v>
          </cell>
        </row>
        <row r="4036">
          <cell r="C4036" t="str">
            <v>12132013-018.2_Gross incremental annual electric savings (kWh/yr)</v>
          </cell>
          <cell r="D4036">
            <v>2</v>
          </cell>
          <cell r="E4036" t="str">
            <v>Gross incremental annual electric savings (kWh/yr)</v>
          </cell>
          <cell r="F4036" t="str">
            <v xml:space="preserve">Energy Savings Value Source </v>
          </cell>
          <cell r="G4036" t="str">
            <v/>
          </cell>
          <cell r="H4036" t="str">
            <v/>
          </cell>
          <cell r="I4036" t="str">
            <v/>
          </cell>
        </row>
        <row r="4037">
          <cell r="C4037" t="str">
            <v>12132013-018.2_Gross incremental annual electric savings (kWh/yr)</v>
          </cell>
          <cell r="D4037">
            <v>2</v>
          </cell>
          <cell r="E4037" t="str">
            <v>Gross incremental annual electric savings (kWh/yr)</v>
          </cell>
          <cell r="F4037" t="str">
            <v xml:space="preserve">Energy Savings Value Source </v>
          </cell>
          <cell r="G4037" t="str">
            <v/>
          </cell>
          <cell r="H4037" t="str">
            <v/>
          </cell>
          <cell r="I4037" t="str">
            <v>IndGreenMotorRewind_v2_0.xlsm</v>
          </cell>
        </row>
        <row r="4038">
          <cell r="C4038" t="str">
            <v>12132013-018.2_Measure life (years)</v>
          </cell>
          <cell r="D4038">
            <v>2</v>
          </cell>
          <cell r="E4038" t="str">
            <v>Measure life (years)</v>
          </cell>
          <cell r="F4038" t="str">
            <v>Measure Life Value Source</v>
          </cell>
          <cell r="G4038" t="str">
            <v/>
          </cell>
          <cell r="H4038" t="str">
            <v>Table 2 on page 22 of Appendix 1</v>
          </cell>
          <cell r="I4038" t="str">
            <v>UT_2011_Annual_Report.pdf</v>
          </cell>
        </row>
        <row r="4039">
          <cell r="C4039" t="str">
            <v>12132013-018.2_Gross Average Monthly Demand Reduction (kW/unit)</v>
          </cell>
          <cell r="D4039">
            <v>2</v>
          </cell>
          <cell r="E4039" t="str">
            <v>Gross Average Monthly Demand Reduction (kW/unit)</v>
          </cell>
          <cell r="F4039" t="str">
            <v>Demand Reduction Value Source</v>
          </cell>
          <cell r="G4039" t="str">
            <v/>
          </cell>
          <cell r="H4039" t="str">
            <v/>
          </cell>
          <cell r="I4039" t="str">
            <v>IndGreenMotorRewind_v2_0.xlsm</v>
          </cell>
        </row>
        <row r="4040">
          <cell r="C4040" t="str">
            <v>12132013-018.2_Incentive Customer ($)</v>
          </cell>
          <cell r="D4040">
            <v>2</v>
          </cell>
          <cell r="E4040" t="str">
            <v>Incentive Customer ($)</v>
          </cell>
          <cell r="F4040" t="str">
            <v>Incentive Value Source</v>
          </cell>
          <cell r="G4040" t="str">
            <v/>
          </cell>
          <cell r="H4040" t="str">
            <v>Table 10-14</v>
          </cell>
          <cell r="I4040" t="str">
            <v>FinAnswer Express Market Characterization and Program Enhancements - Utah Service Territory 30 Nov 2011.pdf</v>
          </cell>
        </row>
        <row r="4041">
          <cell r="C4041" t="str">
            <v>12132013-018.2_Gross Average Monthly Demand Reduction (kW/unit)</v>
          </cell>
          <cell r="D4041">
            <v>2</v>
          </cell>
          <cell r="E4041" t="str">
            <v>Gross Average Monthly Demand Reduction (kW/unit)</v>
          </cell>
          <cell r="F4041" t="str">
            <v>Demand Reduction Value Source</v>
          </cell>
          <cell r="G4041" t="str">
            <v/>
          </cell>
          <cell r="H4041" t="str">
            <v/>
          </cell>
          <cell r="I4041" t="str">
            <v/>
          </cell>
        </row>
        <row r="4042">
          <cell r="C4042" t="str">
            <v>12132013-018.2_Incremental cost ($)</v>
          </cell>
          <cell r="D4042">
            <v>2</v>
          </cell>
          <cell r="E4042" t="str">
            <v>Incremental cost ($)</v>
          </cell>
          <cell r="F4042" t="str">
            <v>Cost Value Source</v>
          </cell>
          <cell r="G4042" t="str">
            <v/>
          </cell>
          <cell r="H4042" t="str">
            <v/>
          </cell>
          <cell r="I4042" t="str">
            <v/>
          </cell>
        </row>
        <row r="4043">
          <cell r="C4043" t="str">
            <v>12132013-018.2_Incremental cost ($)</v>
          </cell>
          <cell r="D4043">
            <v>2</v>
          </cell>
          <cell r="E4043" t="str">
            <v>Incremental cost ($)</v>
          </cell>
          <cell r="F4043" t="str">
            <v>Cost Value Source</v>
          </cell>
          <cell r="G4043" t="str">
            <v/>
          </cell>
          <cell r="H4043" t="str">
            <v/>
          </cell>
          <cell r="I4043" t="str">
            <v>IndGreenMotorRewind_v2_0.xlsm</v>
          </cell>
        </row>
        <row r="4044">
          <cell r="C4044" t="str">
            <v>12302013-041.1_Gross Average Monthly Demand Reduction (kW/unit)</v>
          </cell>
          <cell r="D4044">
            <v>1</v>
          </cell>
          <cell r="E4044" t="str">
            <v>Gross Average Monthly Demand Reduction (kW/unit)</v>
          </cell>
          <cell r="F4044" t="str">
            <v>Demand Reduction Value Source</v>
          </cell>
          <cell r="G4044" t="str">
            <v/>
          </cell>
          <cell r="H4044" t="str">
            <v/>
          </cell>
          <cell r="I4044" t="str">
            <v>IndGreenMotorRewind_v2_0.xlsm</v>
          </cell>
        </row>
        <row r="4045">
          <cell r="C4045" t="str">
            <v>12302013-041.1_Gross incremental annual electric savings (kWh/yr)</v>
          </cell>
          <cell r="D4045">
            <v>1</v>
          </cell>
          <cell r="E4045" t="str">
            <v>Gross incremental annual electric savings (kWh/yr)</v>
          </cell>
          <cell r="F4045" t="str">
            <v xml:space="preserve">Energy Savings Value Source </v>
          </cell>
          <cell r="G4045" t="str">
            <v/>
          </cell>
          <cell r="H4045" t="str">
            <v/>
          </cell>
          <cell r="I4045" t="str">
            <v>IndGreenMotorRewind_v2_0.xlsm</v>
          </cell>
        </row>
        <row r="4046">
          <cell r="C4046" t="str">
            <v>12302013-041.1_Incremental cost ($)</v>
          </cell>
          <cell r="D4046">
            <v>1</v>
          </cell>
          <cell r="E4046" t="str">
            <v>Incremental cost ($)</v>
          </cell>
          <cell r="F4046" t="str">
            <v>Cost Value Source</v>
          </cell>
          <cell r="G4046" t="str">
            <v/>
          </cell>
          <cell r="H4046" t="str">
            <v/>
          </cell>
          <cell r="I4046" t="str">
            <v>IndGreenMotorRewind_v2_0.xlsm</v>
          </cell>
        </row>
        <row r="4047">
          <cell r="C4047" t="str">
            <v>12302013-041.1_Measure life (years)</v>
          </cell>
          <cell r="D4047">
            <v>1</v>
          </cell>
          <cell r="E4047" t="str">
            <v>Measure life (years)</v>
          </cell>
          <cell r="F4047" t="str">
            <v>Measure Life Value Source</v>
          </cell>
          <cell r="G4047" t="str">
            <v/>
          </cell>
          <cell r="H4047" t="str">
            <v/>
          </cell>
          <cell r="I4047" t="str">
            <v>IndGreenMotorRewind_v2_0.xlsm</v>
          </cell>
        </row>
        <row r="4048">
          <cell r="C4048" t="str">
            <v>12202013-050.2_Gross Average Monthly Demand Reduction (kW/unit)</v>
          </cell>
          <cell r="D4048">
            <v>2</v>
          </cell>
          <cell r="E4048" t="str">
            <v>Gross Average Monthly Demand Reduction (kW/unit)</v>
          </cell>
          <cell r="F4048" t="str">
            <v>Demand Savings Value Source</v>
          </cell>
          <cell r="G4048" t="str">
            <v/>
          </cell>
          <cell r="H4048" t="str">
            <v/>
          </cell>
          <cell r="I4048" t="str">
            <v>IndGreenMotorRewind_v2_0.xlsm</v>
          </cell>
        </row>
        <row r="4049">
          <cell r="C4049" t="str">
            <v>12202013-050.2_Gross incremental annual electric savings (kWh/yr)</v>
          </cell>
          <cell r="D4049">
            <v>2</v>
          </cell>
          <cell r="E4049" t="str">
            <v>Gross incremental annual electric savings (kWh/yr)</v>
          </cell>
          <cell r="F4049" t="str">
            <v>Energy Savings Value Source</v>
          </cell>
          <cell r="G4049" t="str">
            <v/>
          </cell>
          <cell r="H4049" t="str">
            <v/>
          </cell>
          <cell r="I4049" t="str">
            <v>IndGreenMotorRewind_v2_0.xlsm</v>
          </cell>
        </row>
        <row r="4050">
          <cell r="C4050" t="str">
            <v>12202013-050.2_Planned Net to Gross Ratio</v>
          </cell>
          <cell r="D4050">
            <v>2</v>
          </cell>
          <cell r="E4050" t="str">
            <v>Planned Net to Gross Ratio</v>
          </cell>
          <cell r="F4050" t="str">
            <v>Net-to-Gross Value Source</v>
          </cell>
          <cell r="G4050" t="str">
            <v/>
          </cell>
          <cell r="H4050" t="str">
            <v>Page 10</v>
          </cell>
          <cell r="I4050" t="str">
            <v>DSM_WY_FinAnswerExpress_Report_2011.pdf</v>
          </cell>
        </row>
        <row r="4051">
          <cell r="C4051" t="str">
            <v>12202013-050.2_Measure life (years)</v>
          </cell>
          <cell r="D4051">
            <v>2</v>
          </cell>
          <cell r="E4051" t="str">
            <v>Measure life (years)</v>
          </cell>
          <cell r="F4051" t="str">
            <v>Measure Life Value Source</v>
          </cell>
          <cell r="G4051" t="str">
            <v/>
          </cell>
          <cell r="H4051" t="str">
            <v/>
          </cell>
          <cell r="I4051" t="str">
            <v>IndGreenMotorRewind_v2_0.xlsm</v>
          </cell>
        </row>
        <row r="4052">
          <cell r="C4052" t="str">
            <v>12202013-050.2_Incremental cost ($)</v>
          </cell>
          <cell r="D4052">
            <v>2</v>
          </cell>
          <cell r="E4052" t="str">
            <v>Incremental cost ($)</v>
          </cell>
          <cell r="F4052" t="str">
            <v>Incremental Cost Value Source</v>
          </cell>
          <cell r="G4052" t="str">
            <v/>
          </cell>
          <cell r="H4052" t="str">
            <v/>
          </cell>
          <cell r="I4052" t="str">
            <v>IndGreenMotorRewind_v2_0.xlsm</v>
          </cell>
        </row>
        <row r="4053">
          <cell r="C4053" t="str">
            <v>12202013-050.2_Planned Realization Rate</v>
          </cell>
          <cell r="D4053">
            <v>2</v>
          </cell>
          <cell r="E4053" t="str">
            <v>Planned Realization Rate</v>
          </cell>
          <cell r="F4053" t="str">
            <v>Realization Rate Value Source</v>
          </cell>
          <cell r="G4053" t="str">
            <v/>
          </cell>
          <cell r="H4053" t="str">
            <v>Table 1</v>
          </cell>
          <cell r="I4053" t="str">
            <v>DSM_WY_FinAnswerExpress_Report_2011.pdf</v>
          </cell>
        </row>
        <row r="4054">
          <cell r="C4054" t="str">
            <v>138.2_Planned Net to Gross Ratio</v>
          </cell>
          <cell r="D4054">
            <v>2</v>
          </cell>
          <cell r="E4054" t="str">
            <v>Planned Net to Gross Ratio</v>
          </cell>
          <cell r="F4054" t="str">
            <v>Net-to-Gross Value Source</v>
          </cell>
          <cell r="G4054" t="str">
            <v/>
          </cell>
          <cell r="H4054" t="str">
            <v>page 2</v>
          </cell>
          <cell r="I4054" t="str">
            <v>CA_FinAnswer_Express_Program_Evaluation_2009-2011.pdf</v>
          </cell>
        </row>
        <row r="4055">
          <cell r="C4055" t="str">
            <v>138.2_Gross incremental annual electric savings (kWh/yr)</v>
          </cell>
          <cell r="D4055">
            <v>2</v>
          </cell>
          <cell r="E4055" t="str">
            <v>Gross incremental annual electric savings (kWh/yr)</v>
          </cell>
          <cell r="F4055" t="str">
            <v xml:space="preserve">Energy Savings Value Source </v>
          </cell>
          <cell r="G4055" t="str">
            <v/>
          </cell>
          <cell r="H4055" t="str">
            <v/>
          </cell>
          <cell r="I4055" t="str">
            <v>IndGreenMotorRewind_v2_0.xlsm</v>
          </cell>
        </row>
        <row r="4056">
          <cell r="C4056" t="str">
            <v>138.2_Measure life (years)</v>
          </cell>
          <cell r="D4056">
            <v>2</v>
          </cell>
          <cell r="E4056" t="str">
            <v>Measure life (years)</v>
          </cell>
          <cell r="F4056" t="str">
            <v>Measure Life Value Source</v>
          </cell>
          <cell r="G4056" t="str">
            <v/>
          </cell>
          <cell r="H4056" t="str">
            <v/>
          </cell>
          <cell r="I4056" t="str">
            <v>IndGreenMotorRewind_v2_0.xlsm</v>
          </cell>
        </row>
        <row r="4057">
          <cell r="C4057" t="str">
            <v>138.2_Gross Average Monthly Demand Reduction (kW/unit)</v>
          </cell>
          <cell r="D4057">
            <v>2</v>
          </cell>
          <cell r="E4057" t="str">
            <v>Gross Average Monthly Demand Reduction (kW/unit)</v>
          </cell>
          <cell r="F4057" t="str">
            <v>Demand Reduction Value Source</v>
          </cell>
          <cell r="G4057" t="str">
            <v/>
          </cell>
          <cell r="H4057" t="str">
            <v/>
          </cell>
          <cell r="I4057" t="str">
            <v>IndGreenMotorRewind_v2_0.xlsm</v>
          </cell>
        </row>
        <row r="4058">
          <cell r="C4058" t="str">
            <v>138.2_Incremental cost ($)</v>
          </cell>
          <cell r="D4058">
            <v>2</v>
          </cell>
          <cell r="E4058" t="str">
            <v>Incremental cost ($)</v>
          </cell>
          <cell r="F4058" t="str">
            <v>Cost Value Source</v>
          </cell>
          <cell r="G4058" t="str">
            <v/>
          </cell>
          <cell r="H4058" t="str">
            <v/>
          </cell>
          <cell r="I4058" t="str">
            <v>IndGreenMotorRewind_v2_0.xlsm</v>
          </cell>
        </row>
        <row r="4059">
          <cell r="C4059" t="str">
            <v>138.2_Planned Realization Rate</v>
          </cell>
          <cell r="D4059">
            <v>2</v>
          </cell>
          <cell r="E4059" t="str">
            <v>Planned Realization Rate</v>
          </cell>
          <cell r="F4059" t="str">
            <v>Realization Rate Value Source</v>
          </cell>
          <cell r="G4059" t="str">
            <v/>
          </cell>
          <cell r="H4059" t="str">
            <v>page 2</v>
          </cell>
          <cell r="I4059" t="str">
            <v>CA_FinAnswer_Express_Program_Evaluation_2009-2011.pdf</v>
          </cell>
        </row>
        <row r="4060">
          <cell r="C4060" t="str">
            <v>348.3_Measure life (years)</v>
          </cell>
          <cell r="D4060">
            <v>3</v>
          </cell>
          <cell r="E4060" t="str">
            <v>Measure life (years)</v>
          </cell>
          <cell r="F4060" t="str">
            <v>Measure Life Value Source</v>
          </cell>
          <cell r="G4060" t="str">
            <v/>
          </cell>
          <cell r="H4060" t="str">
            <v/>
          </cell>
          <cell r="I4060" t="str">
            <v>IndGreenMotorRewind_v2_0.xlsm</v>
          </cell>
        </row>
        <row r="4061">
          <cell r="C4061" t="str">
            <v>348.3_Gross incremental annual electric savings (kWh/yr)</v>
          </cell>
          <cell r="D4061">
            <v>3</v>
          </cell>
          <cell r="E4061" t="str">
            <v>Gross incremental annual electric savings (kWh/yr)</v>
          </cell>
          <cell r="F4061" t="str">
            <v xml:space="preserve">Energy Savings Value Source </v>
          </cell>
          <cell r="G4061" t="str">
            <v/>
          </cell>
          <cell r="H4061" t="str">
            <v/>
          </cell>
          <cell r="I4061" t="str">
            <v>IndGreenMotorRewind_v2_0.xlsm</v>
          </cell>
        </row>
        <row r="4062">
          <cell r="C4062" t="str">
            <v>348.3_Planned Realization Rate</v>
          </cell>
          <cell r="D4062">
            <v>3</v>
          </cell>
          <cell r="E4062" t="str">
            <v>Planned Realization Rate</v>
          </cell>
          <cell r="F4062" t="str">
            <v>Realization Rate Value Source</v>
          </cell>
          <cell r="G4062" t="str">
            <v/>
          </cell>
          <cell r="H4062" t="str">
            <v>Table 1</v>
          </cell>
          <cell r="I4062" t="str">
            <v>ID_FinAnswer_Express_Program_Evaluation_2009-2011.pdf</v>
          </cell>
        </row>
        <row r="4063">
          <cell r="C4063" t="str">
            <v>348.3_Incremental cost ($)</v>
          </cell>
          <cell r="D4063">
            <v>3</v>
          </cell>
          <cell r="E4063" t="str">
            <v>Incremental cost ($)</v>
          </cell>
          <cell r="F4063" t="str">
            <v>Cost Value Source</v>
          </cell>
          <cell r="G4063" t="str">
            <v/>
          </cell>
          <cell r="H4063" t="str">
            <v/>
          </cell>
          <cell r="I4063" t="str">
            <v>IndGreenMotorRewind_v2_0.xlsm</v>
          </cell>
        </row>
        <row r="4064">
          <cell r="C4064" t="str">
            <v>348.3_Planned Net to Gross Ratio</v>
          </cell>
          <cell r="D4064">
            <v>3</v>
          </cell>
          <cell r="E4064" t="str">
            <v>Planned Net to Gross Ratio</v>
          </cell>
          <cell r="F4064" t="str">
            <v>Net-to-Gross Value Source</v>
          </cell>
          <cell r="G4064" t="str">
            <v/>
          </cell>
          <cell r="H4064" t="str">
            <v>Page 2</v>
          </cell>
          <cell r="I4064" t="str">
            <v>ID_FinAnswer_Express_Program_Evaluation_2009-2011.pdf</v>
          </cell>
        </row>
        <row r="4065">
          <cell r="C4065" t="str">
            <v>348.3_Gross Average Monthly Demand Reduction (kW/unit)</v>
          </cell>
          <cell r="D4065">
            <v>3</v>
          </cell>
          <cell r="E4065" t="str">
            <v>Gross Average Monthly Demand Reduction (kW/unit)</v>
          </cell>
          <cell r="F4065" t="str">
            <v>Demand Reduction Value Source</v>
          </cell>
          <cell r="G4065" t="str">
            <v/>
          </cell>
          <cell r="H4065" t="str">
            <v/>
          </cell>
          <cell r="I4065" t="str">
            <v>IndGreenMotorRewind_v2_0.xlsm</v>
          </cell>
        </row>
        <row r="4066">
          <cell r="C4066" t="str">
            <v>580.3_Incentive Customer ($)</v>
          </cell>
          <cell r="D4066">
            <v>3</v>
          </cell>
          <cell r="E4066" t="str">
            <v>Incentive Customer ($)</v>
          </cell>
          <cell r="F4066" t="str">
            <v>Incentive Value Source</v>
          </cell>
          <cell r="G4066" t="str">
            <v/>
          </cell>
          <cell r="H4066" t="str">
            <v>Table 10-14</v>
          </cell>
          <cell r="I4066" t="str">
            <v>FinAnswer Express Market Characterization and Program Enhancements - Utah Service Territory 30 Nov 2011.pdf</v>
          </cell>
        </row>
        <row r="4067">
          <cell r="C4067" t="str">
            <v>580.3_Measure life (years)</v>
          </cell>
          <cell r="D4067">
            <v>3</v>
          </cell>
          <cell r="E4067" t="str">
            <v>Measure life (years)</v>
          </cell>
          <cell r="F4067" t="str">
            <v>Measure Life Value Source</v>
          </cell>
          <cell r="G4067" t="str">
            <v/>
          </cell>
          <cell r="H4067" t="str">
            <v>Table 2 on page 22 of Appendix 1</v>
          </cell>
          <cell r="I4067" t="str">
            <v>UT_2011_Annual_Report.pdf</v>
          </cell>
        </row>
        <row r="4068">
          <cell r="C4068" t="str">
            <v>580.3_Gross Average Monthly Demand Reduction (kW/unit)</v>
          </cell>
          <cell r="D4068">
            <v>3</v>
          </cell>
          <cell r="E4068" t="str">
            <v>Gross Average Monthly Demand Reduction (kW/unit)</v>
          </cell>
          <cell r="F4068" t="str">
            <v>Demand Reduction Value Source</v>
          </cell>
          <cell r="G4068" t="str">
            <v/>
          </cell>
          <cell r="H4068" t="str">
            <v/>
          </cell>
          <cell r="I4068" t="str">
            <v/>
          </cell>
        </row>
        <row r="4069">
          <cell r="C4069" t="str">
            <v>580.3_Gross Average Monthly Demand Reduction (kW/unit)</v>
          </cell>
          <cell r="D4069">
            <v>3</v>
          </cell>
          <cell r="E4069" t="str">
            <v>Gross Average Monthly Demand Reduction (kW/unit)</v>
          </cell>
          <cell r="F4069" t="str">
            <v>Demand Reduction Value Source</v>
          </cell>
          <cell r="G4069" t="str">
            <v/>
          </cell>
          <cell r="H4069" t="str">
            <v/>
          </cell>
          <cell r="I4069" t="str">
            <v>IndGreenMotorRewind_v2_0.xlsm</v>
          </cell>
        </row>
        <row r="4070">
          <cell r="C4070" t="str">
            <v>580.3_Incremental cost ($)</v>
          </cell>
          <cell r="D4070">
            <v>3</v>
          </cell>
          <cell r="E4070" t="str">
            <v>Incremental cost ($)</v>
          </cell>
          <cell r="F4070" t="str">
            <v>Cost Value Source</v>
          </cell>
          <cell r="G4070" t="str">
            <v/>
          </cell>
          <cell r="H4070" t="str">
            <v/>
          </cell>
          <cell r="I4070" t="str">
            <v>IndGreenMotorRewind_v2_0.xlsm</v>
          </cell>
        </row>
        <row r="4071">
          <cell r="C4071" t="str">
            <v>580.3_Gross incremental annual electric savings (kWh/yr)</v>
          </cell>
          <cell r="D4071">
            <v>3</v>
          </cell>
          <cell r="E4071" t="str">
            <v>Gross incremental annual electric savings (kWh/yr)</v>
          </cell>
          <cell r="F4071" t="str">
            <v xml:space="preserve">Energy Savings Value Source </v>
          </cell>
          <cell r="G4071" t="str">
            <v/>
          </cell>
          <cell r="H4071" t="str">
            <v/>
          </cell>
          <cell r="I4071" t="str">
            <v/>
          </cell>
        </row>
        <row r="4072">
          <cell r="C4072" t="str">
            <v>580.3_Incremental cost ($)</v>
          </cell>
          <cell r="D4072">
            <v>3</v>
          </cell>
          <cell r="E4072" t="str">
            <v>Incremental cost ($)</v>
          </cell>
          <cell r="F4072" t="str">
            <v>Cost Value Source</v>
          </cell>
          <cell r="G4072" t="str">
            <v/>
          </cell>
          <cell r="H4072" t="str">
            <v/>
          </cell>
          <cell r="I4072" t="str">
            <v/>
          </cell>
        </row>
        <row r="4073">
          <cell r="C4073" t="str">
            <v>580.3_Gross incremental annual electric savings (kWh/yr)</v>
          </cell>
          <cell r="D4073">
            <v>3</v>
          </cell>
          <cell r="E4073" t="str">
            <v>Gross incremental annual electric savings (kWh/yr)</v>
          </cell>
          <cell r="F4073" t="str">
            <v xml:space="preserve">Energy Savings Value Source </v>
          </cell>
          <cell r="G4073" t="str">
            <v/>
          </cell>
          <cell r="H4073" t="str">
            <v/>
          </cell>
          <cell r="I4073" t="str">
            <v>AgGreenMotorRewind_v2_0.xlsm</v>
          </cell>
        </row>
        <row r="4074">
          <cell r="C4074" t="str">
            <v>792.2_Gross incremental annual electric savings (kWh/yr)</v>
          </cell>
          <cell r="D4074">
            <v>2</v>
          </cell>
          <cell r="E4074" t="str">
            <v>Gross incremental annual electric savings (kWh/yr)</v>
          </cell>
          <cell r="F4074" t="str">
            <v xml:space="preserve">Energy Savings Value Source </v>
          </cell>
          <cell r="G4074" t="str">
            <v/>
          </cell>
          <cell r="H4074" t="str">
            <v/>
          </cell>
          <cell r="I4074" t="str">
            <v>IndGreenMotorRewind_v2_0.xlsm</v>
          </cell>
        </row>
        <row r="4075">
          <cell r="C4075" t="str">
            <v>792.2_Measure life (years)</v>
          </cell>
          <cell r="D4075">
            <v>2</v>
          </cell>
          <cell r="E4075" t="str">
            <v>Measure life (years)</v>
          </cell>
          <cell r="F4075" t="str">
            <v>Measure Life Value Source</v>
          </cell>
          <cell r="G4075" t="str">
            <v/>
          </cell>
          <cell r="H4075" t="str">
            <v/>
          </cell>
          <cell r="I4075" t="str">
            <v>IndGreenMotorRewind_v2_0.xlsm</v>
          </cell>
        </row>
        <row r="4076">
          <cell r="C4076" t="str">
            <v>792.2_Incremental cost ($)</v>
          </cell>
          <cell r="D4076">
            <v>2</v>
          </cell>
          <cell r="E4076" t="str">
            <v>Incremental cost ($)</v>
          </cell>
          <cell r="F4076" t="str">
            <v>Cost Value Source</v>
          </cell>
          <cell r="G4076" t="str">
            <v/>
          </cell>
          <cell r="H4076" t="str">
            <v/>
          </cell>
          <cell r="I4076" t="str">
            <v>IndGreenMotorRewind_v2_0.xlsm</v>
          </cell>
        </row>
        <row r="4077">
          <cell r="C4077" t="str">
            <v>792.2_Gross Average Monthly Demand Reduction (kW/unit)</v>
          </cell>
          <cell r="D4077">
            <v>2</v>
          </cell>
          <cell r="E4077" t="str">
            <v>Gross Average Monthly Demand Reduction (kW/unit)</v>
          </cell>
          <cell r="F4077" t="str">
            <v>Demand Reduction Value Source</v>
          </cell>
          <cell r="G4077" t="str">
            <v/>
          </cell>
          <cell r="H4077" t="str">
            <v/>
          </cell>
          <cell r="I4077" t="str">
            <v>IndGreenMotorRewind_v2_0.xlsm</v>
          </cell>
        </row>
        <row r="4078">
          <cell r="C4078" t="str">
            <v>1005.3_Gross Average Monthly Demand Reduction (kW/unit)</v>
          </cell>
          <cell r="D4078">
            <v>3</v>
          </cell>
          <cell r="E4078" t="str">
            <v>Gross Average Monthly Demand Reduction (kW/unit)</v>
          </cell>
          <cell r="F4078" t="str">
            <v>Demand Savings Value Source</v>
          </cell>
          <cell r="G4078" t="str">
            <v/>
          </cell>
          <cell r="H4078" t="str">
            <v/>
          </cell>
          <cell r="I4078" t="str">
            <v>IndGreenMotorRewind_v2_0.xlsm</v>
          </cell>
        </row>
        <row r="4079">
          <cell r="C4079" t="str">
            <v>1005.3_Planned Realization Rate</v>
          </cell>
          <cell r="D4079">
            <v>3</v>
          </cell>
          <cell r="E4079" t="str">
            <v>Planned Realization Rate</v>
          </cell>
          <cell r="F4079" t="str">
            <v>Realization Rate Value Source</v>
          </cell>
          <cell r="G4079" t="str">
            <v/>
          </cell>
          <cell r="H4079" t="str">
            <v>Table 1</v>
          </cell>
          <cell r="I4079" t="str">
            <v>DSM_WY_FinAnswerExpress_Report_2011.pdf</v>
          </cell>
        </row>
        <row r="4080">
          <cell r="C4080" t="str">
            <v>1005.3_Gross incremental annual electric savings (kWh/yr)</v>
          </cell>
          <cell r="D4080">
            <v>3</v>
          </cell>
          <cell r="E4080" t="str">
            <v>Gross incremental annual electric savings (kWh/yr)</v>
          </cell>
          <cell r="F4080" t="str">
            <v>Energy Savings Value Source</v>
          </cell>
          <cell r="G4080" t="str">
            <v/>
          </cell>
          <cell r="H4080" t="str">
            <v/>
          </cell>
          <cell r="I4080" t="str">
            <v>IndGreenMotorRewind_v2_0.xlsm</v>
          </cell>
        </row>
        <row r="4081">
          <cell r="C4081" t="str">
            <v>1005.3_Measure life (years)</v>
          </cell>
          <cell r="D4081">
            <v>3</v>
          </cell>
          <cell r="E4081" t="str">
            <v>Measure life (years)</v>
          </cell>
          <cell r="F4081" t="str">
            <v>Measure Life Value Source</v>
          </cell>
          <cell r="G4081" t="str">
            <v/>
          </cell>
          <cell r="H4081" t="str">
            <v/>
          </cell>
          <cell r="I4081" t="str">
            <v>IndGreenMotorRewind_v2_0.xlsm</v>
          </cell>
        </row>
        <row r="4082">
          <cell r="C4082" t="str">
            <v>1005.3_Planned Net to Gross Ratio</v>
          </cell>
          <cell r="D4082">
            <v>3</v>
          </cell>
          <cell r="E4082" t="str">
            <v>Planned Net to Gross Ratio</v>
          </cell>
          <cell r="F4082" t="str">
            <v>Net-to-Gross Value Source</v>
          </cell>
          <cell r="G4082" t="str">
            <v/>
          </cell>
          <cell r="H4082" t="str">
            <v>Page 10</v>
          </cell>
          <cell r="I4082" t="str">
            <v>DSM_WY_FinAnswerExpress_Report_2011.pdf</v>
          </cell>
        </row>
        <row r="4083">
          <cell r="C4083" t="str">
            <v>1005.3_Incremental cost ($)</v>
          </cell>
          <cell r="D4083">
            <v>3</v>
          </cell>
          <cell r="E4083" t="str">
            <v>Incremental cost ($)</v>
          </cell>
          <cell r="F4083" t="str">
            <v>Incremental Cost Value Source</v>
          </cell>
          <cell r="G4083" t="str">
            <v/>
          </cell>
          <cell r="H4083" t="str">
            <v/>
          </cell>
          <cell r="I4083" t="str">
            <v>IndGreenMotorRewind_v2_0.xlsm</v>
          </cell>
        </row>
        <row r="4084">
          <cell r="C4084" t="str">
            <v>148.2_Measure life (years)</v>
          </cell>
          <cell r="D4084">
            <v>2</v>
          </cell>
          <cell r="E4084" t="str">
            <v>Measure life (years)</v>
          </cell>
          <cell r="F4084" t="str">
            <v>Measure Life Value Source</v>
          </cell>
          <cell r="G4084" t="str">
            <v/>
          </cell>
          <cell r="H4084" t="str">
            <v/>
          </cell>
          <cell r="I4084" t="str">
            <v>IndGreenMotorRewind_v2_0.xlsm</v>
          </cell>
        </row>
        <row r="4085">
          <cell r="C4085" t="str">
            <v>148.2_Gross incremental annual electric savings (kWh/yr)</v>
          </cell>
          <cell r="D4085">
            <v>2</v>
          </cell>
          <cell r="E4085" t="str">
            <v>Gross incremental annual electric savings (kWh/yr)</v>
          </cell>
          <cell r="F4085" t="str">
            <v xml:space="preserve">Energy Savings Value Source </v>
          </cell>
          <cell r="G4085" t="str">
            <v/>
          </cell>
          <cell r="H4085" t="str">
            <v/>
          </cell>
          <cell r="I4085" t="str">
            <v>IndGreenMotorRewind_v2_0.xlsm</v>
          </cell>
        </row>
        <row r="4086">
          <cell r="C4086" t="str">
            <v>148.2_Planned Net to Gross Ratio</v>
          </cell>
          <cell r="D4086">
            <v>2</v>
          </cell>
          <cell r="E4086" t="str">
            <v>Planned Net to Gross Ratio</v>
          </cell>
          <cell r="F4086" t="str">
            <v>Net-to-Gross Value Source</v>
          </cell>
          <cell r="G4086" t="str">
            <v/>
          </cell>
          <cell r="H4086" t="str">
            <v>page 2</v>
          </cell>
          <cell r="I4086" t="str">
            <v>CA_FinAnswer_Express_Program_Evaluation_2009-2011.pdf</v>
          </cell>
        </row>
        <row r="4087">
          <cell r="C4087" t="str">
            <v>148.2_Planned Realization Rate</v>
          </cell>
          <cell r="D4087">
            <v>2</v>
          </cell>
          <cell r="E4087" t="str">
            <v>Planned Realization Rate</v>
          </cell>
          <cell r="F4087" t="str">
            <v>Realization Rate Value Source</v>
          </cell>
          <cell r="G4087" t="str">
            <v/>
          </cell>
          <cell r="H4087" t="str">
            <v>page 2</v>
          </cell>
          <cell r="I4087" t="str">
            <v>CA_FinAnswer_Express_Program_Evaluation_2009-2011.pdf</v>
          </cell>
        </row>
        <row r="4088">
          <cell r="C4088" t="str">
            <v>148.2_Gross Average Monthly Demand Reduction (kW/unit)</v>
          </cell>
          <cell r="D4088">
            <v>2</v>
          </cell>
          <cell r="E4088" t="str">
            <v>Gross Average Monthly Demand Reduction (kW/unit)</v>
          </cell>
          <cell r="F4088" t="str">
            <v>Demand Reduction Value Source</v>
          </cell>
          <cell r="G4088" t="str">
            <v/>
          </cell>
          <cell r="H4088" t="str">
            <v/>
          </cell>
          <cell r="I4088" t="str">
            <v>IndGreenMotorRewind_v2_0.xlsm</v>
          </cell>
        </row>
        <row r="4089">
          <cell r="C4089" t="str">
            <v>148.2_Incremental cost ($)</v>
          </cell>
          <cell r="D4089">
            <v>2</v>
          </cell>
          <cell r="E4089" t="str">
            <v>Incremental cost ($)</v>
          </cell>
          <cell r="F4089" t="str">
            <v>Cost Value Source</v>
          </cell>
          <cell r="G4089" t="str">
            <v/>
          </cell>
          <cell r="H4089" t="str">
            <v/>
          </cell>
          <cell r="I4089" t="str">
            <v>IndGreenMotorRewind_v2_0.xlsm</v>
          </cell>
        </row>
        <row r="4090">
          <cell r="C4090" t="str">
            <v>359.3_Incremental cost ($)</v>
          </cell>
          <cell r="D4090">
            <v>3</v>
          </cell>
          <cell r="E4090" t="str">
            <v>Incremental cost ($)</v>
          </cell>
          <cell r="F4090" t="str">
            <v>Cost Value Source</v>
          </cell>
          <cell r="G4090" t="str">
            <v/>
          </cell>
          <cell r="H4090" t="str">
            <v/>
          </cell>
          <cell r="I4090" t="str">
            <v>IndGreenMotorRewind_v2_0.xlsm</v>
          </cell>
        </row>
        <row r="4091">
          <cell r="C4091" t="str">
            <v>359.3_Planned Realization Rate</v>
          </cell>
          <cell r="D4091">
            <v>3</v>
          </cell>
          <cell r="E4091" t="str">
            <v>Planned Realization Rate</v>
          </cell>
          <cell r="F4091" t="str">
            <v>Realization Rate Value Source</v>
          </cell>
          <cell r="G4091" t="str">
            <v/>
          </cell>
          <cell r="H4091" t="str">
            <v>Table 1</v>
          </cell>
          <cell r="I4091" t="str">
            <v>ID_FinAnswer_Express_Program_Evaluation_2009-2011.pdf</v>
          </cell>
        </row>
        <row r="4092">
          <cell r="C4092" t="str">
            <v>359.3_Planned Net to Gross Ratio</v>
          </cell>
          <cell r="D4092">
            <v>3</v>
          </cell>
          <cell r="E4092" t="str">
            <v>Planned Net to Gross Ratio</v>
          </cell>
          <cell r="F4092" t="str">
            <v>Net-to-Gross Value Source</v>
          </cell>
          <cell r="G4092" t="str">
            <v/>
          </cell>
          <cell r="H4092" t="str">
            <v>Page 2</v>
          </cell>
          <cell r="I4092" t="str">
            <v>ID_FinAnswer_Express_Program_Evaluation_2009-2011.pdf</v>
          </cell>
        </row>
        <row r="4093">
          <cell r="C4093" t="str">
            <v>359.3_Gross Average Monthly Demand Reduction (kW/unit)</v>
          </cell>
          <cell r="D4093">
            <v>3</v>
          </cell>
          <cell r="E4093" t="str">
            <v>Gross Average Monthly Demand Reduction (kW/unit)</v>
          </cell>
          <cell r="F4093" t="str">
            <v>Demand Reduction Value Source</v>
          </cell>
          <cell r="G4093" t="str">
            <v/>
          </cell>
          <cell r="H4093" t="str">
            <v/>
          </cell>
          <cell r="I4093" t="str">
            <v>IndGreenMotorRewind_v2_0.xlsm</v>
          </cell>
        </row>
        <row r="4094">
          <cell r="C4094" t="str">
            <v>359.3_Measure life (years)</v>
          </cell>
          <cell r="D4094">
            <v>3</v>
          </cell>
          <cell r="E4094" t="str">
            <v>Measure life (years)</v>
          </cell>
          <cell r="F4094" t="str">
            <v>Measure Life Value Source</v>
          </cell>
          <cell r="G4094" t="str">
            <v/>
          </cell>
          <cell r="H4094" t="str">
            <v/>
          </cell>
          <cell r="I4094" t="str">
            <v>IndGreenMotorRewind_v2_0.xlsm</v>
          </cell>
        </row>
        <row r="4095">
          <cell r="C4095" t="str">
            <v>359.3_Gross incremental annual electric savings (kWh/yr)</v>
          </cell>
          <cell r="D4095">
            <v>3</v>
          </cell>
          <cell r="E4095" t="str">
            <v>Gross incremental annual electric savings (kWh/yr)</v>
          </cell>
          <cell r="F4095" t="str">
            <v xml:space="preserve">Energy Savings Value Source </v>
          </cell>
          <cell r="G4095" t="str">
            <v/>
          </cell>
          <cell r="H4095" t="str">
            <v/>
          </cell>
          <cell r="I4095" t="str">
            <v>IndGreenMotorRewind_v2_0.xlsm</v>
          </cell>
        </row>
        <row r="4096">
          <cell r="C4096" t="str">
            <v>591.3_Gross incremental annual electric savings (kWh/yr)</v>
          </cell>
          <cell r="D4096">
            <v>3</v>
          </cell>
          <cell r="E4096" t="str">
            <v>Gross incremental annual electric savings (kWh/yr)</v>
          </cell>
          <cell r="F4096" t="str">
            <v xml:space="preserve">Energy Savings Value Source </v>
          </cell>
          <cell r="G4096" t="str">
            <v/>
          </cell>
          <cell r="H4096" t="str">
            <v/>
          </cell>
          <cell r="I4096" t="str">
            <v/>
          </cell>
        </row>
        <row r="4097">
          <cell r="C4097" t="str">
            <v>591.3_Measure life (years)</v>
          </cell>
          <cell r="D4097">
            <v>3</v>
          </cell>
          <cell r="E4097" t="str">
            <v>Measure life (years)</v>
          </cell>
          <cell r="F4097" t="str">
            <v>Measure Life Value Source</v>
          </cell>
          <cell r="G4097" t="str">
            <v/>
          </cell>
          <cell r="H4097" t="str">
            <v>Table 2 on page 22 of Appendix 1</v>
          </cell>
          <cell r="I4097" t="str">
            <v>UT_2011_Annual_Report.pdf</v>
          </cell>
        </row>
        <row r="4098">
          <cell r="C4098" t="str">
            <v>591.3_Incentive Customer ($)</v>
          </cell>
          <cell r="D4098">
            <v>3</v>
          </cell>
          <cell r="E4098" t="str">
            <v>Incentive Customer ($)</v>
          </cell>
          <cell r="F4098" t="str">
            <v>Incentive Value Source</v>
          </cell>
          <cell r="G4098" t="str">
            <v/>
          </cell>
          <cell r="H4098" t="str">
            <v>Table 10-14</v>
          </cell>
          <cell r="I4098" t="str">
            <v>FinAnswer Express Market Characterization and Program Enhancements - Utah Service Territory 30 Nov 2011.pdf</v>
          </cell>
        </row>
        <row r="4099">
          <cell r="C4099" t="str">
            <v>591.3_Incremental cost ($)</v>
          </cell>
          <cell r="D4099">
            <v>3</v>
          </cell>
          <cell r="E4099" t="str">
            <v>Incremental cost ($)</v>
          </cell>
          <cell r="F4099" t="str">
            <v>Cost Value Source</v>
          </cell>
          <cell r="G4099" t="str">
            <v/>
          </cell>
          <cell r="H4099" t="str">
            <v/>
          </cell>
          <cell r="I4099" t="str">
            <v/>
          </cell>
        </row>
        <row r="4100">
          <cell r="C4100" t="str">
            <v>591.3_Gross Average Monthly Demand Reduction (kW/unit)</v>
          </cell>
          <cell r="D4100">
            <v>3</v>
          </cell>
          <cell r="E4100" t="str">
            <v>Gross Average Monthly Demand Reduction (kW/unit)</v>
          </cell>
          <cell r="F4100" t="str">
            <v>Demand Reduction Value Source</v>
          </cell>
          <cell r="G4100" t="str">
            <v/>
          </cell>
          <cell r="H4100" t="str">
            <v/>
          </cell>
          <cell r="I4100" t="str">
            <v>IndGreenMotorRewind_v2_0.xlsm</v>
          </cell>
        </row>
        <row r="4101">
          <cell r="C4101" t="str">
            <v>591.3_Incremental cost ($)</v>
          </cell>
          <cell r="D4101">
            <v>3</v>
          </cell>
          <cell r="E4101" t="str">
            <v>Incremental cost ($)</v>
          </cell>
          <cell r="F4101" t="str">
            <v>Cost Value Source</v>
          </cell>
          <cell r="G4101" t="str">
            <v/>
          </cell>
          <cell r="H4101" t="str">
            <v/>
          </cell>
          <cell r="I4101" t="str">
            <v>IndGreenMotorRewind_v2_0.xlsm</v>
          </cell>
        </row>
        <row r="4102">
          <cell r="C4102" t="str">
            <v>591.3_Gross incremental annual electric savings (kWh/yr)</v>
          </cell>
          <cell r="D4102">
            <v>3</v>
          </cell>
          <cell r="E4102" t="str">
            <v>Gross incremental annual electric savings (kWh/yr)</v>
          </cell>
          <cell r="F4102" t="str">
            <v xml:space="preserve">Energy Savings Value Source </v>
          </cell>
          <cell r="G4102" t="str">
            <v/>
          </cell>
          <cell r="H4102" t="str">
            <v/>
          </cell>
          <cell r="I4102" t="str">
            <v>AgGreenMotorRewind_v2_0.xlsm</v>
          </cell>
        </row>
        <row r="4103">
          <cell r="C4103" t="str">
            <v>591.3_Gross Average Monthly Demand Reduction (kW/unit)</v>
          </cell>
          <cell r="D4103">
            <v>3</v>
          </cell>
          <cell r="E4103" t="str">
            <v>Gross Average Monthly Demand Reduction (kW/unit)</v>
          </cell>
          <cell r="F4103" t="str">
            <v>Demand Reduction Value Source</v>
          </cell>
          <cell r="G4103" t="str">
            <v/>
          </cell>
          <cell r="H4103" t="str">
            <v/>
          </cell>
          <cell r="I4103" t="str">
            <v/>
          </cell>
        </row>
        <row r="4104">
          <cell r="C4104" t="str">
            <v>802.2_Incremental cost ($)</v>
          </cell>
          <cell r="D4104">
            <v>2</v>
          </cell>
          <cell r="E4104" t="str">
            <v>Incremental cost ($)</v>
          </cell>
          <cell r="F4104" t="str">
            <v>Cost Value Source</v>
          </cell>
          <cell r="G4104" t="str">
            <v/>
          </cell>
          <cell r="H4104" t="str">
            <v/>
          </cell>
          <cell r="I4104" t="str">
            <v>IndGreenMotorRewind_v2_0.xlsm</v>
          </cell>
        </row>
        <row r="4105">
          <cell r="C4105" t="str">
            <v>802.2_Gross Average Monthly Demand Reduction (kW/unit)</v>
          </cell>
          <cell r="D4105">
            <v>2</v>
          </cell>
          <cell r="E4105" t="str">
            <v>Gross Average Monthly Demand Reduction (kW/unit)</v>
          </cell>
          <cell r="F4105" t="str">
            <v>Demand Reduction Value Source</v>
          </cell>
          <cell r="G4105" t="str">
            <v/>
          </cell>
          <cell r="H4105" t="str">
            <v/>
          </cell>
          <cell r="I4105" t="str">
            <v>IndGreenMotorRewind_v2_0.xlsm</v>
          </cell>
        </row>
        <row r="4106">
          <cell r="C4106" t="str">
            <v>802.2_Measure life (years)</v>
          </cell>
          <cell r="D4106">
            <v>2</v>
          </cell>
          <cell r="E4106" t="str">
            <v>Measure life (years)</v>
          </cell>
          <cell r="F4106" t="str">
            <v>Measure Life Value Source</v>
          </cell>
          <cell r="G4106" t="str">
            <v/>
          </cell>
          <cell r="H4106" t="str">
            <v/>
          </cell>
          <cell r="I4106" t="str">
            <v>IndGreenMotorRewind_v2_0.xlsm</v>
          </cell>
        </row>
        <row r="4107">
          <cell r="C4107" t="str">
            <v>802.2_Gross incremental annual electric savings (kWh/yr)</v>
          </cell>
          <cell r="D4107">
            <v>2</v>
          </cell>
          <cell r="E4107" t="str">
            <v>Gross incremental annual electric savings (kWh/yr)</v>
          </cell>
          <cell r="F4107" t="str">
            <v xml:space="preserve">Energy Savings Value Source </v>
          </cell>
          <cell r="G4107" t="str">
            <v/>
          </cell>
          <cell r="H4107" t="str">
            <v/>
          </cell>
          <cell r="I4107" t="str">
            <v>IndGreenMotorRewind_v2_0.xlsm</v>
          </cell>
        </row>
        <row r="4108">
          <cell r="C4108" t="str">
            <v>1015.3_Gross incremental annual electric savings (kWh/yr)</v>
          </cell>
          <cell r="D4108">
            <v>3</v>
          </cell>
          <cell r="E4108" t="str">
            <v>Gross incremental annual electric savings (kWh/yr)</v>
          </cell>
          <cell r="F4108" t="str">
            <v>Energy Savings Value Source</v>
          </cell>
          <cell r="G4108" t="str">
            <v/>
          </cell>
          <cell r="H4108" t="str">
            <v/>
          </cell>
          <cell r="I4108" t="str">
            <v>IndGreenMotorRewind_v2_0.xlsm</v>
          </cell>
        </row>
        <row r="4109">
          <cell r="C4109" t="str">
            <v>1015.3_Planned Net to Gross Ratio</v>
          </cell>
          <cell r="D4109">
            <v>3</v>
          </cell>
          <cell r="E4109" t="str">
            <v>Planned Net to Gross Ratio</v>
          </cell>
          <cell r="F4109" t="str">
            <v>Net-to-Gross Value Source</v>
          </cell>
          <cell r="G4109" t="str">
            <v/>
          </cell>
          <cell r="H4109" t="str">
            <v>Page 10</v>
          </cell>
          <cell r="I4109" t="str">
            <v>DSM_WY_FinAnswerExpress_Report_2011.pdf</v>
          </cell>
        </row>
        <row r="4110">
          <cell r="C4110" t="str">
            <v>1015.3_Planned Realization Rate</v>
          </cell>
          <cell r="D4110">
            <v>3</v>
          </cell>
          <cell r="E4110" t="str">
            <v>Planned Realization Rate</v>
          </cell>
          <cell r="F4110" t="str">
            <v>Realization Rate Value Source</v>
          </cell>
          <cell r="G4110" t="str">
            <v/>
          </cell>
          <cell r="H4110" t="str">
            <v>Table 1</v>
          </cell>
          <cell r="I4110" t="str">
            <v>DSM_WY_FinAnswerExpress_Report_2011.pdf</v>
          </cell>
        </row>
        <row r="4111">
          <cell r="C4111" t="str">
            <v>1015.3_Incremental cost ($)</v>
          </cell>
          <cell r="D4111">
            <v>3</v>
          </cell>
          <cell r="E4111" t="str">
            <v>Incremental cost ($)</v>
          </cell>
          <cell r="F4111" t="str">
            <v>Incremental Cost Value Source</v>
          </cell>
          <cell r="G4111" t="str">
            <v/>
          </cell>
          <cell r="H4111" t="str">
            <v/>
          </cell>
          <cell r="I4111" t="str">
            <v>IndGreenMotorRewind_v2_0.xlsm</v>
          </cell>
        </row>
        <row r="4112">
          <cell r="C4112" t="str">
            <v>1015.3_Gross Average Monthly Demand Reduction (kW/unit)</v>
          </cell>
          <cell r="D4112">
            <v>3</v>
          </cell>
          <cell r="E4112" t="str">
            <v>Gross Average Monthly Demand Reduction (kW/unit)</v>
          </cell>
          <cell r="F4112" t="str">
            <v>Demand Savings Value Source</v>
          </cell>
          <cell r="G4112" t="str">
            <v/>
          </cell>
          <cell r="H4112" t="str">
            <v/>
          </cell>
          <cell r="I4112" t="str">
            <v>IndGreenMotorRewind_v2_0.xlsm</v>
          </cell>
        </row>
        <row r="4113">
          <cell r="C4113" t="str">
            <v>1015.3_Measure life (years)</v>
          </cell>
          <cell r="D4113">
            <v>3</v>
          </cell>
          <cell r="E4113" t="str">
            <v>Measure life (years)</v>
          </cell>
          <cell r="F4113" t="str">
            <v>Measure Life Value Source</v>
          </cell>
          <cell r="G4113" t="str">
            <v/>
          </cell>
          <cell r="H4113" t="str">
            <v/>
          </cell>
          <cell r="I4113" t="str">
            <v>IndGreenMotorRewind_v2_0.xlsm</v>
          </cell>
        </row>
        <row r="4114">
          <cell r="C4114" t="str">
            <v>12202013-083.1_Incremental cost ($)</v>
          </cell>
          <cell r="D4114">
            <v>1</v>
          </cell>
          <cell r="E4114" t="str">
            <v>Incremental cost ($)</v>
          </cell>
          <cell r="F4114" t="str">
            <v>Cost Value Source</v>
          </cell>
          <cell r="G4114" t="str">
            <v/>
          </cell>
          <cell r="H4114" t="str">
            <v/>
          </cell>
          <cell r="I4114" t="str">
            <v>IndGreenMotorRewind_v2_0.xlsm</v>
          </cell>
        </row>
        <row r="4115">
          <cell r="C4115" t="str">
            <v>12202013-083.1_Gross Average Monthly Demand Reduction (kW/unit)</v>
          </cell>
          <cell r="D4115">
            <v>1</v>
          </cell>
          <cell r="E4115" t="str">
            <v>Gross Average Monthly Demand Reduction (kW/unit)</v>
          </cell>
          <cell r="F4115" t="str">
            <v>Demand Reduction Value Source</v>
          </cell>
          <cell r="G4115" t="str">
            <v/>
          </cell>
          <cell r="H4115" t="str">
            <v/>
          </cell>
          <cell r="I4115" t="str">
            <v>IndGreenMotorRewind_v2_0.xlsm</v>
          </cell>
        </row>
        <row r="4116">
          <cell r="C4116" t="str">
            <v>12202013-083.1_Planned Net to Gross Ratio</v>
          </cell>
          <cell r="D4116">
            <v>1</v>
          </cell>
          <cell r="E4116" t="str">
            <v>Planned Net to Gross Ratio</v>
          </cell>
          <cell r="F4116" t="str">
            <v>Net-to-Gross Value Source</v>
          </cell>
          <cell r="G4116" t="str">
            <v/>
          </cell>
          <cell r="H4116" t="str">
            <v>page 2</v>
          </cell>
          <cell r="I4116" t="str">
            <v>CA_FinAnswer_Express_Program_Evaluation_2009-2011.pdf</v>
          </cell>
        </row>
        <row r="4117">
          <cell r="C4117" t="str">
            <v>12202013-083.1_Gross incremental annual electric savings (kWh/yr)</v>
          </cell>
          <cell r="D4117">
            <v>1</v>
          </cell>
          <cell r="E4117" t="str">
            <v>Gross incremental annual electric savings (kWh/yr)</v>
          </cell>
          <cell r="F4117" t="str">
            <v xml:space="preserve">Energy Savings Value Source </v>
          </cell>
          <cell r="G4117" t="str">
            <v/>
          </cell>
          <cell r="H4117" t="str">
            <v/>
          </cell>
          <cell r="I4117" t="str">
            <v>IndGreenMotorRewind_v2_0.xlsm</v>
          </cell>
        </row>
        <row r="4118">
          <cell r="C4118" t="str">
            <v>12202013-083.1_Planned Realization Rate</v>
          </cell>
          <cell r="D4118">
            <v>1</v>
          </cell>
          <cell r="E4118" t="str">
            <v>Planned Realization Rate</v>
          </cell>
          <cell r="F4118" t="str">
            <v>Realization Rate Value Source</v>
          </cell>
          <cell r="G4118" t="str">
            <v/>
          </cell>
          <cell r="H4118" t="str">
            <v>page 2</v>
          </cell>
          <cell r="I4118" t="str">
            <v>CA_FinAnswer_Express_Program_Evaluation_2009-2011.pdf</v>
          </cell>
        </row>
        <row r="4119">
          <cell r="C4119" t="str">
            <v>12202013-083.1_Measure life (years)</v>
          </cell>
          <cell r="D4119">
            <v>1</v>
          </cell>
          <cell r="E4119" t="str">
            <v>Measure life (years)</v>
          </cell>
          <cell r="F4119" t="str">
            <v>Measure Life Value Source</v>
          </cell>
          <cell r="G4119" t="str">
            <v/>
          </cell>
          <cell r="H4119" t="str">
            <v/>
          </cell>
          <cell r="I4119" t="str">
            <v>IndGreenMotorRewind_v2_0.xlsm</v>
          </cell>
        </row>
        <row r="4120">
          <cell r="C4120" t="str">
            <v>12202013-019.2_Gross Average Monthly Demand Reduction (kW/unit)</v>
          </cell>
          <cell r="D4120">
            <v>2</v>
          </cell>
          <cell r="E4120" t="str">
            <v>Gross Average Monthly Demand Reduction (kW/unit)</v>
          </cell>
          <cell r="F4120" t="str">
            <v>Demand Reduction Value Source</v>
          </cell>
          <cell r="G4120" t="str">
            <v/>
          </cell>
          <cell r="H4120" t="str">
            <v/>
          </cell>
          <cell r="I4120" t="str">
            <v>IndGreenMotorRewind_v2_0.xlsm</v>
          </cell>
        </row>
        <row r="4121">
          <cell r="C4121" t="str">
            <v>12202013-019.2_Measure life (years)</v>
          </cell>
          <cell r="D4121">
            <v>2</v>
          </cell>
          <cell r="E4121" t="str">
            <v>Measure life (years)</v>
          </cell>
          <cell r="F4121" t="str">
            <v>Measure Life Value Source</v>
          </cell>
          <cell r="G4121" t="str">
            <v/>
          </cell>
          <cell r="H4121" t="str">
            <v/>
          </cell>
          <cell r="I4121" t="str">
            <v>IndGreenMotorRewind_v2_0.xlsm</v>
          </cell>
        </row>
        <row r="4122">
          <cell r="C4122" t="str">
            <v>12202013-019.2_Planned Realization Rate</v>
          </cell>
          <cell r="D4122">
            <v>2</v>
          </cell>
          <cell r="E4122" t="str">
            <v>Planned Realization Rate</v>
          </cell>
          <cell r="F4122" t="str">
            <v>Realization Rate Value Source</v>
          </cell>
          <cell r="G4122" t="str">
            <v/>
          </cell>
          <cell r="H4122" t="str">
            <v>Table 1</v>
          </cell>
          <cell r="I4122" t="str">
            <v>ID_FinAnswer_Express_Program_Evaluation_2009-2011.pdf</v>
          </cell>
        </row>
        <row r="4123">
          <cell r="C4123" t="str">
            <v>12202013-019.2_Incremental cost ($)</v>
          </cell>
          <cell r="D4123">
            <v>2</v>
          </cell>
          <cell r="E4123" t="str">
            <v>Incremental cost ($)</v>
          </cell>
          <cell r="F4123" t="str">
            <v>Cost Value Source</v>
          </cell>
          <cell r="G4123" t="str">
            <v/>
          </cell>
          <cell r="H4123" t="str">
            <v/>
          </cell>
          <cell r="I4123" t="str">
            <v>IndGreenMotorRewind_v2_0.xlsm</v>
          </cell>
        </row>
        <row r="4124">
          <cell r="C4124" t="str">
            <v>12202013-019.2_Gross incremental annual electric savings (kWh/yr)</v>
          </cell>
          <cell r="D4124">
            <v>2</v>
          </cell>
          <cell r="E4124" t="str">
            <v>Gross incremental annual electric savings (kWh/yr)</v>
          </cell>
          <cell r="F4124" t="str">
            <v xml:space="preserve">Energy Savings Value Source </v>
          </cell>
          <cell r="G4124" t="str">
            <v/>
          </cell>
          <cell r="H4124" t="str">
            <v/>
          </cell>
          <cell r="I4124" t="str">
            <v>IndGreenMotorRewind_v2_0.xlsm</v>
          </cell>
        </row>
        <row r="4125">
          <cell r="C4125" t="str">
            <v>12202013-019.2_Planned Net to Gross Ratio</v>
          </cell>
          <cell r="D4125">
            <v>2</v>
          </cell>
          <cell r="E4125" t="str">
            <v>Planned Net to Gross Ratio</v>
          </cell>
          <cell r="F4125" t="str">
            <v>Net-to-Gross Value Source</v>
          </cell>
          <cell r="G4125" t="str">
            <v/>
          </cell>
          <cell r="H4125" t="str">
            <v>Page 2</v>
          </cell>
          <cell r="I4125" t="str">
            <v>ID_FinAnswer_Express_Program_Evaluation_2009-2011.pdf</v>
          </cell>
        </row>
        <row r="4126">
          <cell r="C4126" t="str">
            <v>12132013-019.2_Gross incremental annual electric savings (kWh/yr)</v>
          </cell>
          <cell r="D4126">
            <v>2</v>
          </cell>
          <cell r="E4126" t="str">
            <v>Gross incremental annual electric savings (kWh/yr)</v>
          </cell>
          <cell r="F4126" t="str">
            <v xml:space="preserve">Energy Savings Value Source </v>
          </cell>
          <cell r="G4126" t="str">
            <v/>
          </cell>
          <cell r="H4126" t="str">
            <v/>
          </cell>
          <cell r="I4126" t="str">
            <v>IndGreenMotorRewind_v2_0.xlsm</v>
          </cell>
        </row>
        <row r="4127">
          <cell r="C4127" t="str">
            <v>12132013-019.2_Incremental cost ($)</v>
          </cell>
          <cell r="D4127">
            <v>2</v>
          </cell>
          <cell r="E4127" t="str">
            <v>Incremental cost ($)</v>
          </cell>
          <cell r="F4127" t="str">
            <v>Cost Value Source</v>
          </cell>
          <cell r="G4127" t="str">
            <v/>
          </cell>
          <cell r="H4127" t="str">
            <v/>
          </cell>
          <cell r="I4127" t="str">
            <v>IndGreenMotorRewind_v2_0.xlsm</v>
          </cell>
        </row>
        <row r="4128">
          <cell r="C4128" t="str">
            <v>12132013-019.2_Incentive Customer ($)</v>
          </cell>
          <cell r="D4128">
            <v>2</v>
          </cell>
          <cell r="E4128" t="str">
            <v>Incentive Customer ($)</v>
          </cell>
          <cell r="F4128" t="str">
            <v>Incentive Value Source</v>
          </cell>
          <cell r="G4128" t="str">
            <v/>
          </cell>
          <cell r="H4128" t="str">
            <v>Table 10-14</v>
          </cell>
          <cell r="I4128" t="str">
            <v>FinAnswer Express Market Characterization and Program Enhancements - Utah Service Territory 30 Nov 2011.pdf</v>
          </cell>
        </row>
        <row r="4129">
          <cell r="C4129" t="str">
            <v>12132013-019.2_Gross incremental annual electric savings (kWh/yr)</v>
          </cell>
          <cell r="D4129">
            <v>2</v>
          </cell>
          <cell r="E4129" t="str">
            <v>Gross incremental annual electric savings (kWh/yr)</v>
          </cell>
          <cell r="F4129" t="str">
            <v xml:space="preserve">Energy Savings Value Source </v>
          </cell>
          <cell r="G4129" t="str">
            <v/>
          </cell>
          <cell r="H4129" t="str">
            <v/>
          </cell>
          <cell r="I4129" t="str">
            <v/>
          </cell>
        </row>
        <row r="4130">
          <cell r="C4130" t="str">
            <v>12132013-019.2_Gross Average Monthly Demand Reduction (kW/unit)</v>
          </cell>
          <cell r="D4130">
            <v>2</v>
          </cell>
          <cell r="E4130" t="str">
            <v>Gross Average Monthly Demand Reduction (kW/unit)</v>
          </cell>
          <cell r="F4130" t="str">
            <v>Demand Reduction Value Source</v>
          </cell>
          <cell r="G4130" t="str">
            <v/>
          </cell>
          <cell r="H4130" t="str">
            <v/>
          </cell>
          <cell r="I4130" t="str">
            <v/>
          </cell>
        </row>
        <row r="4131">
          <cell r="C4131" t="str">
            <v>12132013-019.2_Measure life (years)</v>
          </cell>
          <cell r="D4131">
            <v>2</v>
          </cell>
          <cell r="E4131" t="str">
            <v>Measure life (years)</v>
          </cell>
          <cell r="F4131" t="str">
            <v>Measure Life Value Source</v>
          </cell>
          <cell r="G4131" t="str">
            <v/>
          </cell>
          <cell r="H4131" t="str">
            <v>Table 2 on page 22 of Appendix 1</v>
          </cell>
          <cell r="I4131" t="str">
            <v>UT_2011_Annual_Report.pdf</v>
          </cell>
        </row>
        <row r="4132">
          <cell r="C4132" t="str">
            <v>12132013-019.2_Incremental cost ($)</v>
          </cell>
          <cell r="D4132">
            <v>2</v>
          </cell>
          <cell r="E4132" t="str">
            <v>Incremental cost ($)</v>
          </cell>
          <cell r="F4132" t="str">
            <v>Cost Value Source</v>
          </cell>
          <cell r="G4132" t="str">
            <v/>
          </cell>
          <cell r="H4132" t="str">
            <v/>
          </cell>
          <cell r="I4132" t="str">
            <v/>
          </cell>
        </row>
        <row r="4133">
          <cell r="C4133" t="str">
            <v>12132013-019.2_Gross Average Monthly Demand Reduction (kW/unit)</v>
          </cell>
          <cell r="D4133">
            <v>2</v>
          </cell>
          <cell r="E4133" t="str">
            <v>Gross Average Monthly Demand Reduction (kW/unit)</v>
          </cell>
          <cell r="F4133" t="str">
            <v>Demand Reduction Value Source</v>
          </cell>
          <cell r="G4133" t="str">
            <v/>
          </cell>
          <cell r="H4133" t="str">
            <v/>
          </cell>
          <cell r="I4133" t="str">
            <v>IndGreenMotorRewind_v2_0.xlsm</v>
          </cell>
        </row>
        <row r="4134">
          <cell r="C4134" t="str">
            <v>12302013-042.1_Incremental cost ($)</v>
          </cell>
          <cell r="D4134">
            <v>1</v>
          </cell>
          <cell r="E4134" t="str">
            <v>Incremental cost ($)</v>
          </cell>
          <cell r="F4134" t="str">
            <v>Cost Value Source</v>
          </cell>
          <cell r="G4134" t="str">
            <v/>
          </cell>
          <cell r="H4134" t="str">
            <v/>
          </cell>
          <cell r="I4134" t="str">
            <v>IndGreenMotorRewind_v2_0.xlsm</v>
          </cell>
        </row>
        <row r="4135">
          <cell r="C4135" t="str">
            <v>12302013-042.1_Gross Average Monthly Demand Reduction (kW/unit)</v>
          </cell>
          <cell r="D4135">
            <v>1</v>
          </cell>
          <cell r="E4135" t="str">
            <v>Gross Average Monthly Demand Reduction (kW/unit)</v>
          </cell>
          <cell r="F4135" t="str">
            <v>Demand Reduction Value Source</v>
          </cell>
          <cell r="G4135" t="str">
            <v/>
          </cell>
          <cell r="H4135" t="str">
            <v/>
          </cell>
          <cell r="I4135" t="str">
            <v>IndGreenMotorRewind_v2_0.xlsm</v>
          </cell>
        </row>
        <row r="4136">
          <cell r="C4136" t="str">
            <v>12302013-042.1_Measure life (years)</v>
          </cell>
          <cell r="D4136">
            <v>1</v>
          </cell>
          <cell r="E4136" t="str">
            <v>Measure life (years)</v>
          </cell>
          <cell r="F4136" t="str">
            <v>Measure Life Value Source</v>
          </cell>
          <cell r="G4136" t="str">
            <v/>
          </cell>
          <cell r="H4136" t="str">
            <v/>
          </cell>
          <cell r="I4136" t="str">
            <v>IndGreenMotorRewind_v2_0.xlsm</v>
          </cell>
        </row>
        <row r="4137">
          <cell r="C4137" t="str">
            <v>12302013-042.1_Gross incremental annual electric savings (kWh/yr)</v>
          </cell>
          <cell r="D4137">
            <v>1</v>
          </cell>
          <cell r="E4137" t="str">
            <v>Gross incremental annual electric savings (kWh/yr)</v>
          </cell>
          <cell r="F4137" t="str">
            <v xml:space="preserve">Energy Savings Value Source </v>
          </cell>
          <cell r="G4137" t="str">
            <v/>
          </cell>
          <cell r="H4137" t="str">
            <v/>
          </cell>
          <cell r="I4137" t="str">
            <v>IndGreenMotorRewind_v2_0.xlsm</v>
          </cell>
        </row>
        <row r="4138">
          <cell r="C4138" t="str">
            <v>12202013-051.2_Incremental cost ($)</v>
          </cell>
          <cell r="D4138">
            <v>2</v>
          </cell>
          <cell r="E4138" t="str">
            <v>Incremental cost ($)</v>
          </cell>
          <cell r="F4138" t="str">
            <v>Incremental Cost Value Source</v>
          </cell>
          <cell r="G4138" t="str">
            <v/>
          </cell>
          <cell r="H4138" t="str">
            <v/>
          </cell>
          <cell r="I4138" t="str">
            <v>IndGreenMotorRewind_v2_0.xlsm</v>
          </cell>
        </row>
        <row r="4139">
          <cell r="C4139" t="str">
            <v>12202013-051.2_Measure life (years)</v>
          </cell>
          <cell r="D4139">
            <v>2</v>
          </cell>
          <cell r="E4139" t="str">
            <v>Measure life (years)</v>
          </cell>
          <cell r="F4139" t="str">
            <v>Measure Life Value Source</v>
          </cell>
          <cell r="G4139" t="str">
            <v/>
          </cell>
          <cell r="H4139" t="str">
            <v/>
          </cell>
          <cell r="I4139" t="str">
            <v>IndGreenMotorRewind_v2_0.xlsm</v>
          </cell>
        </row>
        <row r="4140">
          <cell r="C4140" t="str">
            <v>12202013-051.2_Gross Average Monthly Demand Reduction (kW/unit)</v>
          </cell>
          <cell r="D4140">
            <v>2</v>
          </cell>
          <cell r="E4140" t="str">
            <v>Gross Average Monthly Demand Reduction (kW/unit)</v>
          </cell>
          <cell r="F4140" t="str">
            <v>Demand Savings Value Source</v>
          </cell>
          <cell r="G4140" t="str">
            <v/>
          </cell>
          <cell r="H4140" t="str">
            <v/>
          </cell>
          <cell r="I4140" t="str">
            <v>IndGreenMotorRewind_v2_0.xlsm</v>
          </cell>
        </row>
        <row r="4141">
          <cell r="C4141" t="str">
            <v>12202013-051.2_Gross incremental annual electric savings (kWh/yr)</v>
          </cell>
          <cell r="D4141">
            <v>2</v>
          </cell>
          <cell r="E4141" t="str">
            <v>Gross incremental annual electric savings (kWh/yr)</v>
          </cell>
          <cell r="F4141" t="str">
            <v>Energy Savings Value Source</v>
          </cell>
          <cell r="G4141" t="str">
            <v/>
          </cell>
          <cell r="H4141" t="str">
            <v/>
          </cell>
          <cell r="I4141" t="str">
            <v>IndGreenMotorRewind_v2_0.xlsm</v>
          </cell>
        </row>
        <row r="4142">
          <cell r="C4142" t="str">
            <v>12202013-051.2_Planned Realization Rate</v>
          </cell>
          <cell r="D4142">
            <v>2</v>
          </cell>
          <cell r="E4142" t="str">
            <v>Planned Realization Rate</v>
          </cell>
          <cell r="F4142" t="str">
            <v>Realization Rate Value Source</v>
          </cell>
          <cell r="G4142" t="str">
            <v/>
          </cell>
          <cell r="H4142" t="str">
            <v>Table 1</v>
          </cell>
          <cell r="I4142" t="str">
            <v>DSM_WY_FinAnswerExpress_Report_2011.pdf</v>
          </cell>
        </row>
        <row r="4143">
          <cell r="C4143" t="str">
            <v>12202013-051.2_Planned Net to Gross Ratio</v>
          </cell>
          <cell r="D4143">
            <v>2</v>
          </cell>
          <cell r="E4143" t="str">
            <v>Planned Net to Gross Ratio</v>
          </cell>
          <cell r="F4143" t="str">
            <v>Net-to-Gross Value Source</v>
          </cell>
          <cell r="G4143" t="str">
            <v/>
          </cell>
          <cell r="H4143" t="str">
            <v>Page 10</v>
          </cell>
          <cell r="I4143" t="str">
            <v>DSM_WY_FinAnswerExpress_Report_2011.pdf</v>
          </cell>
        </row>
        <row r="4144">
          <cell r="C4144" t="str">
            <v>12202013-084.1_Measure life (years)</v>
          </cell>
          <cell r="D4144">
            <v>1</v>
          </cell>
          <cell r="E4144" t="str">
            <v>Measure life (years)</v>
          </cell>
          <cell r="F4144" t="str">
            <v>Measure Life Value Source</v>
          </cell>
          <cell r="G4144" t="str">
            <v/>
          </cell>
          <cell r="H4144" t="str">
            <v/>
          </cell>
          <cell r="I4144" t="str">
            <v>IndGreenMotorRewind_v2_0.xlsm</v>
          </cell>
        </row>
        <row r="4145">
          <cell r="C4145" t="str">
            <v>12202013-084.1_Incremental cost ($)</v>
          </cell>
          <cell r="D4145">
            <v>1</v>
          </cell>
          <cell r="E4145" t="str">
            <v>Incremental cost ($)</v>
          </cell>
          <cell r="F4145" t="str">
            <v>Cost Value Source</v>
          </cell>
          <cell r="G4145" t="str">
            <v/>
          </cell>
          <cell r="H4145" t="str">
            <v/>
          </cell>
          <cell r="I4145" t="str">
            <v>IndGreenMotorRewind_v2_0.xlsm</v>
          </cell>
        </row>
        <row r="4146">
          <cell r="C4146" t="str">
            <v>12202013-084.1_Gross Average Monthly Demand Reduction (kW/unit)</v>
          </cell>
          <cell r="D4146">
            <v>1</v>
          </cell>
          <cell r="E4146" t="str">
            <v>Gross Average Monthly Demand Reduction (kW/unit)</v>
          </cell>
          <cell r="F4146" t="str">
            <v>Demand Reduction Value Source</v>
          </cell>
          <cell r="G4146" t="str">
            <v/>
          </cell>
          <cell r="H4146" t="str">
            <v/>
          </cell>
          <cell r="I4146" t="str">
            <v>IndGreenMotorRewind_v2_0.xlsm</v>
          </cell>
        </row>
        <row r="4147">
          <cell r="C4147" t="str">
            <v>12202013-084.1_Gross incremental annual electric savings (kWh/yr)</v>
          </cell>
          <cell r="D4147">
            <v>1</v>
          </cell>
          <cell r="E4147" t="str">
            <v>Gross incremental annual electric savings (kWh/yr)</v>
          </cell>
          <cell r="F4147" t="str">
            <v xml:space="preserve">Energy Savings Value Source </v>
          </cell>
          <cell r="G4147" t="str">
            <v/>
          </cell>
          <cell r="H4147" t="str">
            <v/>
          </cell>
          <cell r="I4147" t="str">
            <v>IndGreenMotorRewind_v2_0.xlsm</v>
          </cell>
        </row>
        <row r="4148">
          <cell r="C4148" t="str">
            <v>12202013-084.1_Planned Net to Gross Ratio</v>
          </cell>
          <cell r="D4148">
            <v>1</v>
          </cell>
          <cell r="E4148" t="str">
            <v>Planned Net to Gross Ratio</v>
          </cell>
          <cell r="F4148" t="str">
            <v>Net-to-Gross Value Source</v>
          </cell>
          <cell r="G4148" t="str">
            <v/>
          </cell>
          <cell r="H4148" t="str">
            <v>page 2</v>
          </cell>
          <cell r="I4148" t="str">
            <v>CA_FinAnswer_Express_Program_Evaluation_2009-2011.pdf</v>
          </cell>
        </row>
        <row r="4149">
          <cell r="C4149" t="str">
            <v>12202013-084.1_Planned Realization Rate</v>
          </cell>
          <cell r="D4149">
            <v>1</v>
          </cell>
          <cell r="E4149" t="str">
            <v>Planned Realization Rate</v>
          </cell>
          <cell r="F4149" t="str">
            <v>Realization Rate Value Source</v>
          </cell>
          <cell r="G4149" t="str">
            <v/>
          </cell>
          <cell r="H4149" t="str">
            <v>page 2</v>
          </cell>
          <cell r="I4149" t="str">
            <v>CA_FinAnswer_Express_Program_Evaluation_2009-2011.pdf</v>
          </cell>
        </row>
        <row r="4150">
          <cell r="C4150" t="str">
            <v>12202013-020.2_Gross Average Monthly Demand Reduction (kW/unit)</v>
          </cell>
          <cell r="D4150">
            <v>2</v>
          </cell>
          <cell r="E4150" t="str">
            <v>Gross Average Monthly Demand Reduction (kW/unit)</v>
          </cell>
          <cell r="F4150" t="str">
            <v>Demand Reduction Value Source</v>
          </cell>
          <cell r="G4150" t="str">
            <v/>
          </cell>
          <cell r="H4150" t="str">
            <v/>
          </cell>
          <cell r="I4150" t="str">
            <v>IndGreenMotorRewind_v2_0.xlsm</v>
          </cell>
        </row>
        <row r="4151">
          <cell r="C4151" t="str">
            <v>12202013-020.2_Planned Realization Rate</v>
          </cell>
          <cell r="D4151">
            <v>2</v>
          </cell>
          <cell r="E4151" t="str">
            <v>Planned Realization Rate</v>
          </cell>
          <cell r="F4151" t="str">
            <v>Realization Rate Value Source</v>
          </cell>
          <cell r="G4151" t="str">
            <v/>
          </cell>
          <cell r="H4151" t="str">
            <v>Table 1</v>
          </cell>
          <cell r="I4151" t="str">
            <v>ID_FinAnswer_Express_Program_Evaluation_2009-2011.pdf</v>
          </cell>
        </row>
        <row r="4152">
          <cell r="C4152" t="str">
            <v>12202013-020.2_Gross incremental annual electric savings (kWh/yr)</v>
          </cell>
          <cell r="D4152">
            <v>2</v>
          </cell>
          <cell r="E4152" t="str">
            <v>Gross incremental annual electric savings (kWh/yr)</v>
          </cell>
          <cell r="F4152" t="str">
            <v xml:space="preserve">Energy Savings Value Source </v>
          </cell>
          <cell r="G4152" t="str">
            <v/>
          </cell>
          <cell r="H4152" t="str">
            <v/>
          </cell>
          <cell r="I4152" t="str">
            <v>IndGreenMotorRewind_v2_0.xlsm</v>
          </cell>
        </row>
        <row r="4153">
          <cell r="C4153" t="str">
            <v>12202013-020.2_Incremental cost ($)</v>
          </cell>
          <cell r="D4153">
            <v>2</v>
          </cell>
          <cell r="E4153" t="str">
            <v>Incremental cost ($)</v>
          </cell>
          <cell r="F4153" t="str">
            <v>Cost Value Source</v>
          </cell>
          <cell r="G4153" t="str">
            <v/>
          </cell>
          <cell r="H4153" t="str">
            <v/>
          </cell>
          <cell r="I4153" t="str">
            <v>IndGreenMotorRewind_v2_0.xlsm</v>
          </cell>
        </row>
        <row r="4154">
          <cell r="C4154" t="str">
            <v>12202013-020.2_Measure life (years)</v>
          </cell>
          <cell r="D4154">
            <v>2</v>
          </cell>
          <cell r="E4154" t="str">
            <v>Measure life (years)</v>
          </cell>
          <cell r="F4154" t="str">
            <v>Measure Life Value Source</v>
          </cell>
          <cell r="G4154" t="str">
            <v/>
          </cell>
          <cell r="H4154" t="str">
            <v/>
          </cell>
          <cell r="I4154" t="str">
            <v>IndGreenMotorRewind_v2_0.xlsm</v>
          </cell>
        </row>
        <row r="4155">
          <cell r="C4155" t="str">
            <v>12202013-020.2_Planned Net to Gross Ratio</v>
          </cell>
          <cell r="D4155">
            <v>2</v>
          </cell>
          <cell r="E4155" t="str">
            <v>Planned Net to Gross Ratio</v>
          </cell>
          <cell r="F4155" t="str">
            <v>Net-to-Gross Value Source</v>
          </cell>
          <cell r="G4155" t="str">
            <v/>
          </cell>
          <cell r="H4155" t="str">
            <v>Page 2</v>
          </cell>
          <cell r="I4155" t="str">
            <v>ID_FinAnswer_Express_Program_Evaluation_2009-2011.pdf</v>
          </cell>
        </row>
        <row r="4156">
          <cell r="C4156" t="str">
            <v>12132013-020.2_Measure life (years)</v>
          </cell>
          <cell r="D4156">
            <v>2</v>
          </cell>
          <cell r="E4156" t="str">
            <v>Measure life (years)</v>
          </cell>
          <cell r="F4156" t="str">
            <v>Measure Life Value Source</v>
          </cell>
          <cell r="G4156" t="str">
            <v/>
          </cell>
          <cell r="H4156" t="str">
            <v>Table 2 on page 22 of Appendix 1</v>
          </cell>
          <cell r="I4156" t="str">
            <v>UT_2011_Annual_Report.pdf</v>
          </cell>
        </row>
        <row r="4157">
          <cell r="C4157" t="str">
            <v>12132013-020.2_Incremental cost ($)</v>
          </cell>
          <cell r="D4157">
            <v>2</v>
          </cell>
          <cell r="E4157" t="str">
            <v>Incremental cost ($)</v>
          </cell>
          <cell r="F4157" t="str">
            <v>Cost Value Source</v>
          </cell>
          <cell r="G4157" t="str">
            <v/>
          </cell>
          <cell r="H4157" t="str">
            <v/>
          </cell>
          <cell r="I4157" t="str">
            <v>IndGreenMotorRewind_v2_0.xlsm</v>
          </cell>
        </row>
        <row r="4158">
          <cell r="C4158" t="str">
            <v>12132013-020.2_Gross incremental annual electric savings (kWh/yr)</v>
          </cell>
          <cell r="D4158">
            <v>2</v>
          </cell>
          <cell r="E4158" t="str">
            <v>Gross incremental annual electric savings (kWh/yr)</v>
          </cell>
          <cell r="F4158" t="str">
            <v xml:space="preserve">Energy Savings Value Source </v>
          </cell>
          <cell r="G4158" t="str">
            <v/>
          </cell>
          <cell r="H4158" t="str">
            <v/>
          </cell>
          <cell r="I4158" t="str">
            <v/>
          </cell>
        </row>
        <row r="4159">
          <cell r="C4159" t="str">
            <v>12132013-020.2_Gross Average Monthly Demand Reduction (kW/unit)</v>
          </cell>
          <cell r="D4159">
            <v>2</v>
          </cell>
          <cell r="E4159" t="str">
            <v>Gross Average Monthly Demand Reduction (kW/unit)</v>
          </cell>
          <cell r="F4159" t="str">
            <v>Demand Reduction Value Source</v>
          </cell>
          <cell r="G4159" t="str">
            <v/>
          </cell>
          <cell r="H4159" t="str">
            <v/>
          </cell>
          <cell r="I4159" t="str">
            <v/>
          </cell>
        </row>
        <row r="4160">
          <cell r="C4160" t="str">
            <v>12132013-020.2_Gross incremental annual electric savings (kWh/yr)</v>
          </cell>
          <cell r="D4160">
            <v>2</v>
          </cell>
          <cell r="E4160" t="str">
            <v>Gross incremental annual electric savings (kWh/yr)</v>
          </cell>
          <cell r="F4160" t="str">
            <v xml:space="preserve">Energy Savings Value Source </v>
          </cell>
          <cell r="G4160" t="str">
            <v/>
          </cell>
          <cell r="H4160" t="str">
            <v/>
          </cell>
          <cell r="I4160" t="str">
            <v>IndGreenMotorRewind_v2_0.xlsm</v>
          </cell>
        </row>
        <row r="4161">
          <cell r="C4161" t="str">
            <v>12132013-020.2_Incremental cost ($)</v>
          </cell>
          <cell r="D4161">
            <v>2</v>
          </cell>
          <cell r="E4161" t="str">
            <v>Incremental cost ($)</v>
          </cell>
          <cell r="F4161" t="str">
            <v>Cost Value Source</v>
          </cell>
          <cell r="G4161" t="str">
            <v/>
          </cell>
          <cell r="H4161" t="str">
            <v/>
          </cell>
          <cell r="I4161" t="str">
            <v/>
          </cell>
        </row>
        <row r="4162">
          <cell r="C4162" t="str">
            <v>12132013-020.2_Incentive Customer ($)</v>
          </cell>
          <cell r="D4162">
            <v>2</v>
          </cell>
          <cell r="E4162" t="str">
            <v>Incentive Customer ($)</v>
          </cell>
          <cell r="F4162" t="str">
            <v>Incentive Value Source</v>
          </cell>
          <cell r="G4162" t="str">
            <v/>
          </cell>
          <cell r="H4162" t="str">
            <v>Table 10-14</v>
          </cell>
          <cell r="I4162" t="str">
            <v>FinAnswer Express Market Characterization and Program Enhancements - Utah Service Territory 30 Nov 2011.pdf</v>
          </cell>
        </row>
        <row r="4163">
          <cell r="C4163" t="str">
            <v>12132013-020.2_Gross Average Monthly Demand Reduction (kW/unit)</v>
          </cell>
          <cell r="D4163">
            <v>2</v>
          </cell>
          <cell r="E4163" t="str">
            <v>Gross Average Monthly Demand Reduction (kW/unit)</v>
          </cell>
          <cell r="F4163" t="str">
            <v>Demand Reduction Value Source</v>
          </cell>
          <cell r="G4163" t="str">
            <v/>
          </cell>
          <cell r="H4163" t="str">
            <v/>
          </cell>
          <cell r="I4163" t="str">
            <v>IndGreenMotorRewind_v2_0.xlsm</v>
          </cell>
        </row>
        <row r="4164">
          <cell r="C4164" t="str">
            <v>12302013-043.1_Incremental cost ($)</v>
          </cell>
          <cell r="D4164">
            <v>1</v>
          </cell>
          <cell r="E4164" t="str">
            <v>Incremental cost ($)</v>
          </cell>
          <cell r="F4164" t="str">
            <v>Cost Value Source</v>
          </cell>
          <cell r="G4164" t="str">
            <v/>
          </cell>
          <cell r="H4164" t="str">
            <v/>
          </cell>
          <cell r="I4164" t="str">
            <v>IndGreenMotorRewind_v2_0.xlsm</v>
          </cell>
        </row>
        <row r="4165">
          <cell r="C4165" t="str">
            <v>12302013-043.1_Gross incremental annual electric savings (kWh/yr)</v>
          </cell>
          <cell r="D4165">
            <v>1</v>
          </cell>
          <cell r="E4165" t="str">
            <v>Gross incremental annual electric savings (kWh/yr)</v>
          </cell>
          <cell r="F4165" t="str">
            <v xml:space="preserve">Energy Savings Value Source </v>
          </cell>
          <cell r="G4165" t="str">
            <v/>
          </cell>
          <cell r="H4165" t="str">
            <v/>
          </cell>
          <cell r="I4165" t="str">
            <v>IndGreenMotorRewind_v2_0.xlsm</v>
          </cell>
        </row>
        <row r="4166">
          <cell r="C4166" t="str">
            <v>12302013-043.1_Gross Average Monthly Demand Reduction (kW/unit)</v>
          </cell>
          <cell r="D4166">
            <v>1</v>
          </cell>
          <cell r="E4166" t="str">
            <v>Gross Average Monthly Demand Reduction (kW/unit)</v>
          </cell>
          <cell r="F4166" t="str">
            <v>Demand Reduction Value Source</v>
          </cell>
          <cell r="G4166" t="str">
            <v/>
          </cell>
          <cell r="H4166" t="str">
            <v/>
          </cell>
          <cell r="I4166" t="str">
            <v>IndGreenMotorRewind_v2_0.xlsm</v>
          </cell>
        </row>
        <row r="4167">
          <cell r="C4167" t="str">
            <v>12302013-043.1_Measure life (years)</v>
          </cell>
          <cell r="D4167">
            <v>1</v>
          </cell>
          <cell r="E4167" t="str">
            <v>Measure life (years)</v>
          </cell>
          <cell r="F4167" t="str">
            <v>Measure Life Value Source</v>
          </cell>
          <cell r="G4167" t="str">
            <v/>
          </cell>
          <cell r="H4167" t="str">
            <v/>
          </cell>
          <cell r="I4167" t="str">
            <v>IndGreenMotorRewind_v2_0.xlsm</v>
          </cell>
        </row>
        <row r="4168">
          <cell r="C4168" t="str">
            <v>12202013-052.2_Incremental cost ($)</v>
          </cell>
          <cell r="D4168">
            <v>2</v>
          </cell>
          <cell r="E4168" t="str">
            <v>Incremental cost ($)</v>
          </cell>
          <cell r="F4168" t="str">
            <v>Incremental Cost Value Source</v>
          </cell>
          <cell r="G4168" t="str">
            <v/>
          </cell>
          <cell r="H4168" t="str">
            <v/>
          </cell>
          <cell r="I4168" t="str">
            <v>IndGreenMotorRewind_v2_0.xlsm</v>
          </cell>
        </row>
        <row r="4169">
          <cell r="C4169" t="str">
            <v>12202013-052.2_Gross Average Monthly Demand Reduction (kW/unit)</v>
          </cell>
          <cell r="D4169">
            <v>2</v>
          </cell>
          <cell r="E4169" t="str">
            <v>Gross Average Monthly Demand Reduction (kW/unit)</v>
          </cell>
          <cell r="F4169" t="str">
            <v>Demand Savings Value Source</v>
          </cell>
          <cell r="G4169" t="str">
            <v/>
          </cell>
          <cell r="H4169" t="str">
            <v/>
          </cell>
          <cell r="I4169" t="str">
            <v>IndGreenMotorRewind_v2_0.xlsm</v>
          </cell>
        </row>
        <row r="4170">
          <cell r="C4170" t="str">
            <v>12202013-052.2_Planned Net to Gross Ratio</v>
          </cell>
          <cell r="D4170">
            <v>2</v>
          </cell>
          <cell r="E4170" t="str">
            <v>Planned Net to Gross Ratio</v>
          </cell>
          <cell r="F4170" t="str">
            <v>Net-to-Gross Value Source</v>
          </cell>
          <cell r="G4170" t="str">
            <v/>
          </cell>
          <cell r="H4170" t="str">
            <v>Page 10</v>
          </cell>
          <cell r="I4170" t="str">
            <v>DSM_WY_FinAnswerExpress_Report_2011.pdf</v>
          </cell>
        </row>
        <row r="4171">
          <cell r="C4171" t="str">
            <v>12202013-052.2_Gross incremental annual electric savings (kWh/yr)</v>
          </cell>
          <cell r="D4171">
            <v>2</v>
          </cell>
          <cell r="E4171" t="str">
            <v>Gross incremental annual electric savings (kWh/yr)</v>
          </cell>
          <cell r="F4171" t="str">
            <v>Energy Savings Value Source</v>
          </cell>
          <cell r="G4171" t="str">
            <v/>
          </cell>
          <cell r="H4171" t="str">
            <v/>
          </cell>
          <cell r="I4171" t="str">
            <v>IndGreenMotorRewind_v2_0.xlsm</v>
          </cell>
        </row>
        <row r="4172">
          <cell r="C4172" t="str">
            <v>12202013-052.2_Planned Realization Rate</v>
          </cell>
          <cell r="D4172">
            <v>2</v>
          </cell>
          <cell r="E4172" t="str">
            <v>Planned Realization Rate</v>
          </cell>
          <cell r="F4172" t="str">
            <v>Realization Rate Value Source</v>
          </cell>
          <cell r="G4172" t="str">
            <v/>
          </cell>
          <cell r="H4172" t="str">
            <v>Table 1</v>
          </cell>
          <cell r="I4172" t="str">
            <v>DSM_WY_FinAnswerExpress_Report_2011.pdf</v>
          </cell>
        </row>
        <row r="4173">
          <cell r="C4173" t="str">
            <v>12202013-052.2_Measure life (years)</v>
          </cell>
          <cell r="D4173">
            <v>2</v>
          </cell>
          <cell r="E4173" t="str">
            <v>Measure life (years)</v>
          </cell>
          <cell r="F4173" t="str">
            <v>Measure Life Value Source</v>
          </cell>
          <cell r="G4173" t="str">
            <v/>
          </cell>
          <cell r="H4173" t="str">
            <v/>
          </cell>
          <cell r="I4173" t="str">
            <v>IndGreenMotorRewind_v2_0.xlsm</v>
          </cell>
        </row>
        <row r="4174">
          <cell r="C4174" t="str">
            <v>139.2_Incremental cost ($)</v>
          </cell>
          <cell r="D4174">
            <v>2</v>
          </cell>
          <cell r="E4174" t="str">
            <v>Incremental cost ($)</v>
          </cell>
          <cell r="F4174" t="str">
            <v>Cost Value Source</v>
          </cell>
          <cell r="G4174" t="str">
            <v/>
          </cell>
          <cell r="H4174" t="str">
            <v/>
          </cell>
          <cell r="I4174" t="str">
            <v>IndGreenMotorRewind_v2_0.xlsm</v>
          </cell>
        </row>
        <row r="4175">
          <cell r="C4175" t="str">
            <v>139.2_Gross Average Monthly Demand Reduction (kW/unit)</v>
          </cell>
          <cell r="D4175">
            <v>2</v>
          </cell>
          <cell r="E4175" t="str">
            <v>Gross Average Monthly Demand Reduction (kW/unit)</v>
          </cell>
          <cell r="F4175" t="str">
            <v>Demand Reduction Value Source</v>
          </cell>
          <cell r="G4175" t="str">
            <v/>
          </cell>
          <cell r="H4175" t="str">
            <v/>
          </cell>
          <cell r="I4175" t="str">
            <v>IndGreenMotorRewind_v2_0.xlsm</v>
          </cell>
        </row>
        <row r="4176">
          <cell r="C4176" t="str">
            <v>139.2_Planned Net to Gross Ratio</v>
          </cell>
          <cell r="D4176">
            <v>2</v>
          </cell>
          <cell r="E4176" t="str">
            <v>Planned Net to Gross Ratio</v>
          </cell>
          <cell r="F4176" t="str">
            <v>Net-to-Gross Value Source</v>
          </cell>
          <cell r="G4176" t="str">
            <v/>
          </cell>
          <cell r="H4176" t="str">
            <v>page 2</v>
          </cell>
          <cell r="I4176" t="str">
            <v>CA_FinAnswer_Express_Program_Evaluation_2009-2011.pdf</v>
          </cell>
        </row>
        <row r="4177">
          <cell r="C4177" t="str">
            <v>139.2_Planned Realization Rate</v>
          </cell>
          <cell r="D4177">
            <v>2</v>
          </cell>
          <cell r="E4177" t="str">
            <v>Planned Realization Rate</v>
          </cell>
          <cell r="F4177" t="str">
            <v>Realization Rate Value Source</v>
          </cell>
          <cell r="G4177" t="str">
            <v/>
          </cell>
          <cell r="H4177" t="str">
            <v>page 2</v>
          </cell>
          <cell r="I4177" t="str">
            <v>CA_FinAnswer_Express_Program_Evaluation_2009-2011.pdf</v>
          </cell>
        </row>
        <row r="4178">
          <cell r="C4178" t="str">
            <v>139.2_Measure life (years)</v>
          </cell>
          <cell r="D4178">
            <v>2</v>
          </cell>
          <cell r="E4178" t="str">
            <v>Measure life (years)</v>
          </cell>
          <cell r="F4178" t="str">
            <v>Measure Life Value Source</v>
          </cell>
          <cell r="G4178" t="str">
            <v/>
          </cell>
          <cell r="H4178" t="str">
            <v/>
          </cell>
          <cell r="I4178" t="str">
            <v>IndGreenMotorRewind_v2_0.xlsm</v>
          </cell>
        </row>
        <row r="4179">
          <cell r="C4179" t="str">
            <v>139.2_Gross incremental annual electric savings (kWh/yr)</v>
          </cell>
          <cell r="D4179">
            <v>2</v>
          </cell>
          <cell r="E4179" t="str">
            <v>Gross incremental annual electric savings (kWh/yr)</v>
          </cell>
          <cell r="F4179" t="str">
            <v xml:space="preserve">Energy Savings Value Source </v>
          </cell>
          <cell r="G4179" t="str">
            <v/>
          </cell>
          <cell r="H4179" t="str">
            <v/>
          </cell>
          <cell r="I4179" t="str">
            <v>IndGreenMotorRewind_v2_0.xlsm</v>
          </cell>
        </row>
        <row r="4180">
          <cell r="C4180" t="str">
            <v>349.3_Measure life (years)</v>
          </cell>
          <cell r="D4180">
            <v>3</v>
          </cell>
          <cell r="E4180" t="str">
            <v>Measure life (years)</v>
          </cell>
          <cell r="F4180" t="str">
            <v>Measure Life Value Source</v>
          </cell>
          <cell r="G4180" t="str">
            <v/>
          </cell>
          <cell r="H4180" t="str">
            <v/>
          </cell>
          <cell r="I4180" t="str">
            <v>IndGreenMotorRewind_v2_0.xlsm</v>
          </cell>
        </row>
        <row r="4181">
          <cell r="C4181" t="str">
            <v>349.3_Incremental cost ($)</v>
          </cell>
          <cell r="D4181">
            <v>3</v>
          </cell>
          <cell r="E4181" t="str">
            <v>Incremental cost ($)</v>
          </cell>
          <cell r="F4181" t="str">
            <v>Cost Value Source</v>
          </cell>
          <cell r="G4181" t="str">
            <v/>
          </cell>
          <cell r="H4181" t="str">
            <v/>
          </cell>
          <cell r="I4181" t="str">
            <v>IndGreenMotorRewind_v2_0.xlsm</v>
          </cell>
        </row>
        <row r="4182">
          <cell r="C4182" t="str">
            <v>349.3_Gross Average Monthly Demand Reduction (kW/unit)</v>
          </cell>
          <cell r="D4182">
            <v>3</v>
          </cell>
          <cell r="E4182" t="str">
            <v>Gross Average Monthly Demand Reduction (kW/unit)</v>
          </cell>
          <cell r="F4182" t="str">
            <v>Demand Reduction Value Source</v>
          </cell>
          <cell r="G4182" t="str">
            <v/>
          </cell>
          <cell r="H4182" t="str">
            <v/>
          </cell>
          <cell r="I4182" t="str">
            <v>IndGreenMotorRewind_v2_0.xlsm</v>
          </cell>
        </row>
        <row r="4183">
          <cell r="C4183" t="str">
            <v>349.3_Planned Net to Gross Ratio</v>
          </cell>
          <cell r="D4183">
            <v>3</v>
          </cell>
          <cell r="E4183" t="str">
            <v>Planned Net to Gross Ratio</v>
          </cell>
          <cell r="F4183" t="str">
            <v>Net-to-Gross Value Source</v>
          </cell>
          <cell r="G4183" t="str">
            <v/>
          </cell>
          <cell r="H4183" t="str">
            <v>Page 2</v>
          </cell>
          <cell r="I4183" t="str">
            <v>ID_FinAnswer_Express_Program_Evaluation_2009-2011.pdf</v>
          </cell>
        </row>
        <row r="4184">
          <cell r="C4184" t="str">
            <v>349.3_Planned Realization Rate</v>
          </cell>
          <cell r="D4184">
            <v>3</v>
          </cell>
          <cell r="E4184" t="str">
            <v>Planned Realization Rate</v>
          </cell>
          <cell r="F4184" t="str">
            <v>Realization Rate Value Source</v>
          </cell>
          <cell r="G4184" t="str">
            <v/>
          </cell>
          <cell r="H4184" t="str">
            <v>Table 1</v>
          </cell>
          <cell r="I4184" t="str">
            <v>ID_FinAnswer_Express_Program_Evaluation_2009-2011.pdf</v>
          </cell>
        </row>
        <row r="4185">
          <cell r="C4185" t="str">
            <v>349.3_Gross incremental annual electric savings (kWh/yr)</v>
          </cell>
          <cell r="D4185">
            <v>3</v>
          </cell>
          <cell r="E4185" t="str">
            <v>Gross incremental annual electric savings (kWh/yr)</v>
          </cell>
          <cell r="F4185" t="str">
            <v xml:space="preserve">Energy Savings Value Source </v>
          </cell>
          <cell r="G4185" t="str">
            <v/>
          </cell>
          <cell r="H4185" t="str">
            <v/>
          </cell>
          <cell r="I4185" t="str">
            <v>IndGreenMotorRewind_v2_0.xlsm</v>
          </cell>
        </row>
        <row r="4186">
          <cell r="C4186" t="str">
            <v>581.3_Incentive Customer ($)</v>
          </cell>
          <cell r="D4186">
            <v>3</v>
          </cell>
          <cell r="E4186" t="str">
            <v>Incentive Customer ($)</v>
          </cell>
          <cell r="F4186" t="str">
            <v>Incentive Value Source</v>
          </cell>
          <cell r="G4186" t="str">
            <v/>
          </cell>
          <cell r="H4186" t="str">
            <v>Table 10-14</v>
          </cell>
          <cell r="I4186" t="str">
            <v>FinAnswer Express Market Characterization and Program Enhancements - Utah Service Territory 30 Nov 2011.pdf</v>
          </cell>
        </row>
        <row r="4187">
          <cell r="C4187" t="str">
            <v>581.3_Incremental cost ($)</v>
          </cell>
          <cell r="D4187">
            <v>3</v>
          </cell>
          <cell r="E4187" t="str">
            <v>Incremental cost ($)</v>
          </cell>
          <cell r="F4187" t="str">
            <v>Cost Value Source</v>
          </cell>
          <cell r="G4187" t="str">
            <v/>
          </cell>
          <cell r="H4187" t="str">
            <v/>
          </cell>
          <cell r="I4187" t="str">
            <v/>
          </cell>
        </row>
        <row r="4188">
          <cell r="C4188" t="str">
            <v>581.3_Gross Average Monthly Demand Reduction (kW/unit)</v>
          </cell>
          <cell r="D4188">
            <v>3</v>
          </cell>
          <cell r="E4188" t="str">
            <v>Gross Average Monthly Demand Reduction (kW/unit)</v>
          </cell>
          <cell r="F4188" t="str">
            <v>Demand Reduction Value Source</v>
          </cell>
          <cell r="G4188" t="str">
            <v/>
          </cell>
          <cell r="H4188" t="str">
            <v/>
          </cell>
          <cell r="I4188" t="str">
            <v/>
          </cell>
        </row>
        <row r="4189">
          <cell r="C4189" t="str">
            <v>581.3_Gross incremental annual electric savings (kWh/yr)</v>
          </cell>
          <cell r="D4189">
            <v>3</v>
          </cell>
          <cell r="E4189" t="str">
            <v>Gross incremental annual electric savings (kWh/yr)</v>
          </cell>
          <cell r="F4189" t="str">
            <v xml:space="preserve">Energy Savings Value Source </v>
          </cell>
          <cell r="G4189" t="str">
            <v/>
          </cell>
          <cell r="H4189" t="str">
            <v/>
          </cell>
          <cell r="I4189" t="str">
            <v/>
          </cell>
        </row>
        <row r="4190">
          <cell r="C4190" t="str">
            <v>581.3_Measure life (years)</v>
          </cell>
          <cell r="D4190">
            <v>3</v>
          </cell>
          <cell r="E4190" t="str">
            <v>Measure life (years)</v>
          </cell>
          <cell r="F4190" t="str">
            <v>Measure Life Value Source</v>
          </cell>
          <cell r="G4190" t="str">
            <v/>
          </cell>
          <cell r="H4190" t="str">
            <v>Table 2 on page 22 of Appendix 1</v>
          </cell>
          <cell r="I4190" t="str">
            <v>UT_2011_Annual_Report.pdf</v>
          </cell>
        </row>
        <row r="4191">
          <cell r="C4191" t="str">
            <v>581.3_Gross incremental annual electric savings (kWh/yr)</v>
          </cell>
          <cell r="D4191">
            <v>3</v>
          </cell>
          <cell r="E4191" t="str">
            <v>Gross incremental annual electric savings (kWh/yr)</v>
          </cell>
          <cell r="F4191" t="str">
            <v xml:space="preserve">Energy Savings Value Source </v>
          </cell>
          <cell r="G4191" t="str">
            <v/>
          </cell>
          <cell r="H4191" t="str">
            <v/>
          </cell>
          <cell r="I4191" t="str">
            <v>AgGreenMotorRewind_v2_0.xlsm</v>
          </cell>
        </row>
        <row r="4192">
          <cell r="C4192" t="str">
            <v>581.3_Incremental cost ($)</v>
          </cell>
          <cell r="D4192">
            <v>3</v>
          </cell>
          <cell r="E4192" t="str">
            <v>Incremental cost ($)</v>
          </cell>
          <cell r="F4192" t="str">
            <v>Cost Value Source</v>
          </cell>
          <cell r="G4192" t="str">
            <v/>
          </cell>
          <cell r="H4192" t="str">
            <v/>
          </cell>
          <cell r="I4192" t="str">
            <v>IndGreenMotorRewind_v2_0.xlsm</v>
          </cell>
        </row>
        <row r="4193">
          <cell r="C4193" t="str">
            <v>581.3_Gross Average Monthly Demand Reduction (kW/unit)</v>
          </cell>
          <cell r="D4193">
            <v>3</v>
          </cell>
          <cell r="E4193" t="str">
            <v>Gross Average Monthly Demand Reduction (kW/unit)</v>
          </cell>
          <cell r="F4193" t="str">
            <v>Demand Reduction Value Source</v>
          </cell>
          <cell r="G4193" t="str">
            <v/>
          </cell>
          <cell r="H4193" t="str">
            <v/>
          </cell>
          <cell r="I4193" t="str">
            <v>IndGreenMotorRewind_v2_0.xlsm</v>
          </cell>
        </row>
        <row r="4194">
          <cell r="C4194" t="str">
            <v>793.2_Gross incremental annual electric savings (kWh/yr)</v>
          </cell>
          <cell r="D4194">
            <v>2</v>
          </cell>
          <cell r="E4194" t="str">
            <v>Gross incremental annual electric savings (kWh/yr)</v>
          </cell>
          <cell r="F4194" t="str">
            <v xml:space="preserve">Energy Savings Value Source </v>
          </cell>
          <cell r="G4194" t="str">
            <v/>
          </cell>
          <cell r="H4194" t="str">
            <v/>
          </cell>
          <cell r="I4194" t="str">
            <v>IndGreenMotorRewind_v2_0.xlsm</v>
          </cell>
        </row>
        <row r="4195">
          <cell r="C4195" t="str">
            <v>793.2_Measure life (years)</v>
          </cell>
          <cell r="D4195">
            <v>2</v>
          </cell>
          <cell r="E4195" t="str">
            <v>Measure life (years)</v>
          </cell>
          <cell r="F4195" t="str">
            <v>Measure Life Value Source</v>
          </cell>
          <cell r="G4195" t="str">
            <v/>
          </cell>
          <cell r="H4195" t="str">
            <v/>
          </cell>
          <cell r="I4195" t="str">
            <v>IndGreenMotorRewind_v2_0.xlsm</v>
          </cell>
        </row>
        <row r="4196">
          <cell r="C4196" t="str">
            <v>793.2_Incremental cost ($)</v>
          </cell>
          <cell r="D4196">
            <v>2</v>
          </cell>
          <cell r="E4196" t="str">
            <v>Incremental cost ($)</v>
          </cell>
          <cell r="F4196" t="str">
            <v>Cost Value Source</v>
          </cell>
          <cell r="G4196" t="str">
            <v/>
          </cell>
          <cell r="H4196" t="str">
            <v/>
          </cell>
          <cell r="I4196" t="str">
            <v>IndGreenMotorRewind_v2_0.xlsm</v>
          </cell>
        </row>
        <row r="4197">
          <cell r="C4197" t="str">
            <v>793.2_Gross Average Monthly Demand Reduction (kW/unit)</v>
          </cell>
          <cell r="D4197">
            <v>2</v>
          </cell>
          <cell r="E4197" t="str">
            <v>Gross Average Monthly Demand Reduction (kW/unit)</v>
          </cell>
          <cell r="F4197" t="str">
            <v>Demand Reduction Value Source</v>
          </cell>
          <cell r="G4197" t="str">
            <v/>
          </cell>
          <cell r="H4197" t="str">
            <v/>
          </cell>
          <cell r="I4197" t="str">
            <v>IndGreenMotorRewind_v2_0.xlsm</v>
          </cell>
        </row>
        <row r="4198">
          <cell r="C4198" t="str">
            <v>1006.3_Measure life (years)</v>
          </cell>
          <cell r="D4198">
            <v>3</v>
          </cell>
          <cell r="E4198" t="str">
            <v>Measure life (years)</v>
          </cell>
          <cell r="F4198" t="str">
            <v>Measure Life Value Source</v>
          </cell>
          <cell r="G4198" t="str">
            <v/>
          </cell>
          <cell r="H4198" t="str">
            <v/>
          </cell>
          <cell r="I4198" t="str">
            <v>IndGreenMotorRewind_v2_0.xlsm</v>
          </cell>
        </row>
        <row r="4199">
          <cell r="C4199" t="str">
            <v>1006.3_Planned Realization Rate</v>
          </cell>
          <cell r="D4199">
            <v>3</v>
          </cell>
          <cell r="E4199" t="str">
            <v>Planned Realization Rate</v>
          </cell>
          <cell r="F4199" t="str">
            <v>Realization Rate Value Source</v>
          </cell>
          <cell r="G4199" t="str">
            <v/>
          </cell>
          <cell r="H4199" t="str">
            <v>Table 1</v>
          </cell>
          <cell r="I4199" t="str">
            <v>DSM_WY_FinAnswerExpress_Report_2011.pdf</v>
          </cell>
        </row>
        <row r="4200">
          <cell r="C4200" t="str">
            <v>1006.3_Incremental cost ($)</v>
          </cell>
          <cell r="D4200">
            <v>3</v>
          </cell>
          <cell r="E4200" t="str">
            <v>Incremental cost ($)</v>
          </cell>
          <cell r="F4200" t="str">
            <v>Incremental Cost Value Source</v>
          </cell>
          <cell r="G4200" t="str">
            <v/>
          </cell>
          <cell r="H4200" t="str">
            <v/>
          </cell>
          <cell r="I4200" t="str">
            <v>IndGreenMotorRewind_v2_0.xlsm</v>
          </cell>
        </row>
        <row r="4201">
          <cell r="C4201" t="str">
            <v>1006.3_Gross Average Monthly Demand Reduction (kW/unit)</v>
          </cell>
          <cell r="D4201">
            <v>3</v>
          </cell>
          <cell r="E4201" t="str">
            <v>Gross Average Monthly Demand Reduction (kW/unit)</v>
          </cell>
          <cell r="F4201" t="str">
            <v>Demand Savings Value Source</v>
          </cell>
          <cell r="G4201" t="str">
            <v/>
          </cell>
          <cell r="H4201" t="str">
            <v/>
          </cell>
          <cell r="I4201" t="str">
            <v>IndGreenMotorRewind_v2_0.xlsm</v>
          </cell>
        </row>
        <row r="4202">
          <cell r="C4202" t="str">
            <v>1006.3_Planned Net to Gross Ratio</v>
          </cell>
          <cell r="D4202">
            <v>3</v>
          </cell>
          <cell r="E4202" t="str">
            <v>Planned Net to Gross Ratio</v>
          </cell>
          <cell r="F4202" t="str">
            <v>Net-to-Gross Value Source</v>
          </cell>
          <cell r="G4202" t="str">
            <v/>
          </cell>
          <cell r="H4202" t="str">
            <v>Page 10</v>
          </cell>
          <cell r="I4202" t="str">
            <v>DSM_WY_FinAnswerExpress_Report_2011.pdf</v>
          </cell>
        </row>
        <row r="4203">
          <cell r="C4203" t="str">
            <v>1006.3_Gross incremental annual electric savings (kWh/yr)</v>
          </cell>
          <cell r="D4203">
            <v>3</v>
          </cell>
          <cell r="E4203" t="str">
            <v>Gross incremental annual electric savings (kWh/yr)</v>
          </cell>
          <cell r="F4203" t="str">
            <v>Energy Savings Value Source</v>
          </cell>
          <cell r="G4203" t="str">
            <v/>
          </cell>
          <cell r="H4203" t="str">
            <v/>
          </cell>
          <cell r="I4203" t="str">
            <v>IndGreenMotorRewind_v2_0.xlsm</v>
          </cell>
        </row>
        <row r="4204">
          <cell r="C4204" t="str">
            <v>149.2_Measure life (years)</v>
          </cell>
          <cell r="D4204">
            <v>2</v>
          </cell>
          <cell r="E4204" t="str">
            <v>Measure life (years)</v>
          </cell>
          <cell r="F4204" t="str">
            <v>Measure Life Value Source</v>
          </cell>
          <cell r="G4204" t="str">
            <v/>
          </cell>
          <cell r="H4204" t="str">
            <v/>
          </cell>
          <cell r="I4204" t="str">
            <v>IndGreenMotorRewind_v2_0.xlsm</v>
          </cell>
        </row>
        <row r="4205">
          <cell r="C4205" t="str">
            <v>149.2_Incremental cost ($)</v>
          </cell>
          <cell r="D4205">
            <v>2</v>
          </cell>
          <cell r="E4205" t="str">
            <v>Incremental cost ($)</v>
          </cell>
          <cell r="F4205" t="str">
            <v>Cost Value Source</v>
          </cell>
          <cell r="G4205" t="str">
            <v/>
          </cell>
          <cell r="H4205" t="str">
            <v/>
          </cell>
          <cell r="I4205" t="str">
            <v>IndGreenMotorRewind_v2_0.xlsm</v>
          </cell>
        </row>
        <row r="4206">
          <cell r="C4206" t="str">
            <v>149.2_Gross incremental annual electric savings (kWh/yr)</v>
          </cell>
          <cell r="D4206">
            <v>2</v>
          </cell>
          <cell r="E4206" t="str">
            <v>Gross incremental annual electric savings (kWh/yr)</v>
          </cell>
          <cell r="F4206" t="str">
            <v xml:space="preserve">Energy Savings Value Source </v>
          </cell>
          <cell r="G4206" t="str">
            <v/>
          </cell>
          <cell r="H4206" t="str">
            <v/>
          </cell>
          <cell r="I4206" t="str">
            <v>IndGreenMotorRewind_v2_0.xlsm</v>
          </cell>
        </row>
        <row r="4207">
          <cell r="C4207" t="str">
            <v>149.2_Planned Net to Gross Ratio</v>
          </cell>
          <cell r="D4207">
            <v>2</v>
          </cell>
          <cell r="E4207" t="str">
            <v>Planned Net to Gross Ratio</v>
          </cell>
          <cell r="F4207" t="str">
            <v>Net-to-Gross Value Source</v>
          </cell>
          <cell r="G4207" t="str">
            <v/>
          </cell>
          <cell r="H4207" t="str">
            <v>page 2</v>
          </cell>
          <cell r="I4207" t="str">
            <v>CA_FinAnswer_Express_Program_Evaluation_2009-2011.pdf</v>
          </cell>
        </row>
        <row r="4208">
          <cell r="C4208" t="str">
            <v>149.2_Planned Realization Rate</v>
          </cell>
          <cell r="D4208">
            <v>2</v>
          </cell>
          <cell r="E4208" t="str">
            <v>Planned Realization Rate</v>
          </cell>
          <cell r="F4208" t="str">
            <v>Realization Rate Value Source</v>
          </cell>
          <cell r="G4208" t="str">
            <v/>
          </cell>
          <cell r="H4208" t="str">
            <v>page 2</v>
          </cell>
          <cell r="I4208" t="str">
            <v>CA_FinAnswer_Express_Program_Evaluation_2009-2011.pdf</v>
          </cell>
        </row>
        <row r="4209">
          <cell r="C4209" t="str">
            <v>149.2_Gross Average Monthly Demand Reduction (kW/unit)</v>
          </cell>
          <cell r="D4209">
            <v>2</v>
          </cell>
          <cell r="E4209" t="str">
            <v>Gross Average Monthly Demand Reduction (kW/unit)</v>
          </cell>
          <cell r="F4209" t="str">
            <v>Demand Reduction Value Source</v>
          </cell>
          <cell r="G4209" t="str">
            <v/>
          </cell>
          <cell r="H4209" t="str">
            <v/>
          </cell>
          <cell r="I4209" t="str">
            <v>IndGreenMotorRewind_v2_0.xlsm</v>
          </cell>
        </row>
        <row r="4210">
          <cell r="C4210" t="str">
            <v>360.3_Incremental cost ($)</v>
          </cell>
          <cell r="D4210">
            <v>3</v>
          </cell>
          <cell r="E4210" t="str">
            <v>Incremental cost ($)</v>
          </cell>
          <cell r="F4210" t="str">
            <v>Cost Value Source</v>
          </cell>
          <cell r="G4210" t="str">
            <v/>
          </cell>
          <cell r="H4210" t="str">
            <v/>
          </cell>
          <cell r="I4210" t="str">
            <v>IndGreenMotorRewind_v2_0.xlsm</v>
          </cell>
        </row>
        <row r="4211">
          <cell r="C4211" t="str">
            <v>360.3_Gross Average Monthly Demand Reduction (kW/unit)</v>
          </cell>
          <cell r="D4211">
            <v>3</v>
          </cell>
          <cell r="E4211" t="str">
            <v>Gross Average Monthly Demand Reduction (kW/unit)</v>
          </cell>
          <cell r="F4211" t="str">
            <v>Demand Reduction Value Source</v>
          </cell>
          <cell r="G4211" t="str">
            <v/>
          </cell>
          <cell r="H4211" t="str">
            <v/>
          </cell>
          <cell r="I4211" t="str">
            <v>IndGreenMotorRewind_v2_0.xlsm</v>
          </cell>
        </row>
        <row r="4212">
          <cell r="C4212" t="str">
            <v>360.3_Gross incremental annual electric savings (kWh/yr)</v>
          </cell>
          <cell r="D4212">
            <v>3</v>
          </cell>
          <cell r="E4212" t="str">
            <v>Gross incremental annual electric savings (kWh/yr)</v>
          </cell>
          <cell r="F4212" t="str">
            <v xml:space="preserve">Energy Savings Value Source </v>
          </cell>
          <cell r="G4212" t="str">
            <v/>
          </cell>
          <cell r="H4212" t="str">
            <v/>
          </cell>
          <cell r="I4212" t="str">
            <v>IndGreenMotorRewind_v2_0.xlsm</v>
          </cell>
        </row>
        <row r="4213">
          <cell r="C4213" t="str">
            <v>360.3_Measure life (years)</v>
          </cell>
          <cell r="D4213">
            <v>3</v>
          </cell>
          <cell r="E4213" t="str">
            <v>Measure life (years)</v>
          </cell>
          <cell r="F4213" t="str">
            <v>Measure Life Value Source</v>
          </cell>
          <cell r="G4213" t="str">
            <v/>
          </cell>
          <cell r="H4213" t="str">
            <v/>
          </cell>
          <cell r="I4213" t="str">
            <v>IndGreenMotorRewind_v2_0.xlsm</v>
          </cell>
        </row>
        <row r="4214">
          <cell r="C4214" t="str">
            <v>360.3_Planned Net to Gross Ratio</v>
          </cell>
          <cell r="D4214">
            <v>3</v>
          </cell>
          <cell r="E4214" t="str">
            <v>Planned Net to Gross Ratio</v>
          </cell>
          <cell r="F4214" t="str">
            <v>Net-to-Gross Value Source</v>
          </cell>
          <cell r="G4214" t="str">
            <v/>
          </cell>
          <cell r="H4214" t="str">
            <v>Page 2</v>
          </cell>
          <cell r="I4214" t="str">
            <v>ID_FinAnswer_Express_Program_Evaluation_2009-2011.pdf</v>
          </cell>
        </row>
        <row r="4215">
          <cell r="C4215" t="str">
            <v>360.3_Planned Realization Rate</v>
          </cell>
          <cell r="D4215">
            <v>3</v>
          </cell>
          <cell r="E4215" t="str">
            <v>Planned Realization Rate</v>
          </cell>
          <cell r="F4215" t="str">
            <v>Realization Rate Value Source</v>
          </cell>
          <cell r="G4215" t="str">
            <v/>
          </cell>
          <cell r="H4215" t="str">
            <v>Table 1</v>
          </cell>
          <cell r="I4215" t="str">
            <v>ID_FinAnswer_Express_Program_Evaluation_2009-2011.pdf</v>
          </cell>
        </row>
        <row r="4216">
          <cell r="C4216" t="str">
            <v>592.3_Measure life (years)</v>
          </cell>
          <cell r="D4216">
            <v>3</v>
          </cell>
          <cell r="E4216" t="str">
            <v>Measure life (years)</v>
          </cell>
          <cell r="F4216" t="str">
            <v>Measure Life Value Source</v>
          </cell>
          <cell r="G4216" t="str">
            <v/>
          </cell>
          <cell r="H4216" t="str">
            <v>Table 2 on page 22 of Appendix 1</v>
          </cell>
          <cell r="I4216" t="str">
            <v>UT_2011_Annual_Report.pdf</v>
          </cell>
        </row>
        <row r="4217">
          <cell r="C4217" t="str">
            <v>592.3_Gross incremental annual electric savings (kWh/yr)</v>
          </cell>
          <cell r="D4217">
            <v>3</v>
          </cell>
          <cell r="E4217" t="str">
            <v>Gross incremental annual electric savings (kWh/yr)</v>
          </cell>
          <cell r="F4217" t="str">
            <v xml:space="preserve">Energy Savings Value Source </v>
          </cell>
          <cell r="G4217" t="str">
            <v/>
          </cell>
          <cell r="H4217" t="str">
            <v/>
          </cell>
          <cell r="I4217" t="str">
            <v>AgGreenMotorRewind_v2_0.xlsm</v>
          </cell>
        </row>
        <row r="4218">
          <cell r="C4218" t="str">
            <v>592.3_Gross Average Monthly Demand Reduction (kW/unit)</v>
          </cell>
          <cell r="D4218">
            <v>3</v>
          </cell>
          <cell r="E4218" t="str">
            <v>Gross Average Monthly Demand Reduction (kW/unit)</v>
          </cell>
          <cell r="F4218" t="str">
            <v>Demand Reduction Value Source</v>
          </cell>
          <cell r="G4218" t="str">
            <v/>
          </cell>
          <cell r="H4218" t="str">
            <v/>
          </cell>
          <cell r="I4218" t="str">
            <v/>
          </cell>
        </row>
        <row r="4219">
          <cell r="C4219" t="str">
            <v>592.3_Incentive Customer ($)</v>
          </cell>
          <cell r="D4219">
            <v>3</v>
          </cell>
          <cell r="E4219" t="str">
            <v>Incentive Customer ($)</v>
          </cell>
          <cell r="F4219" t="str">
            <v>Incentive Value Source</v>
          </cell>
          <cell r="G4219" t="str">
            <v/>
          </cell>
          <cell r="H4219" t="str">
            <v>Table 10-14</v>
          </cell>
          <cell r="I4219" t="str">
            <v>FinAnswer Express Market Characterization and Program Enhancements - Utah Service Territory 30 Nov 2011.pdf</v>
          </cell>
        </row>
        <row r="4220">
          <cell r="C4220" t="str">
            <v>592.3_Gross Average Monthly Demand Reduction (kW/unit)</v>
          </cell>
          <cell r="D4220">
            <v>3</v>
          </cell>
          <cell r="E4220" t="str">
            <v>Gross Average Monthly Demand Reduction (kW/unit)</v>
          </cell>
          <cell r="F4220" t="str">
            <v>Demand Reduction Value Source</v>
          </cell>
          <cell r="G4220" t="str">
            <v/>
          </cell>
          <cell r="H4220" t="str">
            <v/>
          </cell>
          <cell r="I4220" t="str">
            <v>IndGreenMotorRewind_v2_0.xlsm</v>
          </cell>
        </row>
        <row r="4221">
          <cell r="C4221" t="str">
            <v>592.3_Gross incremental annual electric savings (kWh/yr)</v>
          </cell>
          <cell r="D4221">
            <v>3</v>
          </cell>
          <cell r="E4221" t="str">
            <v>Gross incremental annual electric savings (kWh/yr)</v>
          </cell>
          <cell r="F4221" t="str">
            <v xml:space="preserve">Energy Savings Value Source </v>
          </cell>
          <cell r="G4221" t="str">
            <v/>
          </cell>
          <cell r="H4221" t="str">
            <v/>
          </cell>
          <cell r="I4221" t="str">
            <v/>
          </cell>
        </row>
        <row r="4222">
          <cell r="C4222" t="str">
            <v>592.3_Incremental cost ($)</v>
          </cell>
          <cell r="D4222">
            <v>3</v>
          </cell>
          <cell r="E4222" t="str">
            <v>Incremental cost ($)</v>
          </cell>
          <cell r="F4222" t="str">
            <v>Cost Value Source</v>
          </cell>
          <cell r="G4222" t="str">
            <v/>
          </cell>
          <cell r="H4222" t="str">
            <v/>
          </cell>
          <cell r="I4222" t="str">
            <v>IndGreenMotorRewind_v2_0.xlsm</v>
          </cell>
        </row>
        <row r="4223">
          <cell r="C4223" t="str">
            <v>592.3_Incremental cost ($)</v>
          </cell>
          <cell r="D4223">
            <v>3</v>
          </cell>
          <cell r="E4223" t="str">
            <v>Incremental cost ($)</v>
          </cell>
          <cell r="F4223" t="str">
            <v>Cost Value Source</v>
          </cell>
          <cell r="G4223" t="str">
            <v/>
          </cell>
          <cell r="H4223" t="str">
            <v/>
          </cell>
          <cell r="I4223" t="str">
            <v/>
          </cell>
        </row>
        <row r="4224">
          <cell r="C4224" t="str">
            <v>803.2_Incremental cost ($)</v>
          </cell>
          <cell r="D4224">
            <v>2</v>
          </cell>
          <cell r="E4224" t="str">
            <v>Incremental cost ($)</v>
          </cell>
          <cell r="F4224" t="str">
            <v>Cost Value Source</v>
          </cell>
          <cell r="G4224" t="str">
            <v/>
          </cell>
          <cell r="H4224" t="str">
            <v/>
          </cell>
          <cell r="I4224" t="str">
            <v>IndGreenMotorRewind_v2_0.xlsm</v>
          </cell>
        </row>
        <row r="4225">
          <cell r="C4225" t="str">
            <v>803.2_Gross incremental annual electric savings (kWh/yr)</v>
          </cell>
          <cell r="D4225">
            <v>2</v>
          </cell>
          <cell r="E4225" t="str">
            <v>Gross incremental annual electric savings (kWh/yr)</v>
          </cell>
          <cell r="F4225" t="str">
            <v xml:space="preserve">Energy Savings Value Source </v>
          </cell>
          <cell r="G4225" t="str">
            <v/>
          </cell>
          <cell r="H4225" t="str">
            <v/>
          </cell>
          <cell r="I4225" t="str">
            <v>IndGreenMotorRewind_v2_0.xlsm</v>
          </cell>
        </row>
        <row r="4226">
          <cell r="C4226" t="str">
            <v>803.2_Measure life (years)</v>
          </cell>
          <cell r="D4226">
            <v>2</v>
          </cell>
          <cell r="E4226" t="str">
            <v>Measure life (years)</v>
          </cell>
          <cell r="F4226" t="str">
            <v>Measure Life Value Source</v>
          </cell>
          <cell r="G4226" t="str">
            <v/>
          </cell>
          <cell r="H4226" t="str">
            <v/>
          </cell>
          <cell r="I4226" t="str">
            <v>IndGreenMotorRewind_v2_0.xlsm</v>
          </cell>
        </row>
        <row r="4227">
          <cell r="C4227" t="str">
            <v>803.2_Gross Average Monthly Demand Reduction (kW/unit)</v>
          </cell>
          <cell r="D4227">
            <v>2</v>
          </cell>
          <cell r="E4227" t="str">
            <v>Gross Average Monthly Demand Reduction (kW/unit)</v>
          </cell>
          <cell r="F4227" t="str">
            <v>Demand Reduction Value Source</v>
          </cell>
          <cell r="G4227" t="str">
            <v/>
          </cell>
          <cell r="H4227" t="str">
            <v/>
          </cell>
          <cell r="I4227" t="str">
            <v>IndGreenMotorRewind_v2_0.xlsm</v>
          </cell>
        </row>
        <row r="4228">
          <cell r="C4228" t="str">
            <v>1017.3_Planned Realization Rate</v>
          </cell>
          <cell r="D4228">
            <v>3</v>
          </cell>
          <cell r="E4228" t="str">
            <v>Planned Realization Rate</v>
          </cell>
          <cell r="F4228" t="str">
            <v>Realization Rate Value Source</v>
          </cell>
          <cell r="G4228" t="str">
            <v/>
          </cell>
          <cell r="H4228" t="str">
            <v>Table 1</v>
          </cell>
          <cell r="I4228" t="str">
            <v>DSM_WY_FinAnswerExpress_Report_2011.pdf</v>
          </cell>
        </row>
        <row r="4229">
          <cell r="C4229" t="str">
            <v>1017.3_Planned Net to Gross Ratio</v>
          </cell>
          <cell r="D4229">
            <v>3</v>
          </cell>
          <cell r="E4229" t="str">
            <v>Planned Net to Gross Ratio</v>
          </cell>
          <cell r="F4229" t="str">
            <v>Net-to-Gross Value Source</v>
          </cell>
          <cell r="G4229" t="str">
            <v/>
          </cell>
          <cell r="H4229" t="str">
            <v>Page 10</v>
          </cell>
          <cell r="I4229" t="str">
            <v>DSM_WY_FinAnswerExpress_Report_2011.pdf</v>
          </cell>
        </row>
        <row r="4230">
          <cell r="C4230" t="str">
            <v>1017.3_Gross Average Monthly Demand Reduction (kW/unit)</v>
          </cell>
          <cell r="D4230">
            <v>3</v>
          </cell>
          <cell r="E4230" t="str">
            <v>Gross Average Monthly Demand Reduction (kW/unit)</v>
          </cell>
          <cell r="F4230" t="str">
            <v>Demand Savings Value Source</v>
          </cell>
          <cell r="G4230" t="str">
            <v/>
          </cell>
          <cell r="H4230" t="str">
            <v/>
          </cell>
          <cell r="I4230" t="str">
            <v>IndGreenMotorRewind_v2_0.xlsm</v>
          </cell>
        </row>
        <row r="4231">
          <cell r="C4231" t="str">
            <v>1017.3_Measure life (years)</v>
          </cell>
          <cell r="D4231">
            <v>3</v>
          </cell>
          <cell r="E4231" t="str">
            <v>Measure life (years)</v>
          </cell>
          <cell r="F4231" t="str">
            <v>Measure Life Value Source</v>
          </cell>
          <cell r="G4231" t="str">
            <v/>
          </cell>
          <cell r="H4231" t="str">
            <v/>
          </cell>
          <cell r="I4231" t="str">
            <v>IndGreenMotorRewind_v2_0.xlsm</v>
          </cell>
        </row>
        <row r="4232">
          <cell r="C4232" t="str">
            <v>1017.3_Incremental cost ($)</v>
          </cell>
          <cell r="D4232">
            <v>3</v>
          </cell>
          <cell r="E4232" t="str">
            <v>Incremental cost ($)</v>
          </cell>
          <cell r="F4232" t="str">
            <v>Incremental Cost Value Source</v>
          </cell>
          <cell r="G4232" t="str">
            <v/>
          </cell>
          <cell r="H4232" t="str">
            <v/>
          </cell>
          <cell r="I4232" t="str">
            <v>IndGreenMotorRewind_v2_0.xlsm</v>
          </cell>
        </row>
        <row r="4233">
          <cell r="C4233" t="str">
            <v>1017.3_Gross incremental annual electric savings (kWh/yr)</v>
          </cell>
          <cell r="D4233">
            <v>3</v>
          </cell>
          <cell r="E4233" t="str">
            <v>Gross incremental annual electric savings (kWh/yr)</v>
          </cell>
          <cell r="F4233" t="str">
            <v>Energy Savings Value Source</v>
          </cell>
          <cell r="G4233" t="str">
            <v/>
          </cell>
          <cell r="H4233" t="str">
            <v/>
          </cell>
          <cell r="I4233" t="str">
            <v>IndGreenMotorRewind_v2_0.xlsm</v>
          </cell>
        </row>
        <row r="4234">
          <cell r="C4234" t="str">
            <v>12202013-085.1_Measure life (years)</v>
          </cell>
          <cell r="D4234">
            <v>1</v>
          </cell>
          <cell r="E4234" t="str">
            <v>Measure life (years)</v>
          </cell>
          <cell r="F4234" t="str">
            <v>Measure Life Value Source</v>
          </cell>
          <cell r="G4234" t="str">
            <v/>
          </cell>
          <cell r="H4234" t="str">
            <v/>
          </cell>
          <cell r="I4234" t="str">
            <v>IndGreenMotorRewind_v2_0.xlsm</v>
          </cell>
        </row>
        <row r="4235">
          <cell r="C4235" t="str">
            <v>12202013-085.1_Incremental cost ($)</v>
          </cell>
          <cell r="D4235">
            <v>1</v>
          </cell>
          <cell r="E4235" t="str">
            <v>Incremental cost ($)</v>
          </cell>
          <cell r="F4235" t="str">
            <v>Cost Value Source</v>
          </cell>
          <cell r="G4235" t="str">
            <v/>
          </cell>
          <cell r="H4235" t="str">
            <v/>
          </cell>
          <cell r="I4235" t="str">
            <v>IndGreenMotorRewind_v2_0.xlsm</v>
          </cell>
        </row>
        <row r="4236">
          <cell r="C4236" t="str">
            <v>12202013-085.1_Gross incremental annual electric savings (kWh/yr)</v>
          </cell>
          <cell r="D4236">
            <v>1</v>
          </cell>
          <cell r="E4236" t="str">
            <v>Gross incremental annual electric savings (kWh/yr)</v>
          </cell>
          <cell r="F4236" t="str">
            <v xml:space="preserve">Energy Savings Value Source </v>
          </cell>
          <cell r="G4236" t="str">
            <v/>
          </cell>
          <cell r="H4236" t="str">
            <v/>
          </cell>
          <cell r="I4236" t="str">
            <v>IndGreenMotorRewind_v2_0.xlsm</v>
          </cell>
        </row>
        <row r="4237">
          <cell r="C4237" t="str">
            <v>12202013-085.1_Planned Realization Rate</v>
          </cell>
          <cell r="D4237">
            <v>1</v>
          </cell>
          <cell r="E4237" t="str">
            <v>Planned Realization Rate</v>
          </cell>
          <cell r="F4237" t="str">
            <v>Realization Rate Value Source</v>
          </cell>
          <cell r="G4237" t="str">
            <v/>
          </cell>
          <cell r="H4237" t="str">
            <v>page 2</v>
          </cell>
          <cell r="I4237" t="str">
            <v>CA_FinAnswer_Express_Program_Evaluation_2009-2011.pdf</v>
          </cell>
        </row>
        <row r="4238">
          <cell r="C4238" t="str">
            <v>12202013-085.1_Planned Net to Gross Ratio</v>
          </cell>
          <cell r="D4238">
            <v>1</v>
          </cell>
          <cell r="E4238" t="str">
            <v>Planned Net to Gross Ratio</v>
          </cell>
          <cell r="F4238" t="str">
            <v>Net-to-Gross Value Source</v>
          </cell>
          <cell r="G4238" t="str">
            <v/>
          </cell>
          <cell r="H4238" t="str">
            <v>page 2</v>
          </cell>
          <cell r="I4238" t="str">
            <v>CA_FinAnswer_Express_Program_Evaluation_2009-2011.pdf</v>
          </cell>
        </row>
        <row r="4239">
          <cell r="C4239" t="str">
            <v>12202013-085.1_Gross Average Monthly Demand Reduction (kW/unit)</v>
          </cell>
          <cell r="D4239">
            <v>1</v>
          </cell>
          <cell r="E4239" t="str">
            <v>Gross Average Monthly Demand Reduction (kW/unit)</v>
          </cell>
          <cell r="F4239" t="str">
            <v>Demand Reduction Value Source</v>
          </cell>
          <cell r="G4239" t="str">
            <v/>
          </cell>
          <cell r="H4239" t="str">
            <v/>
          </cell>
          <cell r="I4239" t="str">
            <v>IndGreenMotorRewind_v2_0.xlsm</v>
          </cell>
        </row>
        <row r="4240">
          <cell r="C4240" t="str">
            <v>12202013-021.2_Gross Average Monthly Demand Reduction (kW/unit)</v>
          </cell>
          <cell r="D4240">
            <v>2</v>
          </cell>
          <cell r="E4240" t="str">
            <v>Gross Average Monthly Demand Reduction (kW/unit)</v>
          </cell>
          <cell r="F4240" t="str">
            <v>Demand Reduction Value Source</v>
          </cell>
          <cell r="G4240" t="str">
            <v/>
          </cell>
          <cell r="H4240" t="str">
            <v/>
          </cell>
          <cell r="I4240" t="str">
            <v>IndGreenMotorRewind_v2_0.xlsm</v>
          </cell>
        </row>
        <row r="4241">
          <cell r="C4241" t="str">
            <v>12202013-021.2_Planned Realization Rate</v>
          </cell>
          <cell r="D4241">
            <v>2</v>
          </cell>
          <cell r="E4241" t="str">
            <v>Planned Realization Rate</v>
          </cell>
          <cell r="F4241" t="str">
            <v>Realization Rate Value Source</v>
          </cell>
          <cell r="G4241" t="str">
            <v/>
          </cell>
          <cell r="H4241" t="str">
            <v>Table 1</v>
          </cell>
          <cell r="I4241" t="str">
            <v>ID_FinAnswer_Express_Program_Evaluation_2009-2011.pdf</v>
          </cell>
        </row>
        <row r="4242">
          <cell r="C4242" t="str">
            <v>12202013-021.2_Incremental cost ($)</v>
          </cell>
          <cell r="D4242">
            <v>2</v>
          </cell>
          <cell r="E4242" t="str">
            <v>Incremental cost ($)</v>
          </cell>
          <cell r="F4242" t="str">
            <v>Cost Value Source</v>
          </cell>
          <cell r="G4242" t="str">
            <v/>
          </cell>
          <cell r="H4242" t="str">
            <v/>
          </cell>
          <cell r="I4242" t="str">
            <v>IndGreenMotorRewind_v2_0.xlsm</v>
          </cell>
        </row>
        <row r="4243">
          <cell r="C4243" t="str">
            <v>12202013-021.2_Planned Net to Gross Ratio</v>
          </cell>
          <cell r="D4243">
            <v>2</v>
          </cell>
          <cell r="E4243" t="str">
            <v>Planned Net to Gross Ratio</v>
          </cell>
          <cell r="F4243" t="str">
            <v>Net-to-Gross Value Source</v>
          </cell>
          <cell r="G4243" t="str">
            <v/>
          </cell>
          <cell r="H4243" t="str">
            <v>Page 2</v>
          </cell>
          <cell r="I4243" t="str">
            <v>ID_FinAnswer_Express_Program_Evaluation_2009-2011.pdf</v>
          </cell>
        </row>
        <row r="4244">
          <cell r="C4244" t="str">
            <v>12202013-021.2_Measure life (years)</v>
          </cell>
          <cell r="D4244">
            <v>2</v>
          </cell>
          <cell r="E4244" t="str">
            <v>Measure life (years)</v>
          </cell>
          <cell r="F4244" t="str">
            <v>Measure Life Value Source</v>
          </cell>
          <cell r="G4244" t="str">
            <v/>
          </cell>
          <cell r="H4244" t="str">
            <v/>
          </cell>
          <cell r="I4244" t="str">
            <v>IndGreenMotorRewind_v2_0.xlsm</v>
          </cell>
        </row>
        <row r="4245">
          <cell r="C4245" t="str">
            <v>12202013-021.2_Gross incremental annual electric savings (kWh/yr)</v>
          </cell>
          <cell r="D4245">
            <v>2</v>
          </cell>
          <cell r="E4245" t="str">
            <v>Gross incremental annual electric savings (kWh/yr)</v>
          </cell>
          <cell r="F4245" t="str">
            <v xml:space="preserve">Energy Savings Value Source </v>
          </cell>
          <cell r="G4245" t="str">
            <v/>
          </cell>
          <cell r="H4245" t="str">
            <v/>
          </cell>
          <cell r="I4245" t="str">
            <v>IndGreenMotorRewind_v2_0.xlsm</v>
          </cell>
        </row>
        <row r="4246">
          <cell r="C4246" t="str">
            <v>12132013-021.2_Incremental cost ($)</v>
          </cell>
          <cell r="D4246">
            <v>2</v>
          </cell>
          <cell r="E4246" t="str">
            <v>Incremental cost ($)</v>
          </cell>
          <cell r="F4246" t="str">
            <v>Cost Value Source</v>
          </cell>
          <cell r="G4246" t="str">
            <v/>
          </cell>
          <cell r="H4246" t="str">
            <v/>
          </cell>
          <cell r="I4246" t="str">
            <v>IndGreenMotorRewind_v2_0.xlsm</v>
          </cell>
        </row>
        <row r="4247">
          <cell r="C4247" t="str">
            <v>12132013-021.2_Gross incremental annual electric savings (kWh/yr)</v>
          </cell>
          <cell r="D4247">
            <v>2</v>
          </cell>
          <cell r="E4247" t="str">
            <v>Gross incremental annual electric savings (kWh/yr)</v>
          </cell>
          <cell r="F4247" t="str">
            <v xml:space="preserve">Energy Savings Value Source </v>
          </cell>
          <cell r="G4247" t="str">
            <v/>
          </cell>
          <cell r="H4247" t="str">
            <v/>
          </cell>
          <cell r="I4247" t="str">
            <v/>
          </cell>
        </row>
        <row r="4248">
          <cell r="C4248" t="str">
            <v>12132013-021.2_Incentive Customer ($)</v>
          </cell>
          <cell r="D4248">
            <v>2</v>
          </cell>
          <cell r="E4248" t="str">
            <v>Incentive Customer ($)</v>
          </cell>
          <cell r="F4248" t="str">
            <v>Incentive Value Source</v>
          </cell>
          <cell r="G4248" t="str">
            <v/>
          </cell>
          <cell r="H4248" t="str">
            <v>Table 10-14</v>
          </cell>
          <cell r="I4248" t="str">
            <v>FinAnswer Express Market Characterization and Program Enhancements - Utah Service Territory 30 Nov 2011.pdf</v>
          </cell>
        </row>
        <row r="4249">
          <cell r="C4249" t="str">
            <v>12132013-021.2_Gross Average Monthly Demand Reduction (kW/unit)</v>
          </cell>
          <cell r="D4249">
            <v>2</v>
          </cell>
          <cell r="E4249" t="str">
            <v>Gross Average Monthly Demand Reduction (kW/unit)</v>
          </cell>
          <cell r="F4249" t="str">
            <v>Demand Reduction Value Source</v>
          </cell>
          <cell r="G4249" t="str">
            <v/>
          </cell>
          <cell r="H4249" t="str">
            <v/>
          </cell>
          <cell r="I4249" t="str">
            <v/>
          </cell>
        </row>
        <row r="4250">
          <cell r="C4250" t="str">
            <v>12132013-021.2_Gross Average Monthly Demand Reduction (kW/unit)</v>
          </cell>
          <cell r="D4250">
            <v>2</v>
          </cell>
          <cell r="E4250" t="str">
            <v>Gross Average Monthly Demand Reduction (kW/unit)</v>
          </cell>
          <cell r="F4250" t="str">
            <v>Demand Reduction Value Source</v>
          </cell>
          <cell r="G4250" t="str">
            <v/>
          </cell>
          <cell r="H4250" t="str">
            <v/>
          </cell>
          <cell r="I4250" t="str">
            <v>IndGreenMotorRewind_v2_0.xlsm</v>
          </cell>
        </row>
        <row r="4251">
          <cell r="C4251" t="str">
            <v>12132013-021.2_Incremental cost ($)</v>
          </cell>
          <cell r="D4251">
            <v>2</v>
          </cell>
          <cell r="E4251" t="str">
            <v>Incremental cost ($)</v>
          </cell>
          <cell r="F4251" t="str">
            <v>Cost Value Source</v>
          </cell>
          <cell r="G4251" t="str">
            <v/>
          </cell>
          <cell r="H4251" t="str">
            <v/>
          </cell>
          <cell r="I4251" t="str">
            <v/>
          </cell>
        </row>
        <row r="4252">
          <cell r="C4252" t="str">
            <v>12132013-021.2_Gross incremental annual electric savings (kWh/yr)</v>
          </cell>
          <cell r="D4252">
            <v>2</v>
          </cell>
          <cell r="E4252" t="str">
            <v>Gross incremental annual electric savings (kWh/yr)</v>
          </cell>
          <cell r="F4252" t="str">
            <v xml:space="preserve">Energy Savings Value Source </v>
          </cell>
          <cell r="G4252" t="str">
            <v/>
          </cell>
          <cell r="H4252" t="str">
            <v/>
          </cell>
          <cell r="I4252" t="str">
            <v>IndGreenMotorRewind_v2_0.xlsm</v>
          </cell>
        </row>
        <row r="4253">
          <cell r="C4253" t="str">
            <v>12132013-021.2_Measure life (years)</v>
          </cell>
          <cell r="D4253">
            <v>2</v>
          </cell>
          <cell r="E4253" t="str">
            <v>Measure life (years)</v>
          </cell>
          <cell r="F4253" t="str">
            <v>Measure Life Value Source</v>
          </cell>
          <cell r="G4253" t="str">
            <v/>
          </cell>
          <cell r="H4253" t="str">
            <v>Table 2 on page 22 of Appendix 1</v>
          </cell>
          <cell r="I4253" t="str">
            <v>UT_2011_Annual_Report.pdf</v>
          </cell>
        </row>
        <row r="4254">
          <cell r="C4254" t="str">
            <v>12302013-044.1_Incremental cost ($)</v>
          </cell>
          <cell r="D4254">
            <v>1</v>
          </cell>
          <cell r="E4254" t="str">
            <v>Incremental cost ($)</v>
          </cell>
          <cell r="F4254" t="str">
            <v>Cost Value Source</v>
          </cell>
          <cell r="G4254" t="str">
            <v/>
          </cell>
          <cell r="H4254" t="str">
            <v/>
          </cell>
          <cell r="I4254" t="str">
            <v>IndGreenMotorRewind_v2_0.xlsm</v>
          </cell>
        </row>
        <row r="4255">
          <cell r="C4255" t="str">
            <v>12302013-044.1_Measure life (years)</v>
          </cell>
          <cell r="D4255">
            <v>1</v>
          </cell>
          <cell r="E4255" t="str">
            <v>Measure life (years)</v>
          </cell>
          <cell r="F4255" t="str">
            <v>Measure Life Value Source</v>
          </cell>
          <cell r="G4255" t="str">
            <v/>
          </cell>
          <cell r="H4255" t="str">
            <v/>
          </cell>
          <cell r="I4255" t="str">
            <v>IndGreenMotorRewind_v2_0.xlsm</v>
          </cell>
        </row>
        <row r="4256">
          <cell r="C4256" t="str">
            <v>12302013-044.1_Gross Average Monthly Demand Reduction (kW/unit)</v>
          </cell>
          <cell r="D4256">
            <v>1</v>
          </cell>
          <cell r="E4256" t="str">
            <v>Gross Average Monthly Demand Reduction (kW/unit)</v>
          </cell>
          <cell r="F4256" t="str">
            <v>Demand Reduction Value Source</v>
          </cell>
          <cell r="G4256" t="str">
            <v/>
          </cell>
          <cell r="H4256" t="str">
            <v/>
          </cell>
          <cell r="I4256" t="str">
            <v>IndGreenMotorRewind_v2_0.xlsm</v>
          </cell>
        </row>
        <row r="4257">
          <cell r="C4257" t="str">
            <v>12302013-044.1_Gross incremental annual electric savings (kWh/yr)</v>
          </cell>
          <cell r="D4257">
            <v>1</v>
          </cell>
          <cell r="E4257" t="str">
            <v>Gross incremental annual electric savings (kWh/yr)</v>
          </cell>
          <cell r="F4257" t="str">
            <v xml:space="preserve">Energy Savings Value Source </v>
          </cell>
          <cell r="G4257" t="str">
            <v/>
          </cell>
          <cell r="H4257" t="str">
            <v/>
          </cell>
          <cell r="I4257" t="str">
            <v>IndGreenMotorRewind_v2_0.xlsm</v>
          </cell>
        </row>
        <row r="4258">
          <cell r="C4258" t="str">
            <v>12202013-053.2_Measure life (years)</v>
          </cell>
          <cell r="D4258">
            <v>2</v>
          </cell>
          <cell r="E4258" t="str">
            <v>Measure life (years)</v>
          </cell>
          <cell r="F4258" t="str">
            <v>Measure Life Value Source</v>
          </cell>
          <cell r="G4258" t="str">
            <v/>
          </cell>
          <cell r="H4258" t="str">
            <v/>
          </cell>
          <cell r="I4258" t="str">
            <v>IndGreenMotorRewind_v2_0.xlsm</v>
          </cell>
        </row>
        <row r="4259">
          <cell r="C4259" t="str">
            <v>12202013-053.2_Planned Net to Gross Ratio</v>
          </cell>
          <cell r="D4259">
            <v>2</v>
          </cell>
          <cell r="E4259" t="str">
            <v>Planned Net to Gross Ratio</v>
          </cell>
          <cell r="F4259" t="str">
            <v>Net-to-Gross Value Source</v>
          </cell>
          <cell r="G4259" t="str">
            <v/>
          </cell>
          <cell r="H4259" t="str">
            <v>Page 10</v>
          </cell>
          <cell r="I4259" t="str">
            <v>DSM_WY_FinAnswerExpress_Report_2011.pdf</v>
          </cell>
        </row>
        <row r="4260">
          <cell r="C4260" t="str">
            <v>12202013-053.2_Gross Average Monthly Demand Reduction (kW/unit)</v>
          </cell>
          <cell r="D4260">
            <v>2</v>
          </cell>
          <cell r="E4260" t="str">
            <v>Gross Average Monthly Demand Reduction (kW/unit)</v>
          </cell>
          <cell r="F4260" t="str">
            <v>Demand Savings Value Source</v>
          </cell>
          <cell r="G4260" t="str">
            <v/>
          </cell>
          <cell r="H4260" t="str">
            <v/>
          </cell>
          <cell r="I4260" t="str">
            <v>IndGreenMotorRewind_v2_0.xlsm</v>
          </cell>
        </row>
        <row r="4261">
          <cell r="C4261" t="str">
            <v>12202013-053.2_Incremental cost ($)</v>
          </cell>
          <cell r="D4261">
            <v>2</v>
          </cell>
          <cell r="E4261" t="str">
            <v>Incremental cost ($)</v>
          </cell>
          <cell r="F4261" t="str">
            <v>Incremental Cost Value Source</v>
          </cell>
          <cell r="G4261" t="str">
            <v/>
          </cell>
          <cell r="H4261" t="str">
            <v/>
          </cell>
          <cell r="I4261" t="str">
            <v>IndGreenMotorRewind_v2_0.xlsm</v>
          </cell>
        </row>
        <row r="4262">
          <cell r="C4262" t="str">
            <v>12202013-053.2_Gross incremental annual electric savings (kWh/yr)</v>
          </cell>
          <cell r="D4262">
            <v>2</v>
          </cell>
          <cell r="E4262" t="str">
            <v>Gross incremental annual electric savings (kWh/yr)</v>
          </cell>
          <cell r="F4262" t="str">
            <v>Energy Savings Value Source</v>
          </cell>
          <cell r="G4262" t="str">
            <v/>
          </cell>
          <cell r="H4262" t="str">
            <v/>
          </cell>
          <cell r="I4262" t="str">
            <v>IndGreenMotorRewind_v2_0.xlsm</v>
          </cell>
        </row>
        <row r="4263">
          <cell r="C4263" t="str">
            <v>12202013-053.2_Planned Realization Rate</v>
          </cell>
          <cell r="D4263">
            <v>2</v>
          </cell>
          <cell r="E4263" t="str">
            <v>Planned Realization Rate</v>
          </cell>
          <cell r="F4263" t="str">
            <v>Realization Rate Value Source</v>
          </cell>
          <cell r="G4263" t="str">
            <v/>
          </cell>
          <cell r="H4263" t="str">
            <v>Table 1</v>
          </cell>
          <cell r="I4263" t="str">
            <v>DSM_WY_FinAnswerExpress_Report_2011.pdf</v>
          </cell>
        </row>
        <row r="4264">
          <cell r="C4264" t="str">
            <v>12202013-086.1_Gross incremental annual electric savings (kWh/yr)</v>
          </cell>
          <cell r="D4264">
            <v>1</v>
          </cell>
          <cell r="E4264" t="str">
            <v>Gross incremental annual electric savings (kWh/yr)</v>
          </cell>
          <cell r="F4264" t="str">
            <v xml:space="preserve">Energy Savings Value Source </v>
          </cell>
          <cell r="G4264" t="str">
            <v/>
          </cell>
          <cell r="H4264" t="str">
            <v/>
          </cell>
          <cell r="I4264" t="str">
            <v>IndGreenMotorRewind_v2_0.xlsm</v>
          </cell>
        </row>
        <row r="4265">
          <cell r="C4265" t="str">
            <v>12202013-086.1_Incremental cost ($)</v>
          </cell>
          <cell r="D4265">
            <v>1</v>
          </cell>
          <cell r="E4265" t="str">
            <v>Incremental cost ($)</v>
          </cell>
          <cell r="F4265" t="str">
            <v>Cost Value Source</v>
          </cell>
          <cell r="G4265" t="str">
            <v/>
          </cell>
          <cell r="H4265" t="str">
            <v/>
          </cell>
          <cell r="I4265" t="str">
            <v>IndGreenMotorRewind_v2_0.xlsm</v>
          </cell>
        </row>
        <row r="4266">
          <cell r="C4266" t="str">
            <v>12202013-086.1_Measure life (years)</v>
          </cell>
          <cell r="D4266">
            <v>1</v>
          </cell>
          <cell r="E4266" t="str">
            <v>Measure life (years)</v>
          </cell>
          <cell r="F4266" t="str">
            <v>Measure Life Value Source</v>
          </cell>
          <cell r="G4266" t="str">
            <v/>
          </cell>
          <cell r="H4266" t="str">
            <v/>
          </cell>
          <cell r="I4266" t="str">
            <v>IndGreenMotorRewind_v2_0.xlsm</v>
          </cell>
        </row>
        <row r="4267">
          <cell r="C4267" t="str">
            <v>12202013-086.1_Planned Net to Gross Ratio</v>
          </cell>
          <cell r="D4267">
            <v>1</v>
          </cell>
          <cell r="E4267" t="str">
            <v>Planned Net to Gross Ratio</v>
          </cell>
          <cell r="F4267" t="str">
            <v>Net-to-Gross Value Source</v>
          </cell>
          <cell r="G4267" t="str">
            <v/>
          </cell>
          <cell r="H4267" t="str">
            <v>page 2</v>
          </cell>
          <cell r="I4267" t="str">
            <v>CA_FinAnswer_Express_Program_Evaluation_2009-2011.pdf</v>
          </cell>
        </row>
        <row r="4268">
          <cell r="C4268" t="str">
            <v>12202013-086.1_Planned Realization Rate</v>
          </cell>
          <cell r="D4268">
            <v>1</v>
          </cell>
          <cell r="E4268" t="str">
            <v>Planned Realization Rate</v>
          </cell>
          <cell r="F4268" t="str">
            <v>Realization Rate Value Source</v>
          </cell>
          <cell r="G4268" t="str">
            <v/>
          </cell>
          <cell r="H4268" t="str">
            <v>page 2</v>
          </cell>
          <cell r="I4268" t="str">
            <v>CA_FinAnswer_Express_Program_Evaluation_2009-2011.pdf</v>
          </cell>
        </row>
        <row r="4269">
          <cell r="C4269" t="str">
            <v>12202013-086.1_Gross Average Monthly Demand Reduction (kW/unit)</v>
          </cell>
          <cell r="D4269">
            <v>1</v>
          </cell>
          <cell r="E4269" t="str">
            <v>Gross Average Monthly Demand Reduction (kW/unit)</v>
          </cell>
          <cell r="F4269" t="str">
            <v>Demand Reduction Value Source</v>
          </cell>
          <cell r="G4269" t="str">
            <v/>
          </cell>
          <cell r="H4269" t="str">
            <v/>
          </cell>
          <cell r="I4269" t="str">
            <v>IndGreenMotorRewind_v2_0.xlsm</v>
          </cell>
        </row>
        <row r="4270">
          <cell r="C4270" t="str">
            <v>12202013-022.2_Incremental cost ($)</v>
          </cell>
          <cell r="D4270">
            <v>2</v>
          </cell>
          <cell r="E4270" t="str">
            <v>Incremental cost ($)</v>
          </cell>
          <cell r="F4270" t="str">
            <v>Cost Value Source</v>
          </cell>
          <cell r="G4270" t="str">
            <v/>
          </cell>
          <cell r="H4270" t="str">
            <v/>
          </cell>
          <cell r="I4270" t="str">
            <v>IndGreenMotorRewind_v2_0.xlsm</v>
          </cell>
        </row>
        <row r="4271">
          <cell r="C4271" t="str">
            <v>12202013-022.2_Planned Realization Rate</v>
          </cell>
          <cell r="D4271">
            <v>2</v>
          </cell>
          <cell r="E4271" t="str">
            <v>Planned Realization Rate</v>
          </cell>
          <cell r="F4271" t="str">
            <v>Realization Rate Value Source</v>
          </cell>
          <cell r="G4271" t="str">
            <v/>
          </cell>
          <cell r="H4271" t="str">
            <v>Table 1</v>
          </cell>
          <cell r="I4271" t="str">
            <v>ID_FinAnswer_Express_Program_Evaluation_2009-2011.pdf</v>
          </cell>
        </row>
        <row r="4272">
          <cell r="C4272" t="str">
            <v>12202013-022.2_Gross incremental annual electric savings (kWh/yr)</v>
          </cell>
          <cell r="D4272">
            <v>2</v>
          </cell>
          <cell r="E4272" t="str">
            <v>Gross incremental annual electric savings (kWh/yr)</v>
          </cell>
          <cell r="F4272" t="str">
            <v xml:space="preserve">Energy Savings Value Source </v>
          </cell>
          <cell r="G4272" t="str">
            <v/>
          </cell>
          <cell r="H4272" t="str">
            <v/>
          </cell>
          <cell r="I4272" t="str">
            <v>IndGreenMotorRewind_v2_0.xlsm</v>
          </cell>
        </row>
        <row r="4273">
          <cell r="C4273" t="str">
            <v>12202013-022.2_Gross Average Monthly Demand Reduction (kW/unit)</v>
          </cell>
          <cell r="D4273">
            <v>2</v>
          </cell>
          <cell r="E4273" t="str">
            <v>Gross Average Monthly Demand Reduction (kW/unit)</v>
          </cell>
          <cell r="F4273" t="str">
            <v>Demand Reduction Value Source</v>
          </cell>
          <cell r="G4273" t="str">
            <v/>
          </cell>
          <cell r="H4273" t="str">
            <v/>
          </cell>
          <cell r="I4273" t="str">
            <v>IndGreenMotorRewind_v2_0.xlsm</v>
          </cell>
        </row>
        <row r="4274">
          <cell r="C4274" t="str">
            <v>12202013-022.2_Measure life (years)</v>
          </cell>
          <cell r="D4274">
            <v>2</v>
          </cell>
          <cell r="E4274" t="str">
            <v>Measure life (years)</v>
          </cell>
          <cell r="F4274" t="str">
            <v>Measure Life Value Source</v>
          </cell>
          <cell r="G4274" t="str">
            <v/>
          </cell>
          <cell r="H4274" t="str">
            <v/>
          </cell>
          <cell r="I4274" t="str">
            <v>IndGreenMotorRewind_v2_0.xlsm</v>
          </cell>
        </row>
        <row r="4275">
          <cell r="C4275" t="str">
            <v>12202013-022.2_Planned Net to Gross Ratio</v>
          </cell>
          <cell r="D4275">
            <v>2</v>
          </cell>
          <cell r="E4275" t="str">
            <v>Planned Net to Gross Ratio</v>
          </cell>
          <cell r="F4275" t="str">
            <v>Net-to-Gross Value Source</v>
          </cell>
          <cell r="G4275" t="str">
            <v/>
          </cell>
          <cell r="H4275" t="str">
            <v>Page 2</v>
          </cell>
          <cell r="I4275" t="str">
            <v>ID_FinAnswer_Express_Program_Evaluation_2009-2011.pdf</v>
          </cell>
        </row>
        <row r="4276">
          <cell r="C4276" t="str">
            <v>12132013-022.2_Incentive Customer ($)</v>
          </cell>
          <cell r="D4276">
            <v>2</v>
          </cell>
          <cell r="E4276" t="str">
            <v>Incentive Customer ($)</v>
          </cell>
          <cell r="F4276" t="str">
            <v>Incentive Value Source</v>
          </cell>
          <cell r="G4276" t="str">
            <v/>
          </cell>
          <cell r="H4276" t="str">
            <v>Table 10-14</v>
          </cell>
          <cell r="I4276" t="str">
            <v>FinAnswer Express Market Characterization and Program Enhancements - Utah Service Territory 30 Nov 2011.pdf</v>
          </cell>
        </row>
        <row r="4277">
          <cell r="C4277" t="str">
            <v>12132013-022.2_Incremental cost ($)</v>
          </cell>
          <cell r="D4277">
            <v>2</v>
          </cell>
          <cell r="E4277" t="str">
            <v>Incremental cost ($)</v>
          </cell>
          <cell r="F4277" t="str">
            <v>Cost Value Source</v>
          </cell>
          <cell r="G4277" t="str">
            <v/>
          </cell>
          <cell r="H4277" t="str">
            <v/>
          </cell>
          <cell r="I4277" t="str">
            <v>IndGreenMotorRewind_v2_0.xlsm</v>
          </cell>
        </row>
        <row r="4278">
          <cell r="C4278" t="str">
            <v>12132013-022.2_Incremental cost ($)</v>
          </cell>
          <cell r="D4278">
            <v>2</v>
          </cell>
          <cell r="E4278" t="str">
            <v>Incremental cost ($)</v>
          </cell>
          <cell r="F4278" t="str">
            <v>Cost Value Source</v>
          </cell>
          <cell r="G4278" t="str">
            <v/>
          </cell>
          <cell r="H4278" t="str">
            <v/>
          </cell>
          <cell r="I4278" t="str">
            <v/>
          </cell>
        </row>
        <row r="4279">
          <cell r="C4279" t="str">
            <v>12132013-022.2_Gross Average Monthly Demand Reduction (kW/unit)</v>
          </cell>
          <cell r="D4279">
            <v>2</v>
          </cell>
          <cell r="E4279" t="str">
            <v>Gross Average Monthly Demand Reduction (kW/unit)</v>
          </cell>
          <cell r="F4279" t="str">
            <v>Demand Reduction Value Source</v>
          </cell>
          <cell r="G4279" t="str">
            <v/>
          </cell>
          <cell r="H4279" t="str">
            <v/>
          </cell>
          <cell r="I4279" t="str">
            <v>IndGreenMotorRewind_v2_0.xlsm</v>
          </cell>
        </row>
        <row r="4280">
          <cell r="C4280" t="str">
            <v>12132013-022.2_Gross incremental annual electric savings (kWh/yr)</v>
          </cell>
          <cell r="D4280">
            <v>2</v>
          </cell>
          <cell r="E4280" t="str">
            <v>Gross incremental annual electric savings (kWh/yr)</v>
          </cell>
          <cell r="F4280" t="str">
            <v xml:space="preserve">Energy Savings Value Source </v>
          </cell>
          <cell r="G4280" t="str">
            <v/>
          </cell>
          <cell r="H4280" t="str">
            <v/>
          </cell>
          <cell r="I4280" t="str">
            <v>IndGreenMotorRewind_v2_0.xlsm</v>
          </cell>
        </row>
        <row r="4281">
          <cell r="C4281" t="str">
            <v>12132013-022.2_Gross Average Monthly Demand Reduction (kW/unit)</v>
          </cell>
          <cell r="D4281">
            <v>2</v>
          </cell>
          <cell r="E4281" t="str">
            <v>Gross Average Monthly Demand Reduction (kW/unit)</v>
          </cell>
          <cell r="F4281" t="str">
            <v>Demand Reduction Value Source</v>
          </cell>
          <cell r="G4281" t="str">
            <v/>
          </cell>
          <cell r="H4281" t="str">
            <v/>
          </cell>
          <cell r="I4281" t="str">
            <v/>
          </cell>
        </row>
        <row r="4282">
          <cell r="C4282" t="str">
            <v>12132013-022.2_Gross incremental annual electric savings (kWh/yr)</v>
          </cell>
          <cell r="D4282">
            <v>2</v>
          </cell>
          <cell r="E4282" t="str">
            <v>Gross incremental annual electric savings (kWh/yr)</v>
          </cell>
          <cell r="F4282" t="str">
            <v xml:space="preserve">Energy Savings Value Source </v>
          </cell>
          <cell r="G4282" t="str">
            <v/>
          </cell>
          <cell r="H4282" t="str">
            <v/>
          </cell>
          <cell r="I4282" t="str">
            <v/>
          </cell>
        </row>
        <row r="4283">
          <cell r="C4283" t="str">
            <v>12132013-022.2_Measure life (years)</v>
          </cell>
          <cell r="D4283">
            <v>2</v>
          </cell>
          <cell r="E4283" t="str">
            <v>Measure life (years)</v>
          </cell>
          <cell r="F4283" t="str">
            <v>Measure Life Value Source</v>
          </cell>
          <cell r="G4283" t="str">
            <v/>
          </cell>
          <cell r="H4283" t="str">
            <v>Table 2 on page 22 of Appendix 1</v>
          </cell>
          <cell r="I4283" t="str">
            <v>UT_2011_Annual_Report.pdf</v>
          </cell>
        </row>
        <row r="4284">
          <cell r="C4284" t="str">
            <v>12302013-045.1_Measure life (years)</v>
          </cell>
          <cell r="D4284">
            <v>1</v>
          </cell>
          <cell r="E4284" t="str">
            <v>Measure life (years)</v>
          </cell>
          <cell r="F4284" t="str">
            <v>Measure Life Value Source</v>
          </cell>
          <cell r="G4284" t="str">
            <v/>
          </cell>
          <cell r="H4284" t="str">
            <v/>
          </cell>
          <cell r="I4284" t="str">
            <v>IndGreenMotorRewind_v2_0.xlsm</v>
          </cell>
        </row>
        <row r="4285">
          <cell r="C4285" t="str">
            <v>12302013-045.1_Incremental cost ($)</v>
          </cell>
          <cell r="D4285">
            <v>1</v>
          </cell>
          <cell r="E4285" t="str">
            <v>Incremental cost ($)</v>
          </cell>
          <cell r="F4285" t="str">
            <v>Cost Value Source</v>
          </cell>
          <cell r="G4285" t="str">
            <v/>
          </cell>
          <cell r="H4285" t="str">
            <v/>
          </cell>
          <cell r="I4285" t="str">
            <v>IndGreenMotorRewind_v2_0.xlsm</v>
          </cell>
        </row>
        <row r="4286">
          <cell r="C4286" t="str">
            <v>12302013-045.1_Gross incremental annual electric savings (kWh/yr)</v>
          </cell>
          <cell r="D4286">
            <v>1</v>
          </cell>
          <cell r="E4286" t="str">
            <v>Gross incremental annual electric savings (kWh/yr)</v>
          </cell>
          <cell r="F4286" t="str">
            <v xml:space="preserve">Energy Savings Value Source </v>
          </cell>
          <cell r="G4286" t="str">
            <v/>
          </cell>
          <cell r="H4286" t="str">
            <v/>
          </cell>
          <cell r="I4286" t="str">
            <v>IndGreenMotorRewind_v2_0.xlsm</v>
          </cell>
        </row>
        <row r="4287">
          <cell r="C4287" t="str">
            <v>12302013-045.1_Gross Average Monthly Demand Reduction (kW/unit)</v>
          </cell>
          <cell r="D4287">
            <v>1</v>
          </cell>
          <cell r="E4287" t="str">
            <v>Gross Average Monthly Demand Reduction (kW/unit)</v>
          </cell>
          <cell r="F4287" t="str">
            <v>Demand Reduction Value Source</v>
          </cell>
          <cell r="G4287" t="str">
            <v/>
          </cell>
          <cell r="H4287" t="str">
            <v/>
          </cell>
          <cell r="I4287" t="str">
            <v>IndGreenMotorRewind_v2_0.xlsm</v>
          </cell>
        </row>
        <row r="4288">
          <cell r="C4288" t="str">
            <v>12202013-054.2_Planned Net to Gross Ratio</v>
          </cell>
          <cell r="D4288">
            <v>2</v>
          </cell>
          <cell r="E4288" t="str">
            <v>Planned Net to Gross Ratio</v>
          </cell>
          <cell r="F4288" t="str">
            <v>Net-to-Gross Value Source</v>
          </cell>
          <cell r="G4288" t="str">
            <v/>
          </cell>
          <cell r="H4288" t="str">
            <v>Page 10</v>
          </cell>
          <cell r="I4288" t="str">
            <v>DSM_WY_FinAnswerExpress_Report_2011.pdf</v>
          </cell>
        </row>
        <row r="4289">
          <cell r="C4289" t="str">
            <v>12202013-054.2_Incremental cost ($)</v>
          </cell>
          <cell r="D4289">
            <v>2</v>
          </cell>
          <cell r="E4289" t="str">
            <v>Incremental cost ($)</v>
          </cell>
          <cell r="F4289" t="str">
            <v>Incremental Cost Value Source</v>
          </cell>
          <cell r="G4289" t="str">
            <v/>
          </cell>
          <cell r="H4289" t="str">
            <v/>
          </cell>
          <cell r="I4289" t="str">
            <v>IndGreenMotorRewind_v2_0.xlsm</v>
          </cell>
        </row>
        <row r="4290">
          <cell r="C4290" t="str">
            <v>12202013-054.2_Gross Average Monthly Demand Reduction (kW/unit)</v>
          </cell>
          <cell r="D4290">
            <v>2</v>
          </cell>
          <cell r="E4290" t="str">
            <v>Gross Average Monthly Demand Reduction (kW/unit)</v>
          </cell>
          <cell r="F4290" t="str">
            <v>Demand Savings Value Source</v>
          </cell>
          <cell r="G4290" t="str">
            <v/>
          </cell>
          <cell r="H4290" t="str">
            <v/>
          </cell>
          <cell r="I4290" t="str">
            <v>IndGreenMotorRewind_v2_0.xlsm</v>
          </cell>
        </row>
        <row r="4291">
          <cell r="C4291" t="str">
            <v>12202013-054.2_Gross incremental annual electric savings (kWh/yr)</v>
          </cell>
          <cell r="D4291">
            <v>2</v>
          </cell>
          <cell r="E4291" t="str">
            <v>Gross incremental annual electric savings (kWh/yr)</v>
          </cell>
          <cell r="F4291" t="str">
            <v>Energy Savings Value Source</v>
          </cell>
          <cell r="G4291" t="str">
            <v/>
          </cell>
          <cell r="H4291" t="str">
            <v/>
          </cell>
          <cell r="I4291" t="str">
            <v>IndGreenMotorRewind_v2_0.xlsm</v>
          </cell>
        </row>
        <row r="4292">
          <cell r="C4292" t="str">
            <v>12202013-054.2_Planned Realization Rate</v>
          </cell>
          <cell r="D4292">
            <v>2</v>
          </cell>
          <cell r="E4292" t="str">
            <v>Planned Realization Rate</v>
          </cell>
          <cell r="F4292" t="str">
            <v>Realization Rate Value Source</v>
          </cell>
          <cell r="G4292" t="str">
            <v/>
          </cell>
          <cell r="H4292" t="str">
            <v>Table 1</v>
          </cell>
          <cell r="I4292" t="str">
            <v>DSM_WY_FinAnswerExpress_Report_2011.pdf</v>
          </cell>
        </row>
        <row r="4293">
          <cell r="C4293" t="str">
            <v>12202013-054.2_Measure life (years)</v>
          </cell>
          <cell r="D4293">
            <v>2</v>
          </cell>
          <cell r="E4293" t="str">
            <v>Measure life (years)</v>
          </cell>
          <cell r="F4293" t="str">
            <v>Measure Life Value Source</v>
          </cell>
          <cell r="G4293" t="str">
            <v/>
          </cell>
          <cell r="H4293" t="str">
            <v/>
          </cell>
          <cell r="I4293" t="str">
            <v>IndGreenMotorRewind_v2_0.xlsm</v>
          </cell>
        </row>
        <row r="4294">
          <cell r="C4294" t="str">
            <v>140.2_Planned Net to Gross Ratio</v>
          </cell>
          <cell r="D4294">
            <v>2</v>
          </cell>
          <cell r="E4294" t="str">
            <v>Planned Net to Gross Ratio</v>
          </cell>
          <cell r="F4294" t="str">
            <v>Net-to-Gross Value Source</v>
          </cell>
          <cell r="G4294" t="str">
            <v/>
          </cell>
          <cell r="H4294" t="str">
            <v>page 2</v>
          </cell>
          <cell r="I4294" t="str">
            <v>CA_FinAnswer_Express_Program_Evaluation_2009-2011.pdf</v>
          </cell>
        </row>
        <row r="4295">
          <cell r="C4295" t="str">
            <v>140.2_Incremental cost ($)</v>
          </cell>
          <cell r="D4295">
            <v>2</v>
          </cell>
          <cell r="E4295" t="str">
            <v>Incremental cost ($)</v>
          </cell>
          <cell r="F4295" t="str">
            <v>Cost Value Source</v>
          </cell>
          <cell r="G4295" t="str">
            <v/>
          </cell>
          <cell r="H4295" t="str">
            <v/>
          </cell>
          <cell r="I4295" t="str">
            <v>IndGreenMotorRewind_v2_0.xlsm</v>
          </cell>
        </row>
        <row r="4296">
          <cell r="C4296" t="str">
            <v>140.2_Gross Average Monthly Demand Reduction (kW/unit)</v>
          </cell>
          <cell r="D4296">
            <v>2</v>
          </cell>
          <cell r="E4296" t="str">
            <v>Gross Average Monthly Demand Reduction (kW/unit)</v>
          </cell>
          <cell r="F4296" t="str">
            <v>Demand Reduction Value Source</v>
          </cell>
          <cell r="G4296" t="str">
            <v/>
          </cell>
          <cell r="H4296" t="str">
            <v/>
          </cell>
          <cell r="I4296" t="str">
            <v>IndGreenMotorRewind_v2_0.xlsm</v>
          </cell>
        </row>
        <row r="4297">
          <cell r="C4297" t="str">
            <v>140.2_Measure life (years)</v>
          </cell>
          <cell r="D4297">
            <v>2</v>
          </cell>
          <cell r="E4297" t="str">
            <v>Measure life (years)</v>
          </cell>
          <cell r="F4297" t="str">
            <v>Measure Life Value Source</v>
          </cell>
          <cell r="G4297" t="str">
            <v/>
          </cell>
          <cell r="H4297" t="str">
            <v/>
          </cell>
          <cell r="I4297" t="str">
            <v>IndGreenMotorRewind_v2_0.xlsm</v>
          </cell>
        </row>
        <row r="4298">
          <cell r="C4298" t="str">
            <v>140.2_Gross incremental annual electric savings (kWh/yr)</v>
          </cell>
          <cell r="D4298">
            <v>2</v>
          </cell>
          <cell r="E4298" t="str">
            <v>Gross incremental annual electric savings (kWh/yr)</v>
          </cell>
          <cell r="F4298" t="str">
            <v xml:space="preserve">Energy Savings Value Source </v>
          </cell>
          <cell r="G4298" t="str">
            <v/>
          </cell>
          <cell r="H4298" t="str">
            <v/>
          </cell>
          <cell r="I4298" t="str">
            <v>IndGreenMotorRewind_v2_0.xlsm</v>
          </cell>
        </row>
        <row r="4299">
          <cell r="C4299" t="str">
            <v>140.2_Planned Realization Rate</v>
          </cell>
          <cell r="D4299">
            <v>2</v>
          </cell>
          <cell r="E4299" t="str">
            <v>Planned Realization Rate</v>
          </cell>
          <cell r="F4299" t="str">
            <v>Realization Rate Value Source</v>
          </cell>
          <cell r="G4299" t="str">
            <v/>
          </cell>
          <cell r="H4299" t="str">
            <v>page 2</v>
          </cell>
          <cell r="I4299" t="str">
            <v>CA_FinAnswer_Express_Program_Evaluation_2009-2011.pdf</v>
          </cell>
        </row>
        <row r="4300">
          <cell r="C4300" t="str">
            <v>350.3_Planned Realization Rate</v>
          </cell>
          <cell r="D4300">
            <v>3</v>
          </cell>
          <cell r="E4300" t="str">
            <v>Planned Realization Rate</v>
          </cell>
          <cell r="F4300" t="str">
            <v>Realization Rate Value Source</v>
          </cell>
          <cell r="G4300" t="str">
            <v/>
          </cell>
          <cell r="H4300" t="str">
            <v>Table 1</v>
          </cell>
          <cell r="I4300" t="str">
            <v>ID_FinAnswer_Express_Program_Evaluation_2009-2011.pdf</v>
          </cell>
        </row>
        <row r="4301">
          <cell r="C4301" t="str">
            <v>350.3_Incremental cost ($)</v>
          </cell>
          <cell r="D4301">
            <v>3</v>
          </cell>
          <cell r="E4301" t="str">
            <v>Incremental cost ($)</v>
          </cell>
          <cell r="F4301" t="str">
            <v>Cost Value Source</v>
          </cell>
          <cell r="G4301" t="str">
            <v/>
          </cell>
          <cell r="H4301" t="str">
            <v/>
          </cell>
          <cell r="I4301" t="str">
            <v>IndGreenMotorRewind_v2_0.xlsm</v>
          </cell>
        </row>
        <row r="4302">
          <cell r="C4302" t="str">
            <v>350.3_Measure life (years)</v>
          </cell>
          <cell r="D4302">
            <v>3</v>
          </cell>
          <cell r="E4302" t="str">
            <v>Measure life (years)</v>
          </cell>
          <cell r="F4302" t="str">
            <v>Measure Life Value Source</v>
          </cell>
          <cell r="G4302" t="str">
            <v/>
          </cell>
          <cell r="H4302" t="str">
            <v/>
          </cell>
          <cell r="I4302" t="str">
            <v>IndGreenMotorRewind_v2_0.xlsm</v>
          </cell>
        </row>
        <row r="4303">
          <cell r="C4303" t="str">
            <v>350.3_Gross incremental annual electric savings (kWh/yr)</v>
          </cell>
          <cell r="D4303">
            <v>3</v>
          </cell>
          <cell r="E4303" t="str">
            <v>Gross incremental annual electric savings (kWh/yr)</v>
          </cell>
          <cell r="F4303" t="str">
            <v xml:space="preserve">Energy Savings Value Source </v>
          </cell>
          <cell r="G4303" t="str">
            <v/>
          </cell>
          <cell r="H4303" t="str">
            <v/>
          </cell>
          <cell r="I4303" t="str">
            <v>IndGreenMotorRewind_v2_0.xlsm</v>
          </cell>
        </row>
        <row r="4304">
          <cell r="C4304" t="str">
            <v>350.3_Planned Net to Gross Ratio</v>
          </cell>
          <cell r="D4304">
            <v>3</v>
          </cell>
          <cell r="E4304" t="str">
            <v>Planned Net to Gross Ratio</v>
          </cell>
          <cell r="F4304" t="str">
            <v>Net-to-Gross Value Source</v>
          </cell>
          <cell r="G4304" t="str">
            <v/>
          </cell>
          <cell r="H4304" t="str">
            <v>Page 2</v>
          </cell>
          <cell r="I4304" t="str">
            <v>ID_FinAnswer_Express_Program_Evaluation_2009-2011.pdf</v>
          </cell>
        </row>
        <row r="4305">
          <cell r="C4305" t="str">
            <v>350.3_Gross Average Monthly Demand Reduction (kW/unit)</v>
          </cell>
          <cell r="D4305">
            <v>3</v>
          </cell>
          <cell r="E4305" t="str">
            <v>Gross Average Monthly Demand Reduction (kW/unit)</v>
          </cell>
          <cell r="F4305" t="str">
            <v>Demand Reduction Value Source</v>
          </cell>
          <cell r="G4305" t="str">
            <v/>
          </cell>
          <cell r="H4305" t="str">
            <v/>
          </cell>
          <cell r="I4305" t="str">
            <v>IndGreenMotorRewind_v2_0.xlsm</v>
          </cell>
        </row>
        <row r="4306">
          <cell r="C4306" t="str">
            <v>582.3_Gross incremental annual electric savings (kWh/yr)</v>
          </cell>
          <cell r="D4306">
            <v>3</v>
          </cell>
          <cell r="E4306" t="str">
            <v>Gross incremental annual electric savings (kWh/yr)</v>
          </cell>
          <cell r="F4306" t="str">
            <v xml:space="preserve">Energy Savings Value Source </v>
          </cell>
          <cell r="G4306" t="str">
            <v/>
          </cell>
          <cell r="H4306" t="str">
            <v/>
          </cell>
          <cell r="I4306" t="str">
            <v/>
          </cell>
        </row>
        <row r="4307">
          <cell r="C4307" t="str">
            <v>582.3_Gross Average Monthly Demand Reduction (kW/unit)</v>
          </cell>
          <cell r="D4307">
            <v>3</v>
          </cell>
          <cell r="E4307" t="str">
            <v>Gross Average Monthly Demand Reduction (kW/unit)</v>
          </cell>
          <cell r="F4307" t="str">
            <v>Demand Reduction Value Source</v>
          </cell>
          <cell r="G4307" t="str">
            <v/>
          </cell>
          <cell r="H4307" t="str">
            <v/>
          </cell>
          <cell r="I4307" t="str">
            <v/>
          </cell>
        </row>
        <row r="4308">
          <cell r="C4308" t="str">
            <v>582.3_Gross incremental annual electric savings (kWh/yr)</v>
          </cell>
          <cell r="D4308">
            <v>3</v>
          </cell>
          <cell r="E4308" t="str">
            <v>Gross incremental annual electric savings (kWh/yr)</v>
          </cell>
          <cell r="F4308" t="str">
            <v xml:space="preserve">Energy Savings Value Source </v>
          </cell>
          <cell r="G4308" t="str">
            <v/>
          </cell>
          <cell r="H4308" t="str">
            <v/>
          </cell>
          <cell r="I4308" t="str">
            <v>AgGreenMotorRewind_v2_0.xlsm</v>
          </cell>
        </row>
        <row r="4309">
          <cell r="C4309" t="str">
            <v>582.3_Incremental cost ($)</v>
          </cell>
          <cell r="D4309">
            <v>3</v>
          </cell>
          <cell r="E4309" t="str">
            <v>Incremental cost ($)</v>
          </cell>
          <cell r="F4309" t="str">
            <v>Cost Value Source</v>
          </cell>
          <cell r="G4309" t="str">
            <v/>
          </cell>
          <cell r="H4309" t="str">
            <v/>
          </cell>
          <cell r="I4309" t="str">
            <v/>
          </cell>
        </row>
        <row r="4310">
          <cell r="C4310" t="str">
            <v>582.3_Incentive Customer ($)</v>
          </cell>
          <cell r="D4310">
            <v>3</v>
          </cell>
          <cell r="E4310" t="str">
            <v>Incentive Customer ($)</v>
          </cell>
          <cell r="F4310" t="str">
            <v>Incentive Value Source</v>
          </cell>
          <cell r="G4310" t="str">
            <v/>
          </cell>
          <cell r="H4310" t="str">
            <v>Table 10-14</v>
          </cell>
          <cell r="I4310" t="str">
            <v>FinAnswer Express Market Characterization and Program Enhancements - Utah Service Territory 30 Nov 2011.pdf</v>
          </cell>
        </row>
        <row r="4311">
          <cell r="C4311" t="str">
            <v>582.3_Gross Average Monthly Demand Reduction (kW/unit)</v>
          </cell>
          <cell r="D4311">
            <v>3</v>
          </cell>
          <cell r="E4311" t="str">
            <v>Gross Average Monthly Demand Reduction (kW/unit)</v>
          </cell>
          <cell r="F4311" t="str">
            <v>Demand Reduction Value Source</v>
          </cell>
          <cell r="G4311" t="str">
            <v/>
          </cell>
          <cell r="H4311" t="str">
            <v/>
          </cell>
          <cell r="I4311" t="str">
            <v>IndGreenMotorRewind_v2_0.xlsm</v>
          </cell>
        </row>
        <row r="4312">
          <cell r="C4312" t="str">
            <v>582.3_Measure life (years)</v>
          </cell>
          <cell r="D4312">
            <v>3</v>
          </cell>
          <cell r="E4312" t="str">
            <v>Measure life (years)</v>
          </cell>
          <cell r="F4312" t="str">
            <v>Measure Life Value Source</v>
          </cell>
          <cell r="G4312" t="str">
            <v/>
          </cell>
          <cell r="H4312" t="str">
            <v>Table 2 on page 22 of Appendix 1</v>
          </cell>
          <cell r="I4312" t="str">
            <v>UT_2011_Annual_Report.pdf</v>
          </cell>
        </row>
        <row r="4313">
          <cell r="C4313" t="str">
            <v>582.3_Incremental cost ($)</v>
          </cell>
          <cell r="D4313">
            <v>3</v>
          </cell>
          <cell r="E4313" t="str">
            <v>Incremental cost ($)</v>
          </cell>
          <cell r="F4313" t="str">
            <v>Cost Value Source</v>
          </cell>
          <cell r="G4313" t="str">
            <v/>
          </cell>
          <cell r="H4313" t="str">
            <v/>
          </cell>
          <cell r="I4313" t="str">
            <v>IndGreenMotorRewind_v2_0.xlsm</v>
          </cell>
        </row>
        <row r="4314">
          <cell r="C4314" t="str">
            <v>794.2_Gross incremental annual electric savings (kWh/yr)</v>
          </cell>
          <cell r="D4314">
            <v>2</v>
          </cell>
          <cell r="E4314" t="str">
            <v>Gross incremental annual electric savings (kWh/yr)</v>
          </cell>
          <cell r="F4314" t="str">
            <v xml:space="preserve">Energy Savings Value Source </v>
          </cell>
          <cell r="G4314" t="str">
            <v/>
          </cell>
          <cell r="H4314" t="str">
            <v/>
          </cell>
          <cell r="I4314" t="str">
            <v>IndGreenMotorRewind_v2_0.xlsm</v>
          </cell>
        </row>
        <row r="4315">
          <cell r="C4315" t="str">
            <v>794.2_Incremental cost ($)</v>
          </cell>
          <cell r="D4315">
            <v>2</v>
          </cell>
          <cell r="E4315" t="str">
            <v>Incremental cost ($)</v>
          </cell>
          <cell r="F4315" t="str">
            <v>Cost Value Source</v>
          </cell>
          <cell r="G4315" t="str">
            <v/>
          </cell>
          <cell r="H4315" t="str">
            <v/>
          </cell>
          <cell r="I4315" t="str">
            <v>IndGreenMotorRewind_v2_0.xlsm</v>
          </cell>
        </row>
        <row r="4316">
          <cell r="C4316" t="str">
            <v>794.2_Measure life (years)</v>
          </cell>
          <cell r="D4316">
            <v>2</v>
          </cell>
          <cell r="E4316" t="str">
            <v>Measure life (years)</v>
          </cell>
          <cell r="F4316" t="str">
            <v>Measure Life Value Source</v>
          </cell>
          <cell r="G4316" t="str">
            <v/>
          </cell>
          <cell r="H4316" t="str">
            <v/>
          </cell>
          <cell r="I4316" t="str">
            <v>IndGreenMotorRewind_v2_0.xlsm</v>
          </cell>
        </row>
        <row r="4317">
          <cell r="C4317" t="str">
            <v>794.2_Gross Average Monthly Demand Reduction (kW/unit)</v>
          </cell>
          <cell r="D4317">
            <v>2</v>
          </cell>
          <cell r="E4317" t="str">
            <v>Gross Average Monthly Demand Reduction (kW/unit)</v>
          </cell>
          <cell r="F4317" t="str">
            <v>Demand Reduction Value Source</v>
          </cell>
          <cell r="G4317" t="str">
            <v/>
          </cell>
          <cell r="H4317" t="str">
            <v/>
          </cell>
          <cell r="I4317" t="str">
            <v>IndGreenMotorRewind_v2_0.xlsm</v>
          </cell>
        </row>
        <row r="4318">
          <cell r="C4318" t="str">
            <v>1007.3_Planned Realization Rate</v>
          </cell>
          <cell r="D4318">
            <v>3</v>
          </cell>
          <cell r="E4318" t="str">
            <v>Planned Realization Rate</v>
          </cell>
          <cell r="F4318" t="str">
            <v>Realization Rate Value Source</v>
          </cell>
          <cell r="G4318" t="str">
            <v/>
          </cell>
          <cell r="H4318" t="str">
            <v>Table 1</v>
          </cell>
          <cell r="I4318" t="str">
            <v>DSM_WY_FinAnswerExpress_Report_2011.pdf</v>
          </cell>
        </row>
        <row r="4319">
          <cell r="C4319" t="str">
            <v>1007.3_Gross Average Monthly Demand Reduction (kW/unit)</v>
          </cell>
          <cell r="D4319">
            <v>3</v>
          </cell>
          <cell r="E4319" t="str">
            <v>Gross Average Monthly Demand Reduction (kW/unit)</v>
          </cell>
          <cell r="F4319" t="str">
            <v>Demand Savings Value Source</v>
          </cell>
          <cell r="G4319" t="str">
            <v/>
          </cell>
          <cell r="H4319" t="str">
            <v/>
          </cell>
          <cell r="I4319" t="str">
            <v>IndGreenMotorRewind_v2_0.xlsm</v>
          </cell>
        </row>
        <row r="4320">
          <cell r="C4320" t="str">
            <v>1007.3_Measure life (years)</v>
          </cell>
          <cell r="D4320">
            <v>3</v>
          </cell>
          <cell r="E4320" t="str">
            <v>Measure life (years)</v>
          </cell>
          <cell r="F4320" t="str">
            <v>Measure Life Value Source</v>
          </cell>
          <cell r="G4320" t="str">
            <v/>
          </cell>
          <cell r="H4320" t="str">
            <v/>
          </cell>
          <cell r="I4320" t="str">
            <v>IndGreenMotorRewind_v2_0.xlsm</v>
          </cell>
        </row>
        <row r="4321">
          <cell r="C4321" t="str">
            <v>1007.3_Incremental cost ($)</v>
          </cell>
          <cell r="D4321">
            <v>3</v>
          </cell>
          <cell r="E4321" t="str">
            <v>Incremental cost ($)</v>
          </cell>
          <cell r="F4321" t="str">
            <v>Incremental Cost Value Source</v>
          </cell>
          <cell r="G4321" t="str">
            <v/>
          </cell>
          <cell r="H4321" t="str">
            <v/>
          </cell>
          <cell r="I4321" t="str">
            <v>IndGreenMotorRewind_v2_0.xlsm</v>
          </cell>
        </row>
        <row r="4322">
          <cell r="C4322" t="str">
            <v>1007.3_Planned Net to Gross Ratio</v>
          </cell>
          <cell r="D4322">
            <v>3</v>
          </cell>
          <cell r="E4322" t="str">
            <v>Planned Net to Gross Ratio</v>
          </cell>
          <cell r="F4322" t="str">
            <v>Net-to-Gross Value Source</v>
          </cell>
          <cell r="G4322" t="str">
            <v/>
          </cell>
          <cell r="H4322" t="str">
            <v>Page 10</v>
          </cell>
          <cell r="I4322" t="str">
            <v>DSM_WY_FinAnswerExpress_Report_2011.pdf</v>
          </cell>
        </row>
        <row r="4323">
          <cell r="C4323" t="str">
            <v>1007.3_Gross incremental annual electric savings (kWh/yr)</v>
          </cell>
          <cell r="D4323">
            <v>3</v>
          </cell>
          <cell r="E4323" t="str">
            <v>Gross incremental annual electric savings (kWh/yr)</v>
          </cell>
          <cell r="F4323" t="str">
            <v>Energy Savings Value Source</v>
          </cell>
          <cell r="G4323" t="str">
            <v/>
          </cell>
          <cell r="H4323" t="str">
            <v/>
          </cell>
          <cell r="I4323" t="str">
            <v>IndGreenMotorRewind_v2_0.xlsm</v>
          </cell>
        </row>
        <row r="4324">
          <cell r="C4324" t="str">
            <v>150.2_Measure life (years)</v>
          </cell>
          <cell r="D4324">
            <v>2</v>
          </cell>
          <cell r="E4324" t="str">
            <v>Measure life (years)</v>
          </cell>
          <cell r="F4324" t="str">
            <v>Measure Life Value Source</v>
          </cell>
          <cell r="G4324" t="str">
            <v/>
          </cell>
          <cell r="H4324" t="str">
            <v/>
          </cell>
          <cell r="I4324" t="str">
            <v>IndGreenMotorRewind_v2_0.xlsm</v>
          </cell>
        </row>
        <row r="4325">
          <cell r="C4325" t="str">
            <v>150.2_Gross Average Monthly Demand Reduction (kW/unit)</v>
          </cell>
          <cell r="D4325">
            <v>2</v>
          </cell>
          <cell r="E4325" t="str">
            <v>Gross Average Monthly Demand Reduction (kW/unit)</v>
          </cell>
          <cell r="F4325" t="str">
            <v>Demand Reduction Value Source</v>
          </cell>
          <cell r="G4325" t="str">
            <v/>
          </cell>
          <cell r="H4325" t="str">
            <v/>
          </cell>
          <cell r="I4325" t="str">
            <v>IndGreenMotorRewind_v2_0.xlsm</v>
          </cell>
        </row>
        <row r="4326">
          <cell r="C4326" t="str">
            <v>150.2_Planned Net to Gross Ratio</v>
          </cell>
          <cell r="D4326">
            <v>2</v>
          </cell>
          <cell r="E4326" t="str">
            <v>Planned Net to Gross Ratio</v>
          </cell>
          <cell r="F4326" t="str">
            <v>Net-to-Gross Value Source</v>
          </cell>
          <cell r="G4326" t="str">
            <v/>
          </cell>
          <cell r="H4326" t="str">
            <v>page 2</v>
          </cell>
          <cell r="I4326" t="str">
            <v>CA_FinAnswer_Express_Program_Evaluation_2009-2011.pdf</v>
          </cell>
        </row>
        <row r="4327">
          <cell r="C4327" t="str">
            <v>150.2_Gross incremental annual electric savings (kWh/yr)</v>
          </cell>
          <cell r="D4327">
            <v>2</v>
          </cell>
          <cell r="E4327" t="str">
            <v>Gross incremental annual electric savings (kWh/yr)</v>
          </cell>
          <cell r="F4327" t="str">
            <v xml:space="preserve">Energy Savings Value Source </v>
          </cell>
          <cell r="G4327" t="str">
            <v/>
          </cell>
          <cell r="H4327" t="str">
            <v/>
          </cell>
          <cell r="I4327" t="str">
            <v>IndGreenMotorRewind_v2_0.xlsm</v>
          </cell>
        </row>
        <row r="4328">
          <cell r="C4328" t="str">
            <v>150.2_Planned Realization Rate</v>
          </cell>
          <cell r="D4328">
            <v>2</v>
          </cell>
          <cell r="E4328" t="str">
            <v>Planned Realization Rate</v>
          </cell>
          <cell r="F4328" t="str">
            <v>Realization Rate Value Source</v>
          </cell>
          <cell r="G4328" t="str">
            <v/>
          </cell>
          <cell r="H4328" t="str">
            <v>page 2</v>
          </cell>
          <cell r="I4328" t="str">
            <v>CA_FinAnswer_Express_Program_Evaluation_2009-2011.pdf</v>
          </cell>
        </row>
        <row r="4329">
          <cell r="C4329" t="str">
            <v>150.2_Incremental cost ($)</v>
          </cell>
          <cell r="D4329">
            <v>2</v>
          </cell>
          <cell r="E4329" t="str">
            <v>Incremental cost ($)</v>
          </cell>
          <cell r="F4329" t="str">
            <v>Cost Value Source</v>
          </cell>
          <cell r="G4329" t="str">
            <v/>
          </cell>
          <cell r="H4329" t="str">
            <v/>
          </cell>
          <cell r="I4329" t="str">
            <v>IndGreenMotorRewind_v2_0.xlsm</v>
          </cell>
        </row>
        <row r="4330">
          <cell r="C4330" t="str">
            <v>361.3_Planned Net to Gross Ratio</v>
          </cell>
          <cell r="D4330">
            <v>3</v>
          </cell>
          <cell r="E4330" t="str">
            <v>Planned Net to Gross Ratio</v>
          </cell>
          <cell r="F4330" t="str">
            <v>Net-to-Gross Value Source</v>
          </cell>
          <cell r="G4330" t="str">
            <v/>
          </cell>
          <cell r="H4330" t="str">
            <v>Page 2</v>
          </cell>
          <cell r="I4330" t="str">
            <v>ID_FinAnswer_Express_Program_Evaluation_2009-2011.pdf</v>
          </cell>
        </row>
        <row r="4331">
          <cell r="C4331" t="str">
            <v>361.3_Incremental cost ($)</v>
          </cell>
          <cell r="D4331">
            <v>3</v>
          </cell>
          <cell r="E4331" t="str">
            <v>Incremental cost ($)</v>
          </cell>
          <cell r="F4331" t="str">
            <v>Cost Value Source</v>
          </cell>
          <cell r="G4331" t="str">
            <v/>
          </cell>
          <cell r="H4331" t="str">
            <v/>
          </cell>
          <cell r="I4331" t="str">
            <v>IndGreenMotorRewind_v2_0.xlsm</v>
          </cell>
        </row>
        <row r="4332">
          <cell r="C4332" t="str">
            <v>361.3_Planned Realization Rate</v>
          </cell>
          <cell r="D4332">
            <v>3</v>
          </cell>
          <cell r="E4332" t="str">
            <v>Planned Realization Rate</v>
          </cell>
          <cell r="F4332" t="str">
            <v>Realization Rate Value Source</v>
          </cell>
          <cell r="G4332" t="str">
            <v/>
          </cell>
          <cell r="H4332" t="str">
            <v>Table 1</v>
          </cell>
          <cell r="I4332" t="str">
            <v>ID_FinAnswer_Express_Program_Evaluation_2009-2011.pdf</v>
          </cell>
        </row>
        <row r="4333">
          <cell r="C4333" t="str">
            <v>361.3_Gross incremental annual electric savings (kWh/yr)</v>
          </cell>
          <cell r="D4333">
            <v>3</v>
          </cell>
          <cell r="E4333" t="str">
            <v>Gross incremental annual electric savings (kWh/yr)</v>
          </cell>
          <cell r="F4333" t="str">
            <v xml:space="preserve">Energy Savings Value Source </v>
          </cell>
          <cell r="G4333" t="str">
            <v/>
          </cell>
          <cell r="H4333" t="str">
            <v/>
          </cell>
          <cell r="I4333" t="str">
            <v>IndGreenMotorRewind_v2_0.xlsm</v>
          </cell>
        </row>
        <row r="4334">
          <cell r="C4334" t="str">
            <v>361.3_Measure life (years)</v>
          </cell>
          <cell r="D4334">
            <v>3</v>
          </cell>
          <cell r="E4334" t="str">
            <v>Measure life (years)</v>
          </cell>
          <cell r="F4334" t="str">
            <v>Measure Life Value Source</v>
          </cell>
          <cell r="G4334" t="str">
            <v/>
          </cell>
          <cell r="H4334" t="str">
            <v/>
          </cell>
          <cell r="I4334" t="str">
            <v>IndGreenMotorRewind_v2_0.xlsm</v>
          </cell>
        </row>
        <row r="4335">
          <cell r="C4335" t="str">
            <v>361.3_Gross Average Monthly Demand Reduction (kW/unit)</v>
          </cell>
          <cell r="D4335">
            <v>3</v>
          </cell>
          <cell r="E4335" t="str">
            <v>Gross Average Monthly Demand Reduction (kW/unit)</v>
          </cell>
          <cell r="F4335" t="str">
            <v>Demand Reduction Value Source</v>
          </cell>
          <cell r="G4335" t="str">
            <v/>
          </cell>
          <cell r="H4335" t="str">
            <v/>
          </cell>
          <cell r="I4335" t="str">
            <v>IndGreenMotorRewind_v2_0.xlsm</v>
          </cell>
        </row>
        <row r="4336">
          <cell r="C4336" t="str">
            <v>593.3_Incentive Customer ($)</v>
          </cell>
          <cell r="D4336">
            <v>3</v>
          </cell>
          <cell r="E4336" t="str">
            <v>Incentive Customer ($)</v>
          </cell>
          <cell r="F4336" t="str">
            <v>Incentive Value Source</v>
          </cell>
          <cell r="G4336" t="str">
            <v/>
          </cell>
          <cell r="H4336" t="str">
            <v>Table 10-14</v>
          </cell>
          <cell r="I4336" t="str">
            <v>FinAnswer Express Market Characterization and Program Enhancements - Utah Service Territory 30 Nov 2011.pdf</v>
          </cell>
        </row>
        <row r="4337">
          <cell r="C4337" t="str">
            <v>593.3_Measure life (years)</v>
          </cell>
          <cell r="D4337">
            <v>3</v>
          </cell>
          <cell r="E4337" t="str">
            <v>Measure life (years)</v>
          </cell>
          <cell r="F4337" t="str">
            <v>Measure Life Value Source</v>
          </cell>
          <cell r="G4337" t="str">
            <v/>
          </cell>
          <cell r="H4337" t="str">
            <v>Table 2 on page 22 of Appendix 1</v>
          </cell>
          <cell r="I4337" t="str">
            <v>UT_2011_Annual_Report.pdf</v>
          </cell>
        </row>
        <row r="4338">
          <cell r="C4338" t="str">
            <v>593.3_Gross Average Monthly Demand Reduction (kW/unit)</v>
          </cell>
          <cell r="D4338">
            <v>3</v>
          </cell>
          <cell r="E4338" t="str">
            <v>Gross Average Monthly Demand Reduction (kW/unit)</v>
          </cell>
          <cell r="F4338" t="str">
            <v>Demand Reduction Value Source</v>
          </cell>
          <cell r="G4338" t="str">
            <v/>
          </cell>
          <cell r="H4338" t="str">
            <v/>
          </cell>
          <cell r="I4338" t="str">
            <v/>
          </cell>
        </row>
        <row r="4339">
          <cell r="C4339" t="str">
            <v>593.3_Gross incremental annual electric savings (kWh/yr)</v>
          </cell>
          <cell r="D4339">
            <v>3</v>
          </cell>
          <cell r="E4339" t="str">
            <v>Gross incremental annual electric savings (kWh/yr)</v>
          </cell>
          <cell r="F4339" t="str">
            <v xml:space="preserve">Energy Savings Value Source </v>
          </cell>
          <cell r="G4339" t="str">
            <v/>
          </cell>
          <cell r="H4339" t="str">
            <v/>
          </cell>
          <cell r="I4339" t="str">
            <v>AgGreenMotorRewind_v2_0.xlsm</v>
          </cell>
        </row>
        <row r="4340">
          <cell r="C4340" t="str">
            <v>593.3_Incremental cost ($)</v>
          </cell>
          <cell r="D4340">
            <v>3</v>
          </cell>
          <cell r="E4340" t="str">
            <v>Incremental cost ($)</v>
          </cell>
          <cell r="F4340" t="str">
            <v>Cost Value Source</v>
          </cell>
          <cell r="G4340" t="str">
            <v/>
          </cell>
          <cell r="H4340" t="str">
            <v/>
          </cell>
          <cell r="I4340" t="str">
            <v/>
          </cell>
        </row>
        <row r="4341">
          <cell r="C4341" t="str">
            <v>593.3_Gross incremental annual electric savings (kWh/yr)</v>
          </cell>
          <cell r="D4341">
            <v>3</v>
          </cell>
          <cell r="E4341" t="str">
            <v>Gross incremental annual electric savings (kWh/yr)</v>
          </cell>
          <cell r="F4341" t="str">
            <v xml:space="preserve">Energy Savings Value Source </v>
          </cell>
          <cell r="G4341" t="str">
            <v/>
          </cell>
          <cell r="H4341" t="str">
            <v/>
          </cell>
          <cell r="I4341" t="str">
            <v/>
          </cell>
        </row>
        <row r="4342">
          <cell r="C4342" t="str">
            <v>593.3_Incremental cost ($)</v>
          </cell>
          <cell r="D4342">
            <v>3</v>
          </cell>
          <cell r="E4342" t="str">
            <v>Incremental cost ($)</v>
          </cell>
          <cell r="F4342" t="str">
            <v>Cost Value Source</v>
          </cell>
          <cell r="G4342" t="str">
            <v/>
          </cell>
          <cell r="H4342" t="str">
            <v/>
          </cell>
          <cell r="I4342" t="str">
            <v>IndGreenMotorRewind_v2_0.xlsm</v>
          </cell>
        </row>
        <row r="4343">
          <cell r="C4343" t="str">
            <v>593.3_Gross Average Monthly Demand Reduction (kW/unit)</v>
          </cell>
          <cell r="D4343">
            <v>3</v>
          </cell>
          <cell r="E4343" t="str">
            <v>Gross Average Monthly Demand Reduction (kW/unit)</v>
          </cell>
          <cell r="F4343" t="str">
            <v>Demand Reduction Value Source</v>
          </cell>
          <cell r="G4343" t="str">
            <v/>
          </cell>
          <cell r="H4343" t="str">
            <v/>
          </cell>
          <cell r="I4343" t="str">
            <v>IndGreenMotorRewind_v2_0.xlsm</v>
          </cell>
        </row>
        <row r="4344">
          <cell r="C4344" t="str">
            <v>804.2_Gross incremental annual electric savings (kWh/yr)</v>
          </cell>
          <cell r="D4344">
            <v>2</v>
          </cell>
          <cell r="E4344" t="str">
            <v>Gross incremental annual electric savings (kWh/yr)</v>
          </cell>
          <cell r="F4344" t="str">
            <v xml:space="preserve">Energy Savings Value Source </v>
          </cell>
          <cell r="G4344" t="str">
            <v/>
          </cell>
          <cell r="H4344" t="str">
            <v/>
          </cell>
          <cell r="I4344" t="str">
            <v>IndGreenMotorRewind_v2_0.xlsm</v>
          </cell>
        </row>
        <row r="4345">
          <cell r="C4345" t="str">
            <v>804.2_Incremental cost ($)</v>
          </cell>
          <cell r="D4345">
            <v>2</v>
          </cell>
          <cell r="E4345" t="str">
            <v>Incremental cost ($)</v>
          </cell>
          <cell r="F4345" t="str">
            <v>Cost Value Source</v>
          </cell>
          <cell r="G4345" t="str">
            <v/>
          </cell>
          <cell r="H4345" t="str">
            <v/>
          </cell>
          <cell r="I4345" t="str">
            <v>IndGreenMotorRewind_v2_0.xlsm</v>
          </cell>
        </row>
        <row r="4346">
          <cell r="C4346" t="str">
            <v>804.2_Measure life (years)</v>
          </cell>
          <cell r="D4346">
            <v>2</v>
          </cell>
          <cell r="E4346" t="str">
            <v>Measure life (years)</v>
          </cell>
          <cell r="F4346" t="str">
            <v>Measure Life Value Source</v>
          </cell>
          <cell r="G4346" t="str">
            <v/>
          </cell>
          <cell r="H4346" t="str">
            <v/>
          </cell>
          <cell r="I4346" t="str">
            <v>IndGreenMotorRewind_v2_0.xlsm</v>
          </cell>
        </row>
        <row r="4347">
          <cell r="C4347" t="str">
            <v>804.2_Gross Average Monthly Demand Reduction (kW/unit)</v>
          </cell>
          <cell r="D4347">
            <v>2</v>
          </cell>
          <cell r="E4347" t="str">
            <v>Gross Average Monthly Demand Reduction (kW/unit)</v>
          </cell>
          <cell r="F4347" t="str">
            <v>Demand Reduction Value Source</v>
          </cell>
          <cell r="G4347" t="str">
            <v/>
          </cell>
          <cell r="H4347" t="str">
            <v/>
          </cell>
          <cell r="I4347" t="str">
            <v>IndGreenMotorRewind_v2_0.xlsm</v>
          </cell>
        </row>
        <row r="4348">
          <cell r="C4348" t="str">
            <v>1018.3_Planned Realization Rate</v>
          </cell>
          <cell r="D4348">
            <v>3</v>
          </cell>
          <cell r="E4348" t="str">
            <v>Planned Realization Rate</v>
          </cell>
          <cell r="F4348" t="str">
            <v>Realization Rate Value Source</v>
          </cell>
          <cell r="G4348" t="str">
            <v/>
          </cell>
          <cell r="H4348" t="str">
            <v>Table 1</v>
          </cell>
          <cell r="I4348" t="str">
            <v>DSM_WY_FinAnswerExpress_Report_2011.pdf</v>
          </cell>
        </row>
        <row r="4349">
          <cell r="C4349" t="str">
            <v>1018.3_Incremental cost ($)</v>
          </cell>
          <cell r="D4349">
            <v>3</v>
          </cell>
          <cell r="E4349" t="str">
            <v>Incremental cost ($)</v>
          </cell>
          <cell r="F4349" t="str">
            <v>Incremental Cost Value Source</v>
          </cell>
          <cell r="G4349" t="str">
            <v/>
          </cell>
          <cell r="H4349" t="str">
            <v/>
          </cell>
          <cell r="I4349" t="str">
            <v>IndGreenMotorRewind_v2_0.xlsm</v>
          </cell>
        </row>
        <row r="4350">
          <cell r="C4350" t="str">
            <v>1018.3_Planned Net to Gross Ratio</v>
          </cell>
          <cell r="D4350">
            <v>3</v>
          </cell>
          <cell r="E4350" t="str">
            <v>Planned Net to Gross Ratio</v>
          </cell>
          <cell r="F4350" t="str">
            <v>Net-to-Gross Value Source</v>
          </cell>
          <cell r="G4350" t="str">
            <v/>
          </cell>
          <cell r="H4350" t="str">
            <v>Page 10</v>
          </cell>
          <cell r="I4350" t="str">
            <v>DSM_WY_FinAnswerExpress_Report_2011.pdf</v>
          </cell>
        </row>
        <row r="4351">
          <cell r="C4351" t="str">
            <v>1018.3_Measure life (years)</v>
          </cell>
          <cell r="D4351">
            <v>3</v>
          </cell>
          <cell r="E4351" t="str">
            <v>Measure life (years)</v>
          </cell>
          <cell r="F4351" t="str">
            <v>Measure Life Value Source</v>
          </cell>
          <cell r="G4351" t="str">
            <v/>
          </cell>
          <cell r="H4351" t="str">
            <v/>
          </cell>
          <cell r="I4351" t="str">
            <v>IndGreenMotorRewind_v2_0.xlsm</v>
          </cell>
        </row>
        <row r="4352">
          <cell r="C4352" t="str">
            <v>1018.3_Gross incremental annual electric savings (kWh/yr)</v>
          </cell>
          <cell r="D4352">
            <v>3</v>
          </cell>
          <cell r="E4352" t="str">
            <v>Gross incremental annual electric savings (kWh/yr)</v>
          </cell>
          <cell r="F4352" t="str">
            <v>Energy Savings Value Source</v>
          </cell>
          <cell r="G4352" t="str">
            <v/>
          </cell>
          <cell r="H4352" t="str">
            <v/>
          </cell>
          <cell r="I4352" t="str">
            <v>IndGreenMotorRewind_v2_0.xlsm</v>
          </cell>
        </row>
        <row r="4353">
          <cell r="C4353" t="str">
            <v>1018.3_Gross Average Monthly Demand Reduction (kW/unit)</v>
          </cell>
          <cell r="D4353">
            <v>3</v>
          </cell>
          <cell r="E4353" t="str">
            <v>Gross Average Monthly Demand Reduction (kW/unit)</v>
          </cell>
          <cell r="F4353" t="str">
            <v>Demand Savings Value Source</v>
          </cell>
          <cell r="G4353" t="str">
            <v/>
          </cell>
          <cell r="H4353" t="str">
            <v/>
          </cell>
          <cell r="I4353" t="str">
            <v>IndGreenMotorRewind_v2_0.xlsm</v>
          </cell>
        </row>
        <row r="4354">
          <cell r="C4354" t="str">
            <v>12202013-087.1_Planned Net to Gross Ratio</v>
          </cell>
          <cell r="D4354">
            <v>1</v>
          </cell>
          <cell r="E4354" t="str">
            <v>Planned Net to Gross Ratio</v>
          </cell>
          <cell r="F4354" t="str">
            <v>Net-to-Gross Value Source</v>
          </cell>
          <cell r="G4354" t="str">
            <v/>
          </cell>
          <cell r="H4354" t="str">
            <v>page 2</v>
          </cell>
          <cell r="I4354" t="str">
            <v>CA_FinAnswer_Express_Program_Evaluation_2009-2011.pdf</v>
          </cell>
        </row>
        <row r="4355">
          <cell r="C4355" t="str">
            <v>12202013-087.1_Measure life (years)</v>
          </cell>
          <cell r="D4355">
            <v>1</v>
          </cell>
          <cell r="E4355" t="str">
            <v>Measure life (years)</v>
          </cell>
          <cell r="F4355" t="str">
            <v>Measure Life Value Source</v>
          </cell>
          <cell r="G4355" t="str">
            <v/>
          </cell>
          <cell r="H4355" t="str">
            <v/>
          </cell>
          <cell r="I4355" t="str">
            <v>IndGreenMotorRewind_v2_0.xlsm</v>
          </cell>
        </row>
        <row r="4356">
          <cell r="C4356" t="str">
            <v>12202013-087.1_Gross Average Monthly Demand Reduction (kW/unit)</v>
          </cell>
          <cell r="D4356">
            <v>1</v>
          </cell>
          <cell r="E4356" t="str">
            <v>Gross Average Monthly Demand Reduction (kW/unit)</v>
          </cell>
          <cell r="F4356" t="str">
            <v>Demand Reduction Value Source</v>
          </cell>
          <cell r="G4356" t="str">
            <v/>
          </cell>
          <cell r="H4356" t="str">
            <v/>
          </cell>
          <cell r="I4356" t="str">
            <v>IndGreenMotorRewind_v2_0.xlsm</v>
          </cell>
        </row>
        <row r="4357">
          <cell r="C4357" t="str">
            <v>12202013-087.1_Planned Realization Rate</v>
          </cell>
          <cell r="D4357">
            <v>1</v>
          </cell>
          <cell r="E4357" t="str">
            <v>Planned Realization Rate</v>
          </cell>
          <cell r="F4357" t="str">
            <v>Realization Rate Value Source</v>
          </cell>
          <cell r="G4357" t="str">
            <v/>
          </cell>
          <cell r="H4357" t="str">
            <v>page 2</v>
          </cell>
          <cell r="I4357" t="str">
            <v>CA_FinAnswer_Express_Program_Evaluation_2009-2011.pdf</v>
          </cell>
        </row>
        <row r="4358">
          <cell r="C4358" t="str">
            <v>12202013-087.1_Gross incremental annual electric savings (kWh/yr)</v>
          </cell>
          <cell r="D4358">
            <v>1</v>
          </cell>
          <cell r="E4358" t="str">
            <v>Gross incremental annual electric savings (kWh/yr)</v>
          </cell>
          <cell r="F4358" t="str">
            <v xml:space="preserve">Energy Savings Value Source </v>
          </cell>
          <cell r="G4358" t="str">
            <v/>
          </cell>
          <cell r="H4358" t="str">
            <v/>
          </cell>
          <cell r="I4358" t="str">
            <v>IndGreenMotorRewind_v2_0.xlsm</v>
          </cell>
        </row>
        <row r="4359">
          <cell r="C4359" t="str">
            <v>12202013-087.1_Incremental cost ($)</v>
          </cell>
          <cell r="D4359">
            <v>1</v>
          </cell>
          <cell r="E4359" t="str">
            <v>Incremental cost ($)</v>
          </cell>
          <cell r="F4359" t="str">
            <v>Cost Value Source</v>
          </cell>
          <cell r="G4359" t="str">
            <v/>
          </cell>
          <cell r="H4359" t="str">
            <v/>
          </cell>
          <cell r="I4359" t="str">
            <v>IndGreenMotorRewind_v2_0.xlsm</v>
          </cell>
        </row>
        <row r="4360">
          <cell r="C4360" t="str">
            <v>12202013-023.2_Planned Realization Rate</v>
          </cell>
          <cell r="D4360">
            <v>2</v>
          </cell>
          <cell r="E4360" t="str">
            <v>Planned Realization Rate</v>
          </cell>
          <cell r="F4360" t="str">
            <v>Realization Rate Value Source</v>
          </cell>
          <cell r="G4360" t="str">
            <v/>
          </cell>
          <cell r="H4360" t="str">
            <v>Table 1</v>
          </cell>
          <cell r="I4360" t="str">
            <v>ID_FinAnswer_Express_Program_Evaluation_2009-2011.pdf</v>
          </cell>
        </row>
        <row r="4361">
          <cell r="C4361" t="str">
            <v>12202013-023.2_Planned Net to Gross Ratio</v>
          </cell>
          <cell r="D4361">
            <v>2</v>
          </cell>
          <cell r="E4361" t="str">
            <v>Planned Net to Gross Ratio</v>
          </cell>
          <cell r="F4361" t="str">
            <v>Net-to-Gross Value Source</v>
          </cell>
          <cell r="G4361" t="str">
            <v/>
          </cell>
          <cell r="H4361" t="str">
            <v>Page 2</v>
          </cell>
          <cell r="I4361" t="str">
            <v>ID_FinAnswer_Express_Program_Evaluation_2009-2011.pdf</v>
          </cell>
        </row>
        <row r="4362">
          <cell r="C4362" t="str">
            <v>12202013-023.2_Incremental cost ($)</v>
          </cell>
          <cell r="D4362">
            <v>2</v>
          </cell>
          <cell r="E4362" t="str">
            <v>Incremental cost ($)</v>
          </cell>
          <cell r="F4362" t="str">
            <v>Cost Value Source</v>
          </cell>
          <cell r="G4362" t="str">
            <v/>
          </cell>
          <cell r="H4362" t="str">
            <v/>
          </cell>
          <cell r="I4362" t="str">
            <v>IndGreenMotorRewind_v2_0.xlsm</v>
          </cell>
        </row>
        <row r="4363">
          <cell r="C4363" t="str">
            <v>12202013-023.2_Measure life (years)</v>
          </cell>
          <cell r="D4363">
            <v>2</v>
          </cell>
          <cell r="E4363" t="str">
            <v>Measure life (years)</v>
          </cell>
          <cell r="F4363" t="str">
            <v>Measure Life Value Source</v>
          </cell>
          <cell r="G4363" t="str">
            <v/>
          </cell>
          <cell r="H4363" t="str">
            <v/>
          </cell>
          <cell r="I4363" t="str">
            <v>IndGreenMotorRewind_v2_0.xlsm</v>
          </cell>
        </row>
        <row r="4364">
          <cell r="C4364" t="str">
            <v>12202013-023.2_Gross Average Monthly Demand Reduction (kW/unit)</v>
          </cell>
          <cell r="D4364">
            <v>2</v>
          </cell>
          <cell r="E4364" t="str">
            <v>Gross Average Monthly Demand Reduction (kW/unit)</v>
          </cell>
          <cell r="F4364" t="str">
            <v>Demand Reduction Value Source</v>
          </cell>
          <cell r="G4364" t="str">
            <v/>
          </cell>
          <cell r="H4364" t="str">
            <v/>
          </cell>
          <cell r="I4364" t="str">
            <v>IndGreenMotorRewind_v2_0.xlsm</v>
          </cell>
        </row>
        <row r="4365">
          <cell r="C4365" t="str">
            <v>12202013-023.2_Gross incremental annual electric savings (kWh/yr)</v>
          </cell>
          <cell r="D4365">
            <v>2</v>
          </cell>
          <cell r="E4365" t="str">
            <v>Gross incremental annual electric savings (kWh/yr)</v>
          </cell>
          <cell r="F4365" t="str">
            <v xml:space="preserve">Energy Savings Value Source </v>
          </cell>
          <cell r="G4365" t="str">
            <v/>
          </cell>
          <cell r="H4365" t="str">
            <v/>
          </cell>
          <cell r="I4365" t="str">
            <v>IndGreenMotorRewind_v2_0.xlsm</v>
          </cell>
        </row>
        <row r="4366">
          <cell r="C4366" t="str">
            <v>12132013-023.2_Gross Average Monthly Demand Reduction (kW/unit)</v>
          </cell>
          <cell r="D4366">
            <v>2</v>
          </cell>
          <cell r="E4366" t="str">
            <v>Gross Average Monthly Demand Reduction (kW/unit)</v>
          </cell>
          <cell r="F4366" t="str">
            <v>Demand Reduction Value Source</v>
          </cell>
          <cell r="G4366" t="str">
            <v/>
          </cell>
          <cell r="H4366" t="str">
            <v/>
          </cell>
          <cell r="I4366" t="str">
            <v/>
          </cell>
        </row>
        <row r="4367">
          <cell r="C4367" t="str">
            <v>12132013-023.2_Gross Average Monthly Demand Reduction (kW/unit)</v>
          </cell>
          <cell r="D4367">
            <v>2</v>
          </cell>
          <cell r="E4367" t="str">
            <v>Gross Average Monthly Demand Reduction (kW/unit)</v>
          </cell>
          <cell r="F4367" t="str">
            <v>Demand Reduction Value Source</v>
          </cell>
          <cell r="G4367" t="str">
            <v/>
          </cell>
          <cell r="H4367" t="str">
            <v/>
          </cell>
          <cell r="I4367" t="str">
            <v>IndGreenMotorRewind_v2_0.xlsm</v>
          </cell>
        </row>
        <row r="4368">
          <cell r="C4368" t="str">
            <v>12132013-023.2_Measure life (years)</v>
          </cell>
          <cell r="D4368">
            <v>2</v>
          </cell>
          <cell r="E4368" t="str">
            <v>Measure life (years)</v>
          </cell>
          <cell r="F4368" t="str">
            <v>Measure Life Value Source</v>
          </cell>
          <cell r="G4368" t="str">
            <v/>
          </cell>
          <cell r="H4368" t="str">
            <v>Table 2 on page 22 of Appendix 1</v>
          </cell>
          <cell r="I4368" t="str">
            <v>UT_2011_Annual_Report.pdf</v>
          </cell>
        </row>
        <row r="4369">
          <cell r="C4369" t="str">
            <v>12132013-023.2_Incremental cost ($)</v>
          </cell>
          <cell r="D4369">
            <v>2</v>
          </cell>
          <cell r="E4369" t="str">
            <v>Incremental cost ($)</v>
          </cell>
          <cell r="F4369" t="str">
            <v>Cost Value Source</v>
          </cell>
          <cell r="G4369" t="str">
            <v/>
          </cell>
          <cell r="H4369" t="str">
            <v/>
          </cell>
          <cell r="I4369" t="str">
            <v>IndGreenMotorRewind_v2_0.xlsm</v>
          </cell>
        </row>
        <row r="4370">
          <cell r="C4370" t="str">
            <v>12132013-023.2_Incremental cost ($)</v>
          </cell>
          <cell r="D4370">
            <v>2</v>
          </cell>
          <cell r="E4370" t="str">
            <v>Incremental cost ($)</v>
          </cell>
          <cell r="F4370" t="str">
            <v>Cost Value Source</v>
          </cell>
          <cell r="G4370" t="str">
            <v/>
          </cell>
          <cell r="H4370" t="str">
            <v/>
          </cell>
          <cell r="I4370" t="str">
            <v/>
          </cell>
        </row>
        <row r="4371">
          <cell r="C4371" t="str">
            <v>12132013-023.2_Gross incremental annual electric savings (kWh/yr)</v>
          </cell>
          <cell r="D4371">
            <v>2</v>
          </cell>
          <cell r="E4371" t="str">
            <v>Gross incremental annual electric savings (kWh/yr)</v>
          </cell>
          <cell r="F4371" t="str">
            <v xml:space="preserve">Energy Savings Value Source </v>
          </cell>
          <cell r="G4371" t="str">
            <v/>
          </cell>
          <cell r="H4371" t="str">
            <v/>
          </cell>
          <cell r="I4371" t="str">
            <v>IndGreenMotorRewind_v2_0.xlsm</v>
          </cell>
        </row>
        <row r="4372">
          <cell r="C4372" t="str">
            <v>12132013-023.2_Incentive Customer ($)</v>
          </cell>
          <cell r="D4372">
            <v>2</v>
          </cell>
          <cell r="E4372" t="str">
            <v>Incentive Customer ($)</v>
          </cell>
          <cell r="F4372" t="str">
            <v>Incentive Value Source</v>
          </cell>
          <cell r="G4372" t="str">
            <v/>
          </cell>
          <cell r="H4372" t="str">
            <v>Table 10-14</v>
          </cell>
          <cell r="I4372" t="str">
            <v>FinAnswer Express Market Characterization and Program Enhancements - Utah Service Territory 30 Nov 2011.pdf</v>
          </cell>
        </row>
        <row r="4373">
          <cell r="C4373" t="str">
            <v>12132013-023.2_Gross incremental annual electric savings (kWh/yr)</v>
          </cell>
          <cell r="D4373">
            <v>2</v>
          </cell>
          <cell r="E4373" t="str">
            <v>Gross incremental annual electric savings (kWh/yr)</v>
          </cell>
          <cell r="F4373" t="str">
            <v xml:space="preserve">Energy Savings Value Source </v>
          </cell>
          <cell r="G4373" t="str">
            <v/>
          </cell>
          <cell r="H4373" t="str">
            <v/>
          </cell>
          <cell r="I4373" t="str">
            <v/>
          </cell>
        </row>
        <row r="4374">
          <cell r="C4374" t="str">
            <v>12302013-046.1_Gross Average Monthly Demand Reduction (kW/unit)</v>
          </cell>
          <cell r="D4374">
            <v>1</v>
          </cell>
          <cell r="E4374" t="str">
            <v>Gross Average Monthly Demand Reduction (kW/unit)</v>
          </cell>
          <cell r="F4374" t="str">
            <v>Demand Reduction Value Source</v>
          </cell>
          <cell r="G4374" t="str">
            <v/>
          </cell>
          <cell r="H4374" t="str">
            <v/>
          </cell>
          <cell r="I4374" t="str">
            <v>IndGreenMotorRewind_v2_0.xlsm</v>
          </cell>
        </row>
        <row r="4375">
          <cell r="C4375" t="str">
            <v>12302013-046.1_Gross incremental annual electric savings (kWh/yr)</v>
          </cell>
          <cell r="D4375">
            <v>1</v>
          </cell>
          <cell r="E4375" t="str">
            <v>Gross incremental annual electric savings (kWh/yr)</v>
          </cell>
          <cell r="F4375" t="str">
            <v xml:space="preserve">Energy Savings Value Source </v>
          </cell>
          <cell r="G4375" t="str">
            <v/>
          </cell>
          <cell r="H4375" t="str">
            <v/>
          </cell>
          <cell r="I4375" t="str">
            <v>IndGreenMotorRewind_v2_0.xlsm</v>
          </cell>
        </row>
        <row r="4376">
          <cell r="C4376" t="str">
            <v>12302013-046.1_Incremental cost ($)</v>
          </cell>
          <cell r="D4376">
            <v>1</v>
          </cell>
          <cell r="E4376" t="str">
            <v>Incremental cost ($)</v>
          </cell>
          <cell r="F4376" t="str">
            <v>Cost Value Source</v>
          </cell>
          <cell r="G4376" t="str">
            <v/>
          </cell>
          <cell r="H4376" t="str">
            <v/>
          </cell>
          <cell r="I4376" t="str">
            <v>IndGreenMotorRewind_v2_0.xlsm</v>
          </cell>
        </row>
        <row r="4377">
          <cell r="C4377" t="str">
            <v>12302013-046.1_Measure life (years)</v>
          </cell>
          <cell r="D4377">
            <v>1</v>
          </cell>
          <cell r="E4377" t="str">
            <v>Measure life (years)</v>
          </cell>
          <cell r="F4377" t="str">
            <v>Measure Life Value Source</v>
          </cell>
          <cell r="G4377" t="str">
            <v/>
          </cell>
          <cell r="H4377" t="str">
            <v/>
          </cell>
          <cell r="I4377" t="str">
            <v>IndGreenMotorRewind_v2_0.xlsm</v>
          </cell>
        </row>
        <row r="4378">
          <cell r="C4378" t="str">
            <v>12202013-055.2_Planned Net to Gross Ratio</v>
          </cell>
          <cell r="D4378">
            <v>2</v>
          </cell>
          <cell r="E4378" t="str">
            <v>Planned Net to Gross Ratio</v>
          </cell>
          <cell r="F4378" t="str">
            <v>Net-to-Gross Value Source</v>
          </cell>
          <cell r="G4378" t="str">
            <v/>
          </cell>
          <cell r="H4378" t="str">
            <v>Page 10</v>
          </cell>
          <cell r="I4378" t="str">
            <v>DSM_WY_FinAnswerExpress_Report_2011.pdf</v>
          </cell>
        </row>
        <row r="4379">
          <cell r="C4379" t="str">
            <v>12202013-055.2_Gross Average Monthly Demand Reduction (kW/unit)</v>
          </cell>
          <cell r="D4379">
            <v>2</v>
          </cell>
          <cell r="E4379" t="str">
            <v>Gross Average Monthly Demand Reduction (kW/unit)</v>
          </cell>
          <cell r="F4379" t="str">
            <v>Demand Savings Value Source</v>
          </cell>
          <cell r="G4379" t="str">
            <v/>
          </cell>
          <cell r="H4379" t="str">
            <v/>
          </cell>
          <cell r="I4379" t="str">
            <v>IndGreenMotorRewind_v2_0.xlsm</v>
          </cell>
        </row>
        <row r="4380">
          <cell r="C4380" t="str">
            <v>12202013-055.2_Measure life (years)</v>
          </cell>
          <cell r="D4380">
            <v>2</v>
          </cell>
          <cell r="E4380" t="str">
            <v>Measure life (years)</v>
          </cell>
          <cell r="F4380" t="str">
            <v>Measure Life Value Source</v>
          </cell>
          <cell r="G4380" t="str">
            <v/>
          </cell>
          <cell r="H4380" t="str">
            <v/>
          </cell>
          <cell r="I4380" t="str">
            <v>IndGreenMotorRewind_v2_0.xlsm</v>
          </cell>
        </row>
        <row r="4381">
          <cell r="C4381" t="str">
            <v>12202013-055.2_Incremental cost ($)</v>
          </cell>
          <cell r="D4381">
            <v>2</v>
          </cell>
          <cell r="E4381" t="str">
            <v>Incremental cost ($)</v>
          </cell>
          <cell r="F4381" t="str">
            <v>Incremental Cost Value Source</v>
          </cell>
          <cell r="G4381" t="str">
            <v/>
          </cell>
          <cell r="H4381" t="str">
            <v/>
          </cell>
          <cell r="I4381" t="str">
            <v>IndGreenMotorRewind_v2_0.xlsm</v>
          </cell>
        </row>
        <row r="4382">
          <cell r="C4382" t="str">
            <v>12202013-055.2_Gross incremental annual electric savings (kWh/yr)</v>
          </cell>
          <cell r="D4382">
            <v>2</v>
          </cell>
          <cell r="E4382" t="str">
            <v>Gross incremental annual electric savings (kWh/yr)</v>
          </cell>
          <cell r="F4382" t="str">
            <v>Energy Savings Value Source</v>
          </cell>
          <cell r="G4382" t="str">
            <v/>
          </cell>
          <cell r="H4382" t="str">
            <v/>
          </cell>
          <cell r="I4382" t="str">
            <v>IndGreenMotorRewind_v2_0.xlsm</v>
          </cell>
        </row>
        <row r="4383">
          <cell r="C4383" t="str">
            <v>12202013-055.2_Planned Realization Rate</v>
          </cell>
          <cell r="D4383">
            <v>2</v>
          </cell>
          <cell r="E4383" t="str">
            <v>Planned Realization Rate</v>
          </cell>
          <cell r="F4383" t="str">
            <v>Realization Rate Value Source</v>
          </cell>
          <cell r="G4383" t="str">
            <v/>
          </cell>
          <cell r="H4383" t="str">
            <v>Table 1</v>
          </cell>
          <cell r="I4383" t="str">
            <v>DSM_WY_FinAnswerExpress_Report_2011.pdf</v>
          </cell>
        </row>
        <row r="4384">
          <cell r="C4384" t="str">
            <v>141.2_Incremental cost ($)</v>
          </cell>
          <cell r="D4384">
            <v>2</v>
          </cell>
          <cell r="E4384" t="str">
            <v>Incremental cost ($)</v>
          </cell>
          <cell r="F4384" t="str">
            <v>Cost Value Source</v>
          </cell>
          <cell r="G4384" t="str">
            <v/>
          </cell>
          <cell r="H4384" t="str">
            <v/>
          </cell>
          <cell r="I4384" t="str">
            <v>IndGreenMotorRewind_v2_0.xlsm</v>
          </cell>
        </row>
        <row r="4385">
          <cell r="C4385" t="str">
            <v>141.2_Planned Net to Gross Ratio</v>
          </cell>
          <cell r="D4385">
            <v>2</v>
          </cell>
          <cell r="E4385" t="str">
            <v>Planned Net to Gross Ratio</v>
          </cell>
          <cell r="F4385" t="str">
            <v>Net-to-Gross Value Source</v>
          </cell>
          <cell r="G4385" t="str">
            <v/>
          </cell>
          <cell r="H4385" t="str">
            <v>page 2</v>
          </cell>
          <cell r="I4385" t="str">
            <v>CA_FinAnswer_Express_Program_Evaluation_2009-2011.pdf</v>
          </cell>
        </row>
        <row r="4386">
          <cell r="C4386" t="str">
            <v>141.2_Gross incremental annual electric savings (kWh/yr)</v>
          </cell>
          <cell r="D4386">
            <v>2</v>
          </cell>
          <cell r="E4386" t="str">
            <v>Gross incremental annual electric savings (kWh/yr)</v>
          </cell>
          <cell r="F4386" t="str">
            <v xml:space="preserve">Energy Savings Value Source </v>
          </cell>
          <cell r="G4386" t="str">
            <v/>
          </cell>
          <cell r="H4386" t="str">
            <v/>
          </cell>
          <cell r="I4386" t="str">
            <v>IndGreenMotorRewind_v2_0.xlsm</v>
          </cell>
        </row>
        <row r="4387">
          <cell r="C4387" t="str">
            <v>141.2_Measure life (years)</v>
          </cell>
          <cell r="D4387">
            <v>2</v>
          </cell>
          <cell r="E4387" t="str">
            <v>Measure life (years)</v>
          </cell>
          <cell r="F4387" t="str">
            <v>Measure Life Value Source</v>
          </cell>
          <cell r="G4387" t="str">
            <v/>
          </cell>
          <cell r="H4387" t="str">
            <v/>
          </cell>
          <cell r="I4387" t="str">
            <v>IndGreenMotorRewind_v2_0.xlsm</v>
          </cell>
        </row>
        <row r="4388">
          <cell r="C4388" t="str">
            <v>141.2_Planned Realization Rate</v>
          </cell>
          <cell r="D4388">
            <v>2</v>
          </cell>
          <cell r="E4388" t="str">
            <v>Planned Realization Rate</v>
          </cell>
          <cell r="F4388" t="str">
            <v>Realization Rate Value Source</v>
          </cell>
          <cell r="G4388" t="str">
            <v/>
          </cell>
          <cell r="H4388" t="str">
            <v>page 2</v>
          </cell>
          <cell r="I4388" t="str">
            <v>CA_FinAnswer_Express_Program_Evaluation_2009-2011.pdf</v>
          </cell>
        </row>
        <row r="4389">
          <cell r="C4389" t="str">
            <v>141.2_Gross Average Monthly Demand Reduction (kW/unit)</v>
          </cell>
          <cell r="D4389">
            <v>2</v>
          </cell>
          <cell r="E4389" t="str">
            <v>Gross Average Monthly Demand Reduction (kW/unit)</v>
          </cell>
          <cell r="F4389" t="str">
            <v>Demand Reduction Value Source</v>
          </cell>
          <cell r="G4389" t="str">
            <v/>
          </cell>
          <cell r="H4389" t="str">
            <v/>
          </cell>
          <cell r="I4389" t="str">
            <v>IndGreenMotorRewind_v2_0.xlsm</v>
          </cell>
        </row>
        <row r="4390">
          <cell r="C4390" t="str">
            <v>351.3_Planned Net to Gross Ratio</v>
          </cell>
          <cell r="D4390">
            <v>3</v>
          </cell>
          <cell r="E4390" t="str">
            <v>Planned Net to Gross Ratio</v>
          </cell>
          <cell r="F4390" t="str">
            <v>Net-to-Gross Value Source</v>
          </cell>
          <cell r="G4390" t="str">
            <v/>
          </cell>
          <cell r="H4390" t="str">
            <v>Page 2</v>
          </cell>
          <cell r="I4390" t="str">
            <v>ID_FinAnswer_Express_Program_Evaluation_2009-2011.pdf</v>
          </cell>
        </row>
        <row r="4391">
          <cell r="C4391" t="str">
            <v>351.3_Gross Average Monthly Demand Reduction (kW/unit)</v>
          </cell>
          <cell r="D4391">
            <v>3</v>
          </cell>
          <cell r="E4391" t="str">
            <v>Gross Average Monthly Demand Reduction (kW/unit)</v>
          </cell>
          <cell r="F4391" t="str">
            <v>Demand Reduction Value Source</v>
          </cell>
          <cell r="G4391" t="str">
            <v/>
          </cell>
          <cell r="H4391" t="str">
            <v/>
          </cell>
          <cell r="I4391" t="str">
            <v>IndGreenMotorRewind_v2_0.xlsm</v>
          </cell>
        </row>
        <row r="4392">
          <cell r="C4392" t="str">
            <v>351.3_Measure life (years)</v>
          </cell>
          <cell r="D4392">
            <v>3</v>
          </cell>
          <cell r="E4392" t="str">
            <v>Measure life (years)</v>
          </cell>
          <cell r="F4392" t="str">
            <v>Measure Life Value Source</v>
          </cell>
          <cell r="G4392" t="str">
            <v/>
          </cell>
          <cell r="H4392" t="str">
            <v/>
          </cell>
          <cell r="I4392" t="str">
            <v>IndGreenMotorRewind_v2_0.xlsm</v>
          </cell>
        </row>
        <row r="4393">
          <cell r="C4393" t="str">
            <v>351.3_Planned Realization Rate</v>
          </cell>
          <cell r="D4393">
            <v>3</v>
          </cell>
          <cell r="E4393" t="str">
            <v>Planned Realization Rate</v>
          </cell>
          <cell r="F4393" t="str">
            <v>Realization Rate Value Source</v>
          </cell>
          <cell r="G4393" t="str">
            <v/>
          </cell>
          <cell r="H4393" t="str">
            <v>Table 1</v>
          </cell>
          <cell r="I4393" t="str">
            <v>ID_FinAnswer_Express_Program_Evaluation_2009-2011.pdf</v>
          </cell>
        </row>
        <row r="4394">
          <cell r="C4394" t="str">
            <v>351.3_Incremental cost ($)</v>
          </cell>
          <cell r="D4394">
            <v>3</v>
          </cell>
          <cell r="E4394" t="str">
            <v>Incremental cost ($)</v>
          </cell>
          <cell r="F4394" t="str">
            <v>Cost Value Source</v>
          </cell>
          <cell r="G4394" t="str">
            <v/>
          </cell>
          <cell r="H4394" t="str">
            <v/>
          </cell>
          <cell r="I4394" t="str">
            <v>IndGreenMotorRewind_v2_0.xlsm</v>
          </cell>
        </row>
        <row r="4395">
          <cell r="C4395" t="str">
            <v>351.3_Gross incremental annual electric savings (kWh/yr)</v>
          </cell>
          <cell r="D4395">
            <v>3</v>
          </cell>
          <cell r="E4395" t="str">
            <v>Gross incremental annual electric savings (kWh/yr)</v>
          </cell>
          <cell r="F4395" t="str">
            <v xml:space="preserve">Energy Savings Value Source </v>
          </cell>
          <cell r="G4395" t="str">
            <v/>
          </cell>
          <cell r="H4395" t="str">
            <v/>
          </cell>
          <cell r="I4395" t="str">
            <v>IndGreenMotorRewind_v2_0.xlsm</v>
          </cell>
        </row>
        <row r="4396">
          <cell r="C4396" t="str">
            <v>584.3_Gross Average Monthly Demand Reduction (kW/unit)</v>
          </cell>
          <cell r="D4396">
            <v>3</v>
          </cell>
          <cell r="E4396" t="str">
            <v>Gross Average Monthly Demand Reduction (kW/unit)</v>
          </cell>
          <cell r="F4396" t="str">
            <v>Demand Reduction Value Source</v>
          </cell>
          <cell r="G4396" t="str">
            <v/>
          </cell>
          <cell r="H4396" t="str">
            <v/>
          </cell>
          <cell r="I4396" t="str">
            <v>IndGreenMotorRewind_v2_0.xlsm</v>
          </cell>
        </row>
        <row r="4397">
          <cell r="C4397" t="str">
            <v>584.3_Measure life (years)</v>
          </cell>
          <cell r="D4397">
            <v>3</v>
          </cell>
          <cell r="E4397" t="str">
            <v>Measure life (years)</v>
          </cell>
          <cell r="F4397" t="str">
            <v>Measure Life Value Source</v>
          </cell>
          <cell r="G4397" t="str">
            <v/>
          </cell>
          <cell r="H4397" t="str">
            <v>Table 2 on page 22 of Appendix 1</v>
          </cell>
          <cell r="I4397" t="str">
            <v>UT_2011_Annual_Report.pdf</v>
          </cell>
        </row>
        <row r="4398">
          <cell r="C4398" t="str">
            <v>584.3_Gross Average Monthly Demand Reduction (kW/unit)</v>
          </cell>
          <cell r="D4398">
            <v>3</v>
          </cell>
          <cell r="E4398" t="str">
            <v>Gross Average Monthly Demand Reduction (kW/unit)</v>
          </cell>
          <cell r="F4398" t="str">
            <v>Demand Reduction Value Source</v>
          </cell>
          <cell r="G4398" t="str">
            <v/>
          </cell>
          <cell r="H4398" t="str">
            <v/>
          </cell>
          <cell r="I4398" t="str">
            <v/>
          </cell>
        </row>
        <row r="4399">
          <cell r="C4399" t="str">
            <v>584.3_Gross incremental annual electric savings (kWh/yr)</v>
          </cell>
          <cell r="D4399">
            <v>3</v>
          </cell>
          <cell r="E4399" t="str">
            <v>Gross incremental annual electric savings (kWh/yr)</v>
          </cell>
          <cell r="F4399" t="str">
            <v xml:space="preserve">Energy Savings Value Source </v>
          </cell>
          <cell r="G4399" t="str">
            <v/>
          </cell>
          <cell r="H4399" t="str">
            <v/>
          </cell>
          <cell r="I4399" t="str">
            <v/>
          </cell>
        </row>
        <row r="4400">
          <cell r="C4400" t="str">
            <v>584.3_Incremental cost ($)</v>
          </cell>
          <cell r="D4400">
            <v>3</v>
          </cell>
          <cell r="E4400" t="str">
            <v>Incremental cost ($)</v>
          </cell>
          <cell r="F4400" t="str">
            <v>Cost Value Source</v>
          </cell>
          <cell r="G4400" t="str">
            <v/>
          </cell>
          <cell r="H4400" t="str">
            <v/>
          </cell>
          <cell r="I4400" t="str">
            <v/>
          </cell>
        </row>
        <row r="4401">
          <cell r="C4401" t="str">
            <v>584.3_Incremental cost ($)</v>
          </cell>
          <cell r="D4401">
            <v>3</v>
          </cell>
          <cell r="E4401" t="str">
            <v>Incremental cost ($)</v>
          </cell>
          <cell r="F4401" t="str">
            <v>Cost Value Source</v>
          </cell>
          <cell r="G4401" t="str">
            <v/>
          </cell>
          <cell r="H4401" t="str">
            <v/>
          </cell>
          <cell r="I4401" t="str">
            <v>IndGreenMotorRewind_v2_0.xlsm</v>
          </cell>
        </row>
        <row r="4402">
          <cell r="C4402" t="str">
            <v>584.3_Gross incremental annual electric savings (kWh/yr)</v>
          </cell>
          <cell r="D4402">
            <v>3</v>
          </cell>
          <cell r="E4402" t="str">
            <v>Gross incremental annual electric savings (kWh/yr)</v>
          </cell>
          <cell r="F4402" t="str">
            <v xml:space="preserve">Energy Savings Value Source </v>
          </cell>
          <cell r="G4402" t="str">
            <v/>
          </cell>
          <cell r="H4402" t="str">
            <v/>
          </cell>
          <cell r="I4402" t="str">
            <v>AgGreenMotorRewind_v2_0.xlsm</v>
          </cell>
        </row>
        <row r="4403">
          <cell r="C4403" t="str">
            <v>584.3_Incentive Customer ($)</v>
          </cell>
          <cell r="D4403">
            <v>3</v>
          </cell>
          <cell r="E4403" t="str">
            <v>Incentive Customer ($)</v>
          </cell>
          <cell r="F4403" t="str">
            <v>Incentive Value Source</v>
          </cell>
          <cell r="G4403" t="str">
            <v/>
          </cell>
          <cell r="H4403" t="str">
            <v>Table 10-14</v>
          </cell>
          <cell r="I4403" t="str">
            <v>FinAnswer Express Market Characterization and Program Enhancements - Utah Service Territory 30 Nov 2011.pdf</v>
          </cell>
        </row>
        <row r="4404">
          <cell r="C4404" t="str">
            <v>795.2_Gross Average Monthly Demand Reduction (kW/unit)</v>
          </cell>
          <cell r="D4404">
            <v>2</v>
          </cell>
          <cell r="E4404" t="str">
            <v>Gross Average Monthly Demand Reduction (kW/unit)</v>
          </cell>
          <cell r="F4404" t="str">
            <v>Demand Reduction Value Source</v>
          </cell>
          <cell r="G4404" t="str">
            <v/>
          </cell>
          <cell r="H4404" t="str">
            <v/>
          </cell>
          <cell r="I4404" t="str">
            <v>IndGreenMotorRewind_v2_0.xlsm</v>
          </cell>
        </row>
        <row r="4405">
          <cell r="C4405" t="str">
            <v>795.2_Gross incremental annual electric savings (kWh/yr)</v>
          </cell>
          <cell r="D4405">
            <v>2</v>
          </cell>
          <cell r="E4405" t="str">
            <v>Gross incremental annual electric savings (kWh/yr)</v>
          </cell>
          <cell r="F4405" t="str">
            <v xml:space="preserve">Energy Savings Value Source </v>
          </cell>
          <cell r="G4405" t="str">
            <v/>
          </cell>
          <cell r="H4405" t="str">
            <v/>
          </cell>
          <cell r="I4405" t="str">
            <v>IndGreenMotorRewind_v2_0.xlsm</v>
          </cell>
        </row>
        <row r="4406">
          <cell r="C4406" t="str">
            <v>795.2_Incremental cost ($)</v>
          </cell>
          <cell r="D4406">
            <v>2</v>
          </cell>
          <cell r="E4406" t="str">
            <v>Incremental cost ($)</v>
          </cell>
          <cell r="F4406" t="str">
            <v>Cost Value Source</v>
          </cell>
          <cell r="G4406" t="str">
            <v/>
          </cell>
          <cell r="H4406" t="str">
            <v/>
          </cell>
          <cell r="I4406" t="str">
            <v>IndGreenMotorRewind_v2_0.xlsm</v>
          </cell>
        </row>
        <row r="4407">
          <cell r="C4407" t="str">
            <v>795.2_Measure life (years)</v>
          </cell>
          <cell r="D4407">
            <v>2</v>
          </cell>
          <cell r="E4407" t="str">
            <v>Measure life (years)</v>
          </cell>
          <cell r="F4407" t="str">
            <v>Measure Life Value Source</v>
          </cell>
          <cell r="G4407" t="str">
            <v/>
          </cell>
          <cell r="H4407" t="str">
            <v/>
          </cell>
          <cell r="I4407" t="str">
            <v>IndGreenMotorRewind_v2_0.xlsm</v>
          </cell>
        </row>
        <row r="4408">
          <cell r="C4408" t="str">
            <v>1008.3_Gross incremental annual electric savings (kWh/yr)</v>
          </cell>
          <cell r="D4408">
            <v>3</v>
          </cell>
          <cell r="E4408" t="str">
            <v>Gross incremental annual electric savings (kWh/yr)</v>
          </cell>
          <cell r="F4408" t="str">
            <v>Energy Savings Value Source</v>
          </cell>
          <cell r="G4408" t="str">
            <v/>
          </cell>
          <cell r="H4408" t="str">
            <v/>
          </cell>
          <cell r="I4408" t="str">
            <v>IndGreenMotorRewind_v2_0.xlsm</v>
          </cell>
        </row>
        <row r="4409">
          <cell r="C4409" t="str">
            <v>1008.3_Planned Realization Rate</v>
          </cell>
          <cell r="D4409">
            <v>3</v>
          </cell>
          <cell r="E4409" t="str">
            <v>Planned Realization Rate</v>
          </cell>
          <cell r="F4409" t="str">
            <v>Realization Rate Value Source</v>
          </cell>
          <cell r="G4409" t="str">
            <v/>
          </cell>
          <cell r="H4409" t="str">
            <v>Table 1</v>
          </cell>
          <cell r="I4409" t="str">
            <v>DSM_WY_FinAnswerExpress_Report_2011.pdf</v>
          </cell>
        </row>
        <row r="4410">
          <cell r="C4410" t="str">
            <v>1008.3_Incremental cost ($)</v>
          </cell>
          <cell r="D4410">
            <v>3</v>
          </cell>
          <cell r="E4410" t="str">
            <v>Incremental cost ($)</v>
          </cell>
          <cell r="F4410" t="str">
            <v>Incremental Cost Value Source</v>
          </cell>
          <cell r="G4410" t="str">
            <v/>
          </cell>
          <cell r="H4410" t="str">
            <v/>
          </cell>
          <cell r="I4410" t="str">
            <v>IndGreenMotorRewind_v2_0.xlsm</v>
          </cell>
        </row>
        <row r="4411">
          <cell r="C4411" t="str">
            <v>1008.3_Gross Average Monthly Demand Reduction (kW/unit)</v>
          </cell>
          <cell r="D4411">
            <v>3</v>
          </cell>
          <cell r="E4411" t="str">
            <v>Gross Average Monthly Demand Reduction (kW/unit)</v>
          </cell>
          <cell r="F4411" t="str">
            <v>Demand Savings Value Source</v>
          </cell>
          <cell r="G4411" t="str">
            <v/>
          </cell>
          <cell r="H4411" t="str">
            <v/>
          </cell>
          <cell r="I4411" t="str">
            <v>IndGreenMotorRewind_v2_0.xlsm</v>
          </cell>
        </row>
        <row r="4412">
          <cell r="C4412" t="str">
            <v>1008.3_Measure life (years)</v>
          </cell>
          <cell r="D4412">
            <v>3</v>
          </cell>
          <cell r="E4412" t="str">
            <v>Measure life (years)</v>
          </cell>
          <cell r="F4412" t="str">
            <v>Measure Life Value Source</v>
          </cell>
          <cell r="G4412" t="str">
            <v/>
          </cell>
          <cell r="H4412" t="str">
            <v/>
          </cell>
          <cell r="I4412" t="str">
            <v>IndGreenMotorRewind_v2_0.xlsm</v>
          </cell>
        </row>
        <row r="4413">
          <cell r="C4413" t="str">
            <v>1008.3_Planned Net to Gross Ratio</v>
          </cell>
          <cell r="D4413">
            <v>3</v>
          </cell>
          <cell r="E4413" t="str">
            <v>Planned Net to Gross Ratio</v>
          </cell>
          <cell r="F4413" t="str">
            <v>Net-to-Gross Value Source</v>
          </cell>
          <cell r="G4413" t="str">
            <v/>
          </cell>
          <cell r="H4413" t="str">
            <v>Page 10</v>
          </cell>
          <cell r="I4413" t="str">
            <v>DSM_WY_FinAnswerExpress_Report_2011.pdf</v>
          </cell>
        </row>
        <row r="4414">
          <cell r="C4414" t="str">
            <v>151.2_Planned Net to Gross Ratio</v>
          </cell>
          <cell r="D4414">
            <v>2</v>
          </cell>
          <cell r="E4414" t="str">
            <v>Planned Net to Gross Ratio</v>
          </cell>
          <cell r="F4414" t="str">
            <v>Net-to-Gross Value Source</v>
          </cell>
          <cell r="G4414" t="str">
            <v/>
          </cell>
          <cell r="H4414" t="str">
            <v>page 2</v>
          </cell>
          <cell r="I4414" t="str">
            <v>CA_FinAnswer_Express_Program_Evaluation_2009-2011.pdf</v>
          </cell>
        </row>
        <row r="4415">
          <cell r="C4415" t="str">
            <v>151.2_Incremental cost ($)</v>
          </cell>
          <cell r="D4415">
            <v>2</v>
          </cell>
          <cell r="E4415" t="str">
            <v>Incremental cost ($)</v>
          </cell>
          <cell r="F4415" t="str">
            <v>Cost Value Source</v>
          </cell>
          <cell r="G4415" t="str">
            <v/>
          </cell>
          <cell r="H4415" t="str">
            <v/>
          </cell>
          <cell r="I4415" t="str">
            <v>IndGreenMotorRewind_v2_0.xlsm</v>
          </cell>
        </row>
        <row r="4416">
          <cell r="C4416" t="str">
            <v>151.2_Gross Average Monthly Demand Reduction (kW/unit)</v>
          </cell>
          <cell r="D4416">
            <v>2</v>
          </cell>
          <cell r="E4416" t="str">
            <v>Gross Average Monthly Demand Reduction (kW/unit)</v>
          </cell>
          <cell r="F4416" t="str">
            <v>Demand Reduction Value Source</v>
          </cell>
          <cell r="G4416" t="str">
            <v/>
          </cell>
          <cell r="H4416" t="str">
            <v/>
          </cell>
          <cell r="I4416" t="str">
            <v>IndGreenMotorRewind_v2_0.xlsm</v>
          </cell>
        </row>
        <row r="4417">
          <cell r="C4417" t="str">
            <v>151.2_Measure life (years)</v>
          </cell>
          <cell r="D4417">
            <v>2</v>
          </cell>
          <cell r="E4417" t="str">
            <v>Measure life (years)</v>
          </cell>
          <cell r="F4417" t="str">
            <v>Measure Life Value Source</v>
          </cell>
          <cell r="G4417" t="str">
            <v/>
          </cell>
          <cell r="H4417" t="str">
            <v/>
          </cell>
          <cell r="I4417" t="str">
            <v>IndGreenMotorRewind_v2_0.xlsm</v>
          </cell>
        </row>
        <row r="4418">
          <cell r="C4418" t="str">
            <v>151.2_Gross incremental annual electric savings (kWh/yr)</v>
          </cell>
          <cell r="D4418">
            <v>2</v>
          </cell>
          <cell r="E4418" t="str">
            <v>Gross incremental annual electric savings (kWh/yr)</v>
          </cell>
          <cell r="F4418" t="str">
            <v xml:space="preserve">Energy Savings Value Source </v>
          </cell>
          <cell r="G4418" t="str">
            <v/>
          </cell>
          <cell r="H4418" t="str">
            <v/>
          </cell>
          <cell r="I4418" t="str">
            <v>IndGreenMotorRewind_v2_0.xlsm</v>
          </cell>
        </row>
        <row r="4419">
          <cell r="C4419" t="str">
            <v>151.2_Planned Realization Rate</v>
          </cell>
          <cell r="D4419">
            <v>2</v>
          </cell>
          <cell r="E4419" t="str">
            <v>Planned Realization Rate</v>
          </cell>
          <cell r="F4419" t="str">
            <v>Realization Rate Value Source</v>
          </cell>
          <cell r="G4419" t="str">
            <v/>
          </cell>
          <cell r="H4419" t="str">
            <v>page 2</v>
          </cell>
          <cell r="I4419" t="str">
            <v>CA_FinAnswer_Express_Program_Evaluation_2009-2011.pdf</v>
          </cell>
        </row>
        <row r="4420">
          <cell r="C4420" t="str">
            <v>362.3_Planned Realization Rate</v>
          </cell>
          <cell r="D4420">
            <v>3</v>
          </cell>
          <cell r="E4420" t="str">
            <v>Planned Realization Rate</v>
          </cell>
          <cell r="F4420" t="str">
            <v>Realization Rate Value Source</v>
          </cell>
          <cell r="G4420" t="str">
            <v/>
          </cell>
          <cell r="H4420" t="str">
            <v>Table 1</v>
          </cell>
          <cell r="I4420" t="str">
            <v>ID_FinAnswer_Express_Program_Evaluation_2009-2011.pdf</v>
          </cell>
        </row>
        <row r="4421">
          <cell r="C4421" t="str">
            <v>362.3_Planned Net to Gross Ratio</v>
          </cell>
          <cell r="D4421">
            <v>3</v>
          </cell>
          <cell r="E4421" t="str">
            <v>Planned Net to Gross Ratio</v>
          </cell>
          <cell r="F4421" t="str">
            <v>Net-to-Gross Value Source</v>
          </cell>
          <cell r="G4421" t="str">
            <v/>
          </cell>
          <cell r="H4421" t="str">
            <v>Page 2</v>
          </cell>
          <cell r="I4421" t="str">
            <v>ID_FinAnswer_Express_Program_Evaluation_2009-2011.pdf</v>
          </cell>
        </row>
        <row r="4422">
          <cell r="C4422" t="str">
            <v>362.3_Measure life (years)</v>
          </cell>
          <cell r="D4422">
            <v>3</v>
          </cell>
          <cell r="E4422" t="str">
            <v>Measure life (years)</v>
          </cell>
          <cell r="F4422" t="str">
            <v>Measure Life Value Source</v>
          </cell>
          <cell r="G4422" t="str">
            <v/>
          </cell>
          <cell r="H4422" t="str">
            <v/>
          </cell>
          <cell r="I4422" t="str">
            <v>IndGreenMotorRewind_v2_0.xlsm</v>
          </cell>
        </row>
        <row r="4423">
          <cell r="C4423" t="str">
            <v>362.3_Gross incremental annual electric savings (kWh/yr)</v>
          </cell>
          <cell r="D4423">
            <v>3</v>
          </cell>
          <cell r="E4423" t="str">
            <v>Gross incremental annual electric savings (kWh/yr)</v>
          </cell>
          <cell r="F4423" t="str">
            <v xml:space="preserve">Energy Savings Value Source </v>
          </cell>
          <cell r="G4423" t="str">
            <v/>
          </cell>
          <cell r="H4423" t="str">
            <v/>
          </cell>
          <cell r="I4423" t="str">
            <v>IndGreenMotorRewind_v2_0.xlsm</v>
          </cell>
        </row>
        <row r="4424">
          <cell r="C4424" t="str">
            <v>362.3_Gross Average Monthly Demand Reduction (kW/unit)</v>
          </cell>
          <cell r="D4424">
            <v>3</v>
          </cell>
          <cell r="E4424" t="str">
            <v>Gross Average Monthly Demand Reduction (kW/unit)</v>
          </cell>
          <cell r="F4424" t="str">
            <v>Demand Reduction Value Source</v>
          </cell>
          <cell r="G4424" t="str">
            <v/>
          </cell>
          <cell r="H4424" t="str">
            <v/>
          </cell>
          <cell r="I4424" t="str">
            <v>IndGreenMotorRewind_v2_0.xlsm</v>
          </cell>
        </row>
        <row r="4425">
          <cell r="C4425" t="str">
            <v>362.3_Incremental cost ($)</v>
          </cell>
          <cell r="D4425">
            <v>3</v>
          </cell>
          <cell r="E4425" t="str">
            <v>Incremental cost ($)</v>
          </cell>
          <cell r="F4425" t="str">
            <v>Cost Value Source</v>
          </cell>
          <cell r="G4425" t="str">
            <v/>
          </cell>
          <cell r="H4425" t="str">
            <v/>
          </cell>
          <cell r="I4425" t="str">
            <v>IndGreenMotorRewind_v2_0.xlsm</v>
          </cell>
        </row>
        <row r="4426">
          <cell r="C4426" t="str">
            <v>595.3_Gross Average Monthly Demand Reduction (kW/unit)</v>
          </cell>
          <cell r="D4426">
            <v>3</v>
          </cell>
          <cell r="E4426" t="str">
            <v>Gross Average Monthly Demand Reduction (kW/unit)</v>
          </cell>
          <cell r="F4426" t="str">
            <v>Demand Reduction Value Source</v>
          </cell>
          <cell r="G4426" t="str">
            <v/>
          </cell>
          <cell r="H4426" t="str">
            <v/>
          </cell>
          <cell r="I4426" t="str">
            <v>IndGreenMotorRewind_v2_0.xlsm</v>
          </cell>
        </row>
        <row r="4427">
          <cell r="C4427" t="str">
            <v>595.3_Gross incremental annual electric savings (kWh/yr)</v>
          </cell>
          <cell r="D4427">
            <v>3</v>
          </cell>
          <cell r="E4427" t="str">
            <v>Gross incremental annual electric savings (kWh/yr)</v>
          </cell>
          <cell r="F4427" t="str">
            <v xml:space="preserve">Energy Savings Value Source </v>
          </cell>
          <cell r="G4427" t="str">
            <v/>
          </cell>
          <cell r="H4427" t="str">
            <v/>
          </cell>
          <cell r="I4427" t="str">
            <v>AgGreenMotorRewind_v2_0.xlsm</v>
          </cell>
        </row>
        <row r="4428">
          <cell r="C4428" t="str">
            <v>595.3_Incentive Customer ($)</v>
          </cell>
          <cell r="D4428">
            <v>3</v>
          </cell>
          <cell r="E4428" t="str">
            <v>Incentive Customer ($)</v>
          </cell>
          <cell r="F4428" t="str">
            <v>Incentive Value Source</v>
          </cell>
          <cell r="G4428" t="str">
            <v/>
          </cell>
          <cell r="H4428" t="str">
            <v>Table 10-14</v>
          </cell>
          <cell r="I4428" t="str">
            <v>FinAnswer Express Market Characterization and Program Enhancements - Utah Service Territory 30 Nov 2011.pdf</v>
          </cell>
        </row>
        <row r="4429">
          <cell r="C4429" t="str">
            <v>595.3_Incremental cost ($)</v>
          </cell>
          <cell r="D4429">
            <v>3</v>
          </cell>
          <cell r="E4429" t="str">
            <v>Incremental cost ($)</v>
          </cell>
          <cell r="F4429" t="str">
            <v>Cost Value Source</v>
          </cell>
          <cell r="G4429" t="str">
            <v/>
          </cell>
          <cell r="H4429" t="str">
            <v/>
          </cell>
          <cell r="I4429" t="str">
            <v/>
          </cell>
        </row>
        <row r="4430">
          <cell r="C4430" t="str">
            <v>595.3_Gross incremental annual electric savings (kWh/yr)</v>
          </cell>
          <cell r="D4430">
            <v>3</v>
          </cell>
          <cell r="E4430" t="str">
            <v>Gross incremental annual electric savings (kWh/yr)</v>
          </cell>
          <cell r="F4430" t="str">
            <v xml:space="preserve">Energy Savings Value Source </v>
          </cell>
          <cell r="G4430" t="str">
            <v/>
          </cell>
          <cell r="H4430" t="str">
            <v/>
          </cell>
          <cell r="I4430" t="str">
            <v/>
          </cell>
        </row>
        <row r="4431">
          <cell r="C4431" t="str">
            <v>595.3_Gross Average Monthly Demand Reduction (kW/unit)</v>
          </cell>
          <cell r="D4431">
            <v>3</v>
          </cell>
          <cell r="E4431" t="str">
            <v>Gross Average Monthly Demand Reduction (kW/unit)</v>
          </cell>
          <cell r="F4431" t="str">
            <v>Demand Reduction Value Source</v>
          </cell>
          <cell r="G4431" t="str">
            <v/>
          </cell>
          <cell r="H4431" t="str">
            <v/>
          </cell>
          <cell r="I4431" t="str">
            <v/>
          </cell>
        </row>
        <row r="4432">
          <cell r="C4432" t="str">
            <v>595.3_Measure life (years)</v>
          </cell>
          <cell r="D4432">
            <v>3</v>
          </cell>
          <cell r="E4432" t="str">
            <v>Measure life (years)</v>
          </cell>
          <cell r="F4432" t="str">
            <v>Measure Life Value Source</v>
          </cell>
          <cell r="G4432" t="str">
            <v/>
          </cell>
          <cell r="H4432" t="str">
            <v>Table 2 on page 22 of Appendix 1</v>
          </cell>
          <cell r="I4432" t="str">
            <v>UT_2011_Annual_Report.pdf</v>
          </cell>
        </row>
        <row r="4433">
          <cell r="C4433" t="str">
            <v>595.3_Incremental cost ($)</v>
          </cell>
          <cell r="D4433">
            <v>3</v>
          </cell>
          <cell r="E4433" t="str">
            <v>Incremental cost ($)</v>
          </cell>
          <cell r="F4433" t="str">
            <v>Cost Value Source</v>
          </cell>
          <cell r="G4433" t="str">
            <v/>
          </cell>
          <cell r="H4433" t="str">
            <v/>
          </cell>
          <cell r="I4433" t="str">
            <v>IndGreenMotorRewind_v2_0.xlsm</v>
          </cell>
        </row>
        <row r="4434">
          <cell r="C4434" t="str">
            <v>805.2_Incremental cost ($)</v>
          </cell>
          <cell r="D4434">
            <v>2</v>
          </cell>
          <cell r="E4434" t="str">
            <v>Incremental cost ($)</v>
          </cell>
          <cell r="F4434" t="str">
            <v>Cost Value Source</v>
          </cell>
          <cell r="G4434" t="str">
            <v/>
          </cell>
          <cell r="H4434" t="str">
            <v/>
          </cell>
          <cell r="I4434" t="str">
            <v>IndGreenMotorRewind_v2_0.xlsm</v>
          </cell>
        </row>
        <row r="4435">
          <cell r="C4435" t="str">
            <v>805.2_Gross incremental annual electric savings (kWh/yr)</v>
          </cell>
          <cell r="D4435">
            <v>2</v>
          </cell>
          <cell r="E4435" t="str">
            <v>Gross incremental annual electric savings (kWh/yr)</v>
          </cell>
          <cell r="F4435" t="str">
            <v xml:space="preserve">Energy Savings Value Source </v>
          </cell>
          <cell r="G4435" t="str">
            <v/>
          </cell>
          <cell r="H4435" t="str">
            <v/>
          </cell>
          <cell r="I4435" t="str">
            <v>IndGreenMotorRewind_v2_0.xlsm</v>
          </cell>
        </row>
        <row r="4436">
          <cell r="C4436" t="str">
            <v>805.2_Measure life (years)</v>
          </cell>
          <cell r="D4436">
            <v>2</v>
          </cell>
          <cell r="E4436" t="str">
            <v>Measure life (years)</v>
          </cell>
          <cell r="F4436" t="str">
            <v>Measure Life Value Source</v>
          </cell>
          <cell r="G4436" t="str">
            <v/>
          </cell>
          <cell r="H4436" t="str">
            <v/>
          </cell>
          <cell r="I4436" t="str">
            <v>IndGreenMotorRewind_v2_0.xlsm</v>
          </cell>
        </row>
        <row r="4437">
          <cell r="C4437" t="str">
            <v>805.2_Gross Average Monthly Demand Reduction (kW/unit)</v>
          </cell>
          <cell r="D4437">
            <v>2</v>
          </cell>
          <cell r="E4437" t="str">
            <v>Gross Average Monthly Demand Reduction (kW/unit)</v>
          </cell>
          <cell r="F4437" t="str">
            <v>Demand Reduction Value Source</v>
          </cell>
          <cell r="G4437" t="str">
            <v/>
          </cell>
          <cell r="H4437" t="str">
            <v/>
          </cell>
          <cell r="I4437" t="str">
            <v>IndGreenMotorRewind_v2_0.xlsm</v>
          </cell>
        </row>
        <row r="4438">
          <cell r="C4438" t="str">
            <v>1019.3_Measure life (years)</v>
          </cell>
          <cell r="D4438">
            <v>3</v>
          </cell>
          <cell r="E4438" t="str">
            <v>Measure life (years)</v>
          </cell>
          <cell r="F4438" t="str">
            <v>Measure Life Value Source</v>
          </cell>
          <cell r="G4438" t="str">
            <v/>
          </cell>
          <cell r="H4438" t="str">
            <v/>
          </cell>
          <cell r="I4438" t="str">
            <v>IndGreenMotorRewind_v2_0.xlsm</v>
          </cell>
        </row>
        <row r="4439">
          <cell r="C4439" t="str">
            <v>1019.3_Gross incremental annual electric savings (kWh/yr)</v>
          </cell>
          <cell r="D4439">
            <v>3</v>
          </cell>
          <cell r="E4439" t="str">
            <v>Gross incremental annual electric savings (kWh/yr)</v>
          </cell>
          <cell r="F4439" t="str">
            <v>Energy Savings Value Source</v>
          </cell>
          <cell r="G4439" t="str">
            <v/>
          </cell>
          <cell r="H4439" t="str">
            <v/>
          </cell>
          <cell r="I4439" t="str">
            <v>IndGreenMotorRewind_v2_0.xlsm</v>
          </cell>
        </row>
        <row r="4440">
          <cell r="C4440" t="str">
            <v>1019.3_Planned Net to Gross Ratio</v>
          </cell>
          <cell r="D4440">
            <v>3</v>
          </cell>
          <cell r="E4440" t="str">
            <v>Planned Net to Gross Ratio</v>
          </cell>
          <cell r="F4440" t="str">
            <v>Net-to-Gross Value Source</v>
          </cell>
          <cell r="G4440" t="str">
            <v/>
          </cell>
          <cell r="H4440" t="str">
            <v>Page 10</v>
          </cell>
          <cell r="I4440" t="str">
            <v>DSM_WY_FinAnswerExpress_Report_2011.pdf</v>
          </cell>
        </row>
        <row r="4441">
          <cell r="C4441" t="str">
            <v>1019.3_Incremental cost ($)</v>
          </cell>
          <cell r="D4441">
            <v>3</v>
          </cell>
          <cell r="E4441" t="str">
            <v>Incremental cost ($)</v>
          </cell>
          <cell r="F4441" t="str">
            <v>Incremental Cost Value Source</v>
          </cell>
          <cell r="G4441" t="str">
            <v/>
          </cell>
          <cell r="H4441" t="str">
            <v/>
          </cell>
          <cell r="I4441" t="str">
            <v>IndGreenMotorRewind_v2_0.xlsm</v>
          </cell>
        </row>
        <row r="4442">
          <cell r="C4442" t="str">
            <v>1019.3_Gross Average Monthly Demand Reduction (kW/unit)</v>
          </cell>
          <cell r="D4442">
            <v>3</v>
          </cell>
          <cell r="E4442" t="str">
            <v>Gross Average Monthly Demand Reduction (kW/unit)</v>
          </cell>
          <cell r="F4442" t="str">
            <v>Demand Savings Value Source</v>
          </cell>
          <cell r="G4442" t="str">
            <v/>
          </cell>
          <cell r="H4442" t="str">
            <v/>
          </cell>
          <cell r="I4442" t="str">
            <v>IndGreenMotorRewind_v2_0.xlsm</v>
          </cell>
        </row>
        <row r="4443">
          <cell r="C4443" t="str">
            <v>1019.3_Planned Realization Rate</v>
          </cell>
          <cell r="D4443">
            <v>3</v>
          </cell>
          <cell r="E4443" t="str">
            <v>Planned Realization Rate</v>
          </cell>
          <cell r="F4443" t="str">
            <v>Realization Rate Value Source</v>
          </cell>
          <cell r="G4443" t="str">
            <v/>
          </cell>
          <cell r="H4443" t="str">
            <v>Table 1</v>
          </cell>
          <cell r="I4443" t="str">
            <v>DSM_WY_FinAnswerExpress_Report_2011.pdf</v>
          </cell>
        </row>
        <row r="4444">
          <cell r="C4444" t="str">
            <v>12202013-088.1_Measure life (years)</v>
          </cell>
          <cell r="D4444">
            <v>1</v>
          </cell>
          <cell r="E4444" t="str">
            <v>Measure life (years)</v>
          </cell>
          <cell r="F4444" t="str">
            <v>Measure Life Value Source</v>
          </cell>
          <cell r="G4444" t="str">
            <v/>
          </cell>
          <cell r="H4444" t="str">
            <v/>
          </cell>
          <cell r="I4444" t="str">
            <v>IndGreenMotorRewind_v2_0.xlsm</v>
          </cell>
        </row>
        <row r="4445">
          <cell r="C4445" t="str">
            <v>12202013-088.1_Gross Average Monthly Demand Reduction (kW/unit)</v>
          </cell>
          <cell r="D4445">
            <v>1</v>
          </cell>
          <cell r="E4445" t="str">
            <v>Gross Average Monthly Demand Reduction (kW/unit)</v>
          </cell>
          <cell r="F4445" t="str">
            <v>Demand Reduction Value Source</v>
          </cell>
          <cell r="G4445" t="str">
            <v/>
          </cell>
          <cell r="H4445" t="str">
            <v/>
          </cell>
          <cell r="I4445" t="str">
            <v>IndGreenMotorRewind_v2_0.xlsm</v>
          </cell>
        </row>
        <row r="4446">
          <cell r="C4446" t="str">
            <v>12202013-088.1_Incremental cost ($)</v>
          </cell>
          <cell r="D4446">
            <v>1</v>
          </cell>
          <cell r="E4446" t="str">
            <v>Incremental cost ($)</v>
          </cell>
          <cell r="F4446" t="str">
            <v>Cost Value Source</v>
          </cell>
          <cell r="G4446" t="str">
            <v/>
          </cell>
          <cell r="H4446" t="str">
            <v/>
          </cell>
          <cell r="I4446" t="str">
            <v>IndGreenMotorRewind_v2_0.xlsm</v>
          </cell>
        </row>
        <row r="4447">
          <cell r="C4447" t="str">
            <v>12202013-088.1_Planned Net to Gross Ratio</v>
          </cell>
          <cell r="D4447">
            <v>1</v>
          </cell>
          <cell r="E4447" t="str">
            <v>Planned Net to Gross Ratio</v>
          </cell>
          <cell r="F4447" t="str">
            <v>Net-to-Gross Value Source</v>
          </cell>
          <cell r="G4447" t="str">
            <v/>
          </cell>
          <cell r="H4447" t="str">
            <v>page 2</v>
          </cell>
          <cell r="I4447" t="str">
            <v>CA_FinAnswer_Express_Program_Evaluation_2009-2011.pdf</v>
          </cell>
        </row>
        <row r="4448">
          <cell r="C4448" t="str">
            <v>12202013-088.1_Planned Realization Rate</v>
          </cell>
          <cell r="D4448">
            <v>1</v>
          </cell>
          <cell r="E4448" t="str">
            <v>Planned Realization Rate</v>
          </cell>
          <cell r="F4448" t="str">
            <v>Realization Rate Value Source</v>
          </cell>
          <cell r="G4448" t="str">
            <v/>
          </cell>
          <cell r="H4448" t="str">
            <v>page 2</v>
          </cell>
          <cell r="I4448" t="str">
            <v>CA_FinAnswer_Express_Program_Evaluation_2009-2011.pdf</v>
          </cell>
        </row>
        <row r="4449">
          <cell r="C4449" t="str">
            <v>12202013-088.1_Gross incremental annual electric savings (kWh/yr)</v>
          </cell>
          <cell r="D4449">
            <v>1</v>
          </cell>
          <cell r="E4449" t="str">
            <v>Gross incremental annual electric savings (kWh/yr)</v>
          </cell>
          <cell r="F4449" t="str">
            <v xml:space="preserve">Energy Savings Value Source </v>
          </cell>
          <cell r="G4449" t="str">
            <v/>
          </cell>
          <cell r="H4449" t="str">
            <v/>
          </cell>
          <cell r="I4449" t="str">
            <v>IndGreenMotorRewind_v2_0.xlsm</v>
          </cell>
        </row>
        <row r="4450">
          <cell r="C4450" t="str">
            <v>12202013-024.2_Measure life (years)</v>
          </cell>
          <cell r="D4450">
            <v>2</v>
          </cell>
          <cell r="E4450" t="str">
            <v>Measure life (years)</v>
          </cell>
          <cell r="F4450" t="str">
            <v>Measure Life Value Source</v>
          </cell>
          <cell r="G4450" t="str">
            <v/>
          </cell>
          <cell r="H4450" t="str">
            <v/>
          </cell>
          <cell r="I4450" t="str">
            <v>IndGreenMotorRewind_v2_0.xlsm</v>
          </cell>
        </row>
        <row r="4451">
          <cell r="C4451" t="str">
            <v>12202013-024.2_Gross incremental annual electric savings (kWh/yr)</v>
          </cell>
          <cell r="D4451">
            <v>2</v>
          </cell>
          <cell r="E4451" t="str">
            <v>Gross incremental annual electric savings (kWh/yr)</v>
          </cell>
          <cell r="F4451" t="str">
            <v xml:space="preserve">Energy Savings Value Source </v>
          </cell>
          <cell r="G4451" t="str">
            <v/>
          </cell>
          <cell r="H4451" t="str">
            <v/>
          </cell>
          <cell r="I4451" t="str">
            <v>IndGreenMotorRewind_v2_0.xlsm</v>
          </cell>
        </row>
        <row r="4452">
          <cell r="C4452" t="str">
            <v>12202013-024.2_Gross Average Monthly Demand Reduction (kW/unit)</v>
          </cell>
          <cell r="D4452">
            <v>2</v>
          </cell>
          <cell r="E4452" t="str">
            <v>Gross Average Monthly Demand Reduction (kW/unit)</v>
          </cell>
          <cell r="F4452" t="str">
            <v>Demand Reduction Value Source</v>
          </cell>
          <cell r="G4452" t="str">
            <v/>
          </cell>
          <cell r="H4452" t="str">
            <v/>
          </cell>
          <cell r="I4452" t="str">
            <v>IndGreenMotorRewind_v2_0.xlsm</v>
          </cell>
        </row>
        <row r="4453">
          <cell r="C4453" t="str">
            <v>12202013-024.2_Planned Realization Rate</v>
          </cell>
          <cell r="D4453">
            <v>2</v>
          </cell>
          <cell r="E4453" t="str">
            <v>Planned Realization Rate</v>
          </cell>
          <cell r="F4453" t="str">
            <v>Realization Rate Value Source</v>
          </cell>
          <cell r="G4453" t="str">
            <v/>
          </cell>
          <cell r="H4453" t="str">
            <v>Table 1</v>
          </cell>
          <cell r="I4453" t="str">
            <v>ID_FinAnswer_Express_Program_Evaluation_2009-2011.pdf</v>
          </cell>
        </row>
        <row r="4454">
          <cell r="C4454" t="str">
            <v>12202013-024.2_Planned Net to Gross Ratio</v>
          </cell>
          <cell r="D4454">
            <v>2</v>
          </cell>
          <cell r="E4454" t="str">
            <v>Planned Net to Gross Ratio</v>
          </cell>
          <cell r="F4454" t="str">
            <v>Net-to-Gross Value Source</v>
          </cell>
          <cell r="G4454" t="str">
            <v/>
          </cell>
          <cell r="H4454" t="str">
            <v>Page 2</v>
          </cell>
          <cell r="I4454" t="str">
            <v>ID_FinAnswer_Express_Program_Evaluation_2009-2011.pdf</v>
          </cell>
        </row>
        <row r="4455">
          <cell r="C4455" t="str">
            <v>12202013-024.2_Incremental cost ($)</v>
          </cell>
          <cell r="D4455">
            <v>2</v>
          </cell>
          <cell r="E4455" t="str">
            <v>Incremental cost ($)</v>
          </cell>
          <cell r="F4455" t="str">
            <v>Cost Value Source</v>
          </cell>
          <cell r="G4455" t="str">
            <v/>
          </cell>
          <cell r="H4455" t="str">
            <v/>
          </cell>
          <cell r="I4455" t="str">
            <v>IndGreenMotorRewind_v2_0.xlsm</v>
          </cell>
        </row>
        <row r="4456">
          <cell r="C4456" t="str">
            <v>12132013-024.2_Incremental cost ($)</v>
          </cell>
          <cell r="D4456">
            <v>2</v>
          </cell>
          <cell r="E4456" t="str">
            <v>Incremental cost ($)</v>
          </cell>
          <cell r="F4456" t="str">
            <v>Cost Value Source</v>
          </cell>
          <cell r="G4456" t="str">
            <v/>
          </cell>
          <cell r="H4456" t="str">
            <v/>
          </cell>
          <cell r="I4456" t="str">
            <v/>
          </cell>
        </row>
        <row r="4457">
          <cell r="C4457" t="str">
            <v>12132013-024.2_Gross Average Monthly Demand Reduction (kW/unit)</v>
          </cell>
          <cell r="D4457">
            <v>2</v>
          </cell>
          <cell r="E4457" t="str">
            <v>Gross Average Monthly Demand Reduction (kW/unit)</v>
          </cell>
          <cell r="F4457" t="str">
            <v>Demand Reduction Value Source</v>
          </cell>
          <cell r="G4457" t="str">
            <v/>
          </cell>
          <cell r="H4457" t="str">
            <v/>
          </cell>
          <cell r="I4457" t="str">
            <v>IndGreenMotorRewind_v2_0.xlsm</v>
          </cell>
        </row>
        <row r="4458">
          <cell r="C4458" t="str">
            <v>12132013-024.2_Incremental cost ($)</v>
          </cell>
          <cell r="D4458">
            <v>2</v>
          </cell>
          <cell r="E4458" t="str">
            <v>Incremental cost ($)</v>
          </cell>
          <cell r="F4458" t="str">
            <v>Cost Value Source</v>
          </cell>
          <cell r="G4458" t="str">
            <v/>
          </cell>
          <cell r="H4458" t="str">
            <v/>
          </cell>
          <cell r="I4458" t="str">
            <v>IndGreenMotorRewind_v2_0.xlsm</v>
          </cell>
        </row>
        <row r="4459">
          <cell r="C4459" t="str">
            <v>12132013-024.2_Measure life (years)</v>
          </cell>
          <cell r="D4459">
            <v>2</v>
          </cell>
          <cell r="E4459" t="str">
            <v>Measure life (years)</v>
          </cell>
          <cell r="F4459" t="str">
            <v>Measure Life Value Source</v>
          </cell>
          <cell r="G4459" t="str">
            <v/>
          </cell>
          <cell r="H4459" t="str">
            <v>Table 2 on page 22 of Appendix 1</v>
          </cell>
          <cell r="I4459" t="str">
            <v>UT_2011_Annual_Report.pdf</v>
          </cell>
        </row>
        <row r="4460">
          <cell r="C4460" t="str">
            <v>12132013-024.2_Incentive Customer ($)</v>
          </cell>
          <cell r="D4460">
            <v>2</v>
          </cell>
          <cell r="E4460" t="str">
            <v>Incentive Customer ($)</v>
          </cell>
          <cell r="F4460" t="str">
            <v>Incentive Value Source</v>
          </cell>
          <cell r="G4460" t="str">
            <v/>
          </cell>
          <cell r="H4460" t="str">
            <v>Table 10-14</v>
          </cell>
          <cell r="I4460" t="str">
            <v>FinAnswer Express Market Characterization and Program Enhancements - Utah Service Territory 30 Nov 2011.pdf</v>
          </cell>
        </row>
        <row r="4461">
          <cell r="C4461" t="str">
            <v>12132013-024.2_Gross incremental annual electric savings (kWh/yr)</v>
          </cell>
          <cell r="D4461">
            <v>2</v>
          </cell>
          <cell r="E4461" t="str">
            <v>Gross incremental annual electric savings (kWh/yr)</v>
          </cell>
          <cell r="F4461" t="str">
            <v xml:space="preserve">Energy Savings Value Source </v>
          </cell>
          <cell r="G4461" t="str">
            <v/>
          </cell>
          <cell r="H4461" t="str">
            <v/>
          </cell>
          <cell r="I4461" t="str">
            <v/>
          </cell>
        </row>
        <row r="4462">
          <cell r="C4462" t="str">
            <v>12132013-024.2_Gross Average Monthly Demand Reduction (kW/unit)</v>
          </cell>
          <cell r="D4462">
            <v>2</v>
          </cell>
          <cell r="E4462" t="str">
            <v>Gross Average Monthly Demand Reduction (kW/unit)</v>
          </cell>
          <cell r="F4462" t="str">
            <v>Demand Reduction Value Source</v>
          </cell>
          <cell r="G4462" t="str">
            <v/>
          </cell>
          <cell r="H4462" t="str">
            <v/>
          </cell>
          <cell r="I4462" t="str">
            <v/>
          </cell>
        </row>
        <row r="4463">
          <cell r="C4463" t="str">
            <v>12132013-024.2_Gross incremental annual electric savings (kWh/yr)</v>
          </cell>
          <cell r="D4463">
            <v>2</v>
          </cell>
          <cell r="E4463" t="str">
            <v>Gross incremental annual electric savings (kWh/yr)</v>
          </cell>
          <cell r="F4463" t="str">
            <v xml:space="preserve">Energy Savings Value Source </v>
          </cell>
          <cell r="G4463" t="str">
            <v/>
          </cell>
          <cell r="H4463" t="str">
            <v/>
          </cell>
          <cell r="I4463" t="str">
            <v>IndGreenMotorRewind_v2_0.xlsm</v>
          </cell>
        </row>
        <row r="4464">
          <cell r="C4464" t="str">
            <v>12302013-047.1_Incremental cost ($)</v>
          </cell>
          <cell r="D4464">
            <v>1</v>
          </cell>
          <cell r="E4464" t="str">
            <v>Incremental cost ($)</v>
          </cell>
          <cell r="F4464" t="str">
            <v>Cost Value Source</v>
          </cell>
          <cell r="G4464" t="str">
            <v/>
          </cell>
          <cell r="H4464" t="str">
            <v/>
          </cell>
          <cell r="I4464" t="str">
            <v>IndGreenMotorRewind_v2_0.xlsm</v>
          </cell>
        </row>
        <row r="4465">
          <cell r="C4465" t="str">
            <v>12302013-047.1_Gross incremental annual electric savings (kWh/yr)</v>
          </cell>
          <cell r="D4465">
            <v>1</v>
          </cell>
          <cell r="E4465" t="str">
            <v>Gross incremental annual electric savings (kWh/yr)</v>
          </cell>
          <cell r="F4465" t="str">
            <v xml:space="preserve">Energy Savings Value Source </v>
          </cell>
          <cell r="G4465" t="str">
            <v/>
          </cell>
          <cell r="H4465" t="str">
            <v/>
          </cell>
          <cell r="I4465" t="str">
            <v>IndGreenMotorRewind_v2_0.xlsm</v>
          </cell>
        </row>
        <row r="4466">
          <cell r="C4466" t="str">
            <v>12302013-047.1_Gross Average Monthly Demand Reduction (kW/unit)</v>
          </cell>
          <cell r="D4466">
            <v>1</v>
          </cell>
          <cell r="E4466" t="str">
            <v>Gross Average Monthly Demand Reduction (kW/unit)</v>
          </cell>
          <cell r="F4466" t="str">
            <v>Demand Reduction Value Source</v>
          </cell>
          <cell r="G4466" t="str">
            <v/>
          </cell>
          <cell r="H4466" t="str">
            <v/>
          </cell>
          <cell r="I4466" t="str">
            <v>IndGreenMotorRewind_v2_0.xlsm</v>
          </cell>
        </row>
        <row r="4467">
          <cell r="C4467" t="str">
            <v>12302013-047.1_Measure life (years)</v>
          </cell>
          <cell r="D4467">
            <v>1</v>
          </cell>
          <cell r="E4467" t="str">
            <v>Measure life (years)</v>
          </cell>
          <cell r="F4467" t="str">
            <v>Measure Life Value Source</v>
          </cell>
          <cell r="G4467" t="str">
            <v/>
          </cell>
          <cell r="H4467" t="str">
            <v/>
          </cell>
          <cell r="I4467" t="str">
            <v>IndGreenMotorRewind_v2_0.xlsm</v>
          </cell>
        </row>
        <row r="4468">
          <cell r="C4468" t="str">
            <v>12202013-056.2_Incremental cost ($)</v>
          </cell>
          <cell r="D4468">
            <v>2</v>
          </cell>
          <cell r="E4468" t="str">
            <v>Incremental cost ($)</v>
          </cell>
          <cell r="F4468" t="str">
            <v>Incremental Cost Value Source</v>
          </cell>
          <cell r="G4468" t="str">
            <v/>
          </cell>
          <cell r="H4468" t="str">
            <v/>
          </cell>
          <cell r="I4468" t="str">
            <v>IndGreenMotorRewind_v2_0.xlsm</v>
          </cell>
        </row>
        <row r="4469">
          <cell r="C4469" t="str">
            <v>12202013-056.2_Gross incremental annual electric savings (kWh/yr)</v>
          </cell>
          <cell r="D4469">
            <v>2</v>
          </cell>
          <cell r="E4469" t="str">
            <v>Gross incremental annual electric savings (kWh/yr)</v>
          </cell>
          <cell r="F4469" t="str">
            <v>Energy Savings Value Source</v>
          </cell>
          <cell r="G4469" t="str">
            <v/>
          </cell>
          <cell r="H4469" t="str">
            <v/>
          </cell>
          <cell r="I4469" t="str">
            <v>IndGreenMotorRewind_v2_0.xlsm</v>
          </cell>
        </row>
        <row r="4470">
          <cell r="C4470" t="str">
            <v>12202013-056.2_Measure life (years)</v>
          </cell>
          <cell r="D4470">
            <v>2</v>
          </cell>
          <cell r="E4470" t="str">
            <v>Measure life (years)</v>
          </cell>
          <cell r="F4470" t="str">
            <v>Measure Life Value Source</v>
          </cell>
          <cell r="G4470" t="str">
            <v/>
          </cell>
          <cell r="H4470" t="str">
            <v/>
          </cell>
          <cell r="I4470" t="str">
            <v>IndGreenMotorRewind_v2_0.xlsm</v>
          </cell>
        </row>
        <row r="4471">
          <cell r="C4471" t="str">
            <v>12202013-056.2_Planned Net to Gross Ratio</v>
          </cell>
          <cell r="D4471">
            <v>2</v>
          </cell>
          <cell r="E4471" t="str">
            <v>Planned Net to Gross Ratio</v>
          </cell>
          <cell r="F4471" t="str">
            <v>Net-to-Gross Value Source</v>
          </cell>
          <cell r="G4471" t="str">
            <v/>
          </cell>
          <cell r="H4471" t="str">
            <v>Page 10</v>
          </cell>
          <cell r="I4471" t="str">
            <v>DSM_WY_FinAnswerExpress_Report_2011.pdf</v>
          </cell>
        </row>
        <row r="4472">
          <cell r="C4472" t="str">
            <v>12202013-056.2_Planned Realization Rate</v>
          </cell>
          <cell r="D4472">
            <v>2</v>
          </cell>
          <cell r="E4472" t="str">
            <v>Planned Realization Rate</v>
          </cell>
          <cell r="F4472" t="str">
            <v>Realization Rate Value Source</v>
          </cell>
          <cell r="G4472" t="str">
            <v/>
          </cell>
          <cell r="H4472" t="str">
            <v>Table 1</v>
          </cell>
          <cell r="I4472" t="str">
            <v>DSM_WY_FinAnswerExpress_Report_2011.pdf</v>
          </cell>
        </row>
        <row r="4473">
          <cell r="C4473" t="str">
            <v>12202013-056.2_Gross Average Monthly Demand Reduction (kW/unit)</v>
          </cell>
          <cell r="D4473">
            <v>2</v>
          </cell>
          <cell r="E4473" t="str">
            <v>Gross Average Monthly Demand Reduction (kW/unit)</v>
          </cell>
          <cell r="F4473" t="str">
            <v>Demand Savings Value Source</v>
          </cell>
          <cell r="G4473" t="str">
            <v/>
          </cell>
          <cell r="H4473" t="str">
            <v/>
          </cell>
          <cell r="I4473" t="str">
            <v>IndGreenMotorRewind_v2_0.xlsm</v>
          </cell>
        </row>
        <row r="4474">
          <cell r="C4474" t="str">
            <v>152.2_Gross Average Monthly Demand Reduction (kW/unit)</v>
          </cell>
          <cell r="D4474">
            <v>2</v>
          </cell>
          <cell r="E4474" t="str">
            <v>Gross Average Monthly Demand Reduction (kW/unit)</v>
          </cell>
          <cell r="F4474" t="str">
            <v>Demand Reduction Value Source</v>
          </cell>
          <cell r="G4474" t="str">
            <v/>
          </cell>
          <cell r="H4474" t="str">
            <v/>
          </cell>
          <cell r="I4474" t="str">
            <v>IndGreenMotorRewind_v2_0.xlsm</v>
          </cell>
        </row>
        <row r="4475">
          <cell r="C4475" t="str">
            <v>152.2_Incremental cost ($)</v>
          </cell>
          <cell r="D4475">
            <v>2</v>
          </cell>
          <cell r="E4475" t="str">
            <v>Incremental cost ($)</v>
          </cell>
          <cell r="F4475" t="str">
            <v>Cost Value Source</v>
          </cell>
          <cell r="G4475" t="str">
            <v/>
          </cell>
          <cell r="H4475" t="str">
            <v/>
          </cell>
          <cell r="I4475" t="str">
            <v>IndGreenMotorRewind_v2_0.xlsm</v>
          </cell>
        </row>
        <row r="4476">
          <cell r="C4476" t="str">
            <v>152.2_Planned Net to Gross Ratio</v>
          </cell>
          <cell r="D4476">
            <v>2</v>
          </cell>
          <cell r="E4476" t="str">
            <v>Planned Net to Gross Ratio</v>
          </cell>
          <cell r="F4476" t="str">
            <v>Net-to-Gross Value Source</v>
          </cell>
          <cell r="G4476" t="str">
            <v/>
          </cell>
          <cell r="H4476" t="str">
            <v>page 2</v>
          </cell>
          <cell r="I4476" t="str">
            <v>CA_FinAnswer_Express_Program_Evaluation_2009-2011.pdf</v>
          </cell>
        </row>
        <row r="4477">
          <cell r="C4477" t="str">
            <v>152.2_Measure life (years)</v>
          </cell>
          <cell r="D4477">
            <v>2</v>
          </cell>
          <cell r="E4477" t="str">
            <v>Measure life (years)</v>
          </cell>
          <cell r="F4477" t="str">
            <v>Measure Life Value Source</v>
          </cell>
          <cell r="G4477" t="str">
            <v/>
          </cell>
          <cell r="H4477" t="str">
            <v/>
          </cell>
          <cell r="I4477" t="str">
            <v>IndGreenMotorRewind_v2_0.xlsm</v>
          </cell>
        </row>
        <row r="4478">
          <cell r="C4478" t="str">
            <v>152.2_Planned Realization Rate</v>
          </cell>
          <cell r="D4478">
            <v>2</v>
          </cell>
          <cell r="E4478" t="str">
            <v>Planned Realization Rate</v>
          </cell>
          <cell r="F4478" t="str">
            <v>Realization Rate Value Source</v>
          </cell>
          <cell r="G4478" t="str">
            <v/>
          </cell>
          <cell r="H4478" t="str">
            <v>page 2</v>
          </cell>
          <cell r="I4478" t="str">
            <v>CA_FinAnswer_Express_Program_Evaluation_2009-2011.pdf</v>
          </cell>
        </row>
        <row r="4479">
          <cell r="C4479" t="str">
            <v>152.2_Gross incremental annual electric savings (kWh/yr)</v>
          </cell>
          <cell r="D4479">
            <v>2</v>
          </cell>
          <cell r="E4479" t="str">
            <v>Gross incremental annual electric savings (kWh/yr)</v>
          </cell>
          <cell r="F4479" t="str">
            <v xml:space="preserve">Energy Savings Value Source </v>
          </cell>
          <cell r="G4479" t="str">
            <v/>
          </cell>
          <cell r="H4479" t="str">
            <v/>
          </cell>
          <cell r="I4479" t="str">
            <v>IndGreenMotorRewind_v2_0.xlsm</v>
          </cell>
        </row>
        <row r="4480">
          <cell r="C4480" t="str">
            <v>363.3_Planned Realization Rate</v>
          </cell>
          <cell r="D4480">
            <v>3</v>
          </cell>
          <cell r="E4480" t="str">
            <v>Planned Realization Rate</v>
          </cell>
          <cell r="F4480" t="str">
            <v>Realization Rate Value Source</v>
          </cell>
          <cell r="G4480" t="str">
            <v/>
          </cell>
          <cell r="H4480" t="str">
            <v>Table 1</v>
          </cell>
          <cell r="I4480" t="str">
            <v>ID_FinAnswer_Express_Program_Evaluation_2009-2011.pdf</v>
          </cell>
        </row>
        <row r="4481">
          <cell r="C4481" t="str">
            <v>363.3_Measure life (years)</v>
          </cell>
          <cell r="D4481">
            <v>3</v>
          </cell>
          <cell r="E4481" t="str">
            <v>Measure life (years)</v>
          </cell>
          <cell r="F4481" t="str">
            <v>Measure Life Value Source</v>
          </cell>
          <cell r="G4481" t="str">
            <v/>
          </cell>
          <cell r="H4481" t="str">
            <v/>
          </cell>
          <cell r="I4481" t="str">
            <v>IndGreenMotorRewind_v2_0.xlsm</v>
          </cell>
        </row>
        <row r="4482">
          <cell r="C4482" t="str">
            <v>363.3_Gross incremental annual electric savings (kWh/yr)</v>
          </cell>
          <cell r="D4482">
            <v>3</v>
          </cell>
          <cell r="E4482" t="str">
            <v>Gross incremental annual electric savings (kWh/yr)</v>
          </cell>
          <cell r="F4482" t="str">
            <v xml:space="preserve">Energy Savings Value Source </v>
          </cell>
          <cell r="G4482" t="str">
            <v/>
          </cell>
          <cell r="H4482" t="str">
            <v/>
          </cell>
          <cell r="I4482" t="str">
            <v>IndGreenMotorRewind_v2_0.xlsm</v>
          </cell>
        </row>
        <row r="4483">
          <cell r="C4483" t="str">
            <v>363.3_Incremental cost ($)</v>
          </cell>
          <cell r="D4483">
            <v>3</v>
          </cell>
          <cell r="E4483" t="str">
            <v>Incremental cost ($)</v>
          </cell>
          <cell r="F4483" t="str">
            <v>Cost Value Source</v>
          </cell>
          <cell r="G4483" t="str">
            <v/>
          </cell>
          <cell r="H4483" t="str">
            <v/>
          </cell>
          <cell r="I4483" t="str">
            <v>IndGreenMotorRewind_v2_0.xlsm</v>
          </cell>
        </row>
        <row r="4484">
          <cell r="C4484" t="str">
            <v>363.3_Gross Average Monthly Demand Reduction (kW/unit)</v>
          </cell>
          <cell r="D4484">
            <v>3</v>
          </cell>
          <cell r="E4484" t="str">
            <v>Gross Average Monthly Demand Reduction (kW/unit)</v>
          </cell>
          <cell r="F4484" t="str">
            <v>Demand Reduction Value Source</v>
          </cell>
          <cell r="G4484" t="str">
            <v/>
          </cell>
          <cell r="H4484" t="str">
            <v/>
          </cell>
          <cell r="I4484" t="str">
            <v>IndGreenMotorRewind_v2_0.xlsm</v>
          </cell>
        </row>
        <row r="4485">
          <cell r="C4485" t="str">
            <v>363.3_Planned Net to Gross Ratio</v>
          </cell>
          <cell r="D4485">
            <v>3</v>
          </cell>
          <cell r="E4485" t="str">
            <v>Planned Net to Gross Ratio</v>
          </cell>
          <cell r="F4485" t="str">
            <v>Net-to-Gross Value Source</v>
          </cell>
          <cell r="G4485" t="str">
            <v/>
          </cell>
          <cell r="H4485" t="str">
            <v>Page 2</v>
          </cell>
          <cell r="I4485" t="str">
            <v>ID_FinAnswer_Express_Program_Evaluation_2009-2011.pdf</v>
          </cell>
        </row>
        <row r="4486">
          <cell r="C4486" t="str">
            <v>596.3_Incremental cost ($)</v>
          </cell>
          <cell r="D4486">
            <v>3</v>
          </cell>
          <cell r="E4486" t="str">
            <v>Incremental cost ($)</v>
          </cell>
          <cell r="F4486" t="str">
            <v>Cost Value Source</v>
          </cell>
          <cell r="G4486" t="str">
            <v/>
          </cell>
          <cell r="H4486" t="str">
            <v/>
          </cell>
          <cell r="I4486" t="str">
            <v>IndGreenMotorRewind_v2_0.xlsm</v>
          </cell>
        </row>
        <row r="4487">
          <cell r="C4487" t="str">
            <v>596.3_Gross Average Monthly Demand Reduction (kW/unit)</v>
          </cell>
          <cell r="D4487">
            <v>3</v>
          </cell>
          <cell r="E4487" t="str">
            <v>Gross Average Monthly Demand Reduction (kW/unit)</v>
          </cell>
          <cell r="F4487" t="str">
            <v>Demand Reduction Value Source</v>
          </cell>
          <cell r="G4487" t="str">
            <v/>
          </cell>
          <cell r="H4487" t="str">
            <v/>
          </cell>
          <cell r="I4487" t="str">
            <v>IndGreenMotorRewind_v2_0.xlsm</v>
          </cell>
        </row>
        <row r="4488">
          <cell r="C4488" t="str">
            <v>596.3_Gross Average Monthly Demand Reduction (kW/unit)</v>
          </cell>
          <cell r="D4488">
            <v>3</v>
          </cell>
          <cell r="E4488" t="str">
            <v>Gross Average Monthly Demand Reduction (kW/unit)</v>
          </cell>
          <cell r="F4488" t="str">
            <v>Demand Reduction Value Source</v>
          </cell>
          <cell r="G4488" t="str">
            <v/>
          </cell>
          <cell r="H4488" t="str">
            <v/>
          </cell>
          <cell r="I4488" t="str">
            <v/>
          </cell>
        </row>
        <row r="4489">
          <cell r="C4489" t="str">
            <v>596.3_Gross incremental annual electric savings (kWh/yr)</v>
          </cell>
          <cell r="D4489">
            <v>3</v>
          </cell>
          <cell r="E4489" t="str">
            <v>Gross incremental annual electric savings (kWh/yr)</v>
          </cell>
          <cell r="F4489" t="str">
            <v xml:space="preserve">Energy Savings Value Source </v>
          </cell>
          <cell r="G4489" t="str">
            <v/>
          </cell>
          <cell r="H4489" t="str">
            <v/>
          </cell>
          <cell r="I4489" t="str">
            <v>AgGreenMotorRewind_v2_0.xlsm</v>
          </cell>
        </row>
        <row r="4490">
          <cell r="C4490" t="str">
            <v>596.3_Measure life (years)</v>
          </cell>
          <cell r="D4490">
            <v>3</v>
          </cell>
          <cell r="E4490" t="str">
            <v>Measure life (years)</v>
          </cell>
          <cell r="F4490" t="str">
            <v>Measure Life Value Source</v>
          </cell>
          <cell r="G4490" t="str">
            <v/>
          </cell>
          <cell r="H4490" t="str">
            <v>Table 2 on page 22 of Appendix 1</v>
          </cell>
          <cell r="I4490" t="str">
            <v>UT_2011_Annual_Report.pdf</v>
          </cell>
        </row>
        <row r="4491">
          <cell r="C4491" t="str">
            <v>596.3_Incremental cost ($)</v>
          </cell>
          <cell r="D4491">
            <v>3</v>
          </cell>
          <cell r="E4491" t="str">
            <v>Incremental cost ($)</v>
          </cell>
          <cell r="F4491" t="str">
            <v>Cost Value Source</v>
          </cell>
          <cell r="G4491" t="str">
            <v/>
          </cell>
          <cell r="H4491" t="str">
            <v/>
          </cell>
          <cell r="I4491" t="str">
            <v/>
          </cell>
        </row>
        <row r="4492">
          <cell r="C4492" t="str">
            <v>596.3_Gross incremental annual electric savings (kWh/yr)</v>
          </cell>
          <cell r="D4492">
            <v>3</v>
          </cell>
          <cell r="E4492" t="str">
            <v>Gross incremental annual electric savings (kWh/yr)</v>
          </cell>
          <cell r="F4492" t="str">
            <v xml:space="preserve">Energy Savings Value Source </v>
          </cell>
          <cell r="G4492" t="str">
            <v/>
          </cell>
          <cell r="H4492" t="str">
            <v/>
          </cell>
          <cell r="I4492" t="str">
            <v/>
          </cell>
        </row>
        <row r="4493">
          <cell r="C4493" t="str">
            <v>596.3_Incentive Customer ($)</v>
          </cell>
          <cell r="D4493">
            <v>3</v>
          </cell>
          <cell r="E4493" t="str">
            <v>Incentive Customer ($)</v>
          </cell>
          <cell r="F4493" t="str">
            <v>Incentive Value Source</v>
          </cell>
          <cell r="G4493" t="str">
            <v/>
          </cell>
          <cell r="H4493" t="str">
            <v>Table 10-14</v>
          </cell>
          <cell r="I4493" t="str">
            <v>FinAnswer Express Market Characterization and Program Enhancements - Utah Service Territory 30 Nov 2011.pdf</v>
          </cell>
        </row>
        <row r="4494">
          <cell r="C4494" t="str">
            <v>806.2_Gross Average Monthly Demand Reduction (kW/unit)</v>
          </cell>
          <cell r="D4494">
            <v>2</v>
          </cell>
          <cell r="E4494" t="str">
            <v>Gross Average Monthly Demand Reduction (kW/unit)</v>
          </cell>
          <cell r="F4494" t="str">
            <v>Demand Reduction Value Source</v>
          </cell>
          <cell r="G4494" t="str">
            <v/>
          </cell>
          <cell r="H4494" t="str">
            <v/>
          </cell>
          <cell r="I4494" t="str">
            <v>IndGreenMotorRewind_v2_0.xlsm</v>
          </cell>
        </row>
        <row r="4495">
          <cell r="C4495" t="str">
            <v>806.2_Gross incremental annual electric savings (kWh/yr)</v>
          </cell>
          <cell r="D4495">
            <v>2</v>
          </cell>
          <cell r="E4495" t="str">
            <v>Gross incremental annual electric savings (kWh/yr)</v>
          </cell>
          <cell r="F4495" t="str">
            <v xml:space="preserve">Energy Savings Value Source </v>
          </cell>
          <cell r="G4495" t="str">
            <v/>
          </cell>
          <cell r="H4495" t="str">
            <v/>
          </cell>
          <cell r="I4495" t="str">
            <v>IndGreenMotorRewind_v2_0.xlsm</v>
          </cell>
        </row>
        <row r="4496">
          <cell r="C4496" t="str">
            <v>806.2_Measure life (years)</v>
          </cell>
          <cell r="D4496">
            <v>2</v>
          </cell>
          <cell r="E4496" t="str">
            <v>Measure life (years)</v>
          </cell>
          <cell r="F4496" t="str">
            <v>Measure Life Value Source</v>
          </cell>
          <cell r="G4496" t="str">
            <v/>
          </cell>
          <cell r="H4496" t="str">
            <v/>
          </cell>
          <cell r="I4496" t="str">
            <v>IndGreenMotorRewind_v2_0.xlsm</v>
          </cell>
        </row>
        <row r="4497">
          <cell r="C4497" t="str">
            <v>806.2_Incremental cost ($)</v>
          </cell>
          <cell r="D4497">
            <v>2</v>
          </cell>
          <cell r="E4497" t="str">
            <v>Incremental cost ($)</v>
          </cell>
          <cell r="F4497" t="str">
            <v>Cost Value Source</v>
          </cell>
          <cell r="G4497" t="str">
            <v/>
          </cell>
          <cell r="H4497" t="str">
            <v/>
          </cell>
          <cell r="I4497" t="str">
            <v>IndGreenMotorRewind_v2_0.xlsm</v>
          </cell>
        </row>
        <row r="4498">
          <cell r="C4498" t="str">
            <v>1020.3_Gross Average Monthly Demand Reduction (kW/unit)</v>
          </cell>
          <cell r="D4498">
            <v>3</v>
          </cell>
          <cell r="E4498" t="str">
            <v>Gross Average Monthly Demand Reduction (kW/unit)</v>
          </cell>
          <cell r="F4498" t="str">
            <v>Demand Savings Value Source</v>
          </cell>
          <cell r="G4498" t="str">
            <v/>
          </cell>
          <cell r="H4498" t="str">
            <v/>
          </cell>
          <cell r="I4498" t="str">
            <v>IndGreenMotorRewind_v2_0.xlsm</v>
          </cell>
        </row>
        <row r="4499">
          <cell r="C4499" t="str">
            <v>1020.3_Planned Net to Gross Ratio</v>
          </cell>
          <cell r="D4499">
            <v>3</v>
          </cell>
          <cell r="E4499" t="str">
            <v>Planned Net to Gross Ratio</v>
          </cell>
          <cell r="F4499" t="str">
            <v>Net-to-Gross Value Source</v>
          </cell>
          <cell r="G4499" t="str">
            <v/>
          </cell>
          <cell r="H4499" t="str">
            <v>Page 10</v>
          </cell>
          <cell r="I4499" t="str">
            <v>DSM_WY_FinAnswerExpress_Report_2011.pdf</v>
          </cell>
        </row>
        <row r="4500">
          <cell r="C4500" t="str">
            <v>1020.3_Planned Realization Rate</v>
          </cell>
          <cell r="D4500">
            <v>3</v>
          </cell>
          <cell r="E4500" t="str">
            <v>Planned Realization Rate</v>
          </cell>
          <cell r="F4500" t="str">
            <v>Realization Rate Value Source</v>
          </cell>
          <cell r="G4500" t="str">
            <v/>
          </cell>
          <cell r="H4500" t="str">
            <v>Table 1</v>
          </cell>
          <cell r="I4500" t="str">
            <v>DSM_WY_FinAnswerExpress_Report_2011.pdf</v>
          </cell>
        </row>
        <row r="4501">
          <cell r="C4501" t="str">
            <v>1020.3_Measure life (years)</v>
          </cell>
          <cell r="D4501">
            <v>3</v>
          </cell>
          <cell r="E4501" t="str">
            <v>Measure life (years)</v>
          </cell>
          <cell r="F4501" t="str">
            <v>Measure Life Value Source</v>
          </cell>
          <cell r="G4501" t="str">
            <v/>
          </cell>
          <cell r="H4501" t="str">
            <v/>
          </cell>
          <cell r="I4501" t="str">
            <v>IndGreenMotorRewind_v2_0.xlsm</v>
          </cell>
        </row>
        <row r="4502">
          <cell r="C4502" t="str">
            <v>1020.3_Incremental cost ($)</v>
          </cell>
          <cell r="D4502">
            <v>3</v>
          </cell>
          <cell r="E4502" t="str">
            <v>Incremental cost ($)</v>
          </cell>
          <cell r="F4502" t="str">
            <v>Incremental Cost Value Source</v>
          </cell>
          <cell r="G4502" t="str">
            <v/>
          </cell>
          <cell r="H4502" t="str">
            <v/>
          </cell>
          <cell r="I4502" t="str">
            <v>IndGreenMotorRewind_v2_0.xlsm</v>
          </cell>
        </row>
        <row r="4503">
          <cell r="C4503" t="str">
            <v>1020.3_Gross incremental annual electric savings (kWh/yr)</v>
          </cell>
          <cell r="D4503">
            <v>3</v>
          </cell>
          <cell r="E4503" t="str">
            <v>Gross incremental annual electric savings (kWh/yr)</v>
          </cell>
          <cell r="F4503" t="str">
            <v>Energy Savings Value Source</v>
          </cell>
          <cell r="G4503" t="str">
            <v/>
          </cell>
          <cell r="H4503" t="str">
            <v/>
          </cell>
          <cell r="I4503" t="str">
            <v>IndGreenMotorRewind_v2_0.xlsm</v>
          </cell>
        </row>
        <row r="4504">
          <cell r="C4504" t="str">
            <v>12202013-089.1_Planned Net to Gross Ratio</v>
          </cell>
          <cell r="D4504">
            <v>1</v>
          </cell>
          <cell r="E4504" t="str">
            <v>Planned Net to Gross Ratio</v>
          </cell>
          <cell r="F4504" t="str">
            <v>Net-to-Gross Value Source</v>
          </cell>
          <cell r="G4504" t="str">
            <v/>
          </cell>
          <cell r="H4504" t="str">
            <v>page 2</v>
          </cell>
          <cell r="I4504" t="str">
            <v>CA_FinAnswer_Express_Program_Evaluation_2009-2011.pdf</v>
          </cell>
        </row>
        <row r="4505">
          <cell r="C4505" t="str">
            <v>12202013-089.1_Incremental cost ($)</v>
          </cell>
          <cell r="D4505">
            <v>1</v>
          </cell>
          <cell r="E4505" t="str">
            <v>Incremental cost ($)</v>
          </cell>
          <cell r="F4505" t="str">
            <v>Cost Value Source</v>
          </cell>
          <cell r="G4505" t="str">
            <v/>
          </cell>
          <cell r="H4505" t="str">
            <v/>
          </cell>
          <cell r="I4505" t="str">
            <v>IndGreenMotorRewind_v2_0.xlsm</v>
          </cell>
        </row>
        <row r="4506">
          <cell r="C4506" t="str">
            <v>12202013-089.1_Gross incremental annual electric savings (kWh/yr)</v>
          </cell>
          <cell r="D4506">
            <v>1</v>
          </cell>
          <cell r="E4506" t="str">
            <v>Gross incremental annual electric savings (kWh/yr)</v>
          </cell>
          <cell r="F4506" t="str">
            <v xml:space="preserve">Energy Savings Value Source </v>
          </cell>
          <cell r="G4506" t="str">
            <v/>
          </cell>
          <cell r="H4506" t="str">
            <v/>
          </cell>
          <cell r="I4506" t="str">
            <v>IndGreenMotorRewind_v2_0.xlsm</v>
          </cell>
        </row>
        <row r="4507">
          <cell r="C4507" t="str">
            <v>12202013-089.1_Gross Average Monthly Demand Reduction (kW/unit)</v>
          </cell>
          <cell r="D4507">
            <v>1</v>
          </cell>
          <cell r="E4507" t="str">
            <v>Gross Average Monthly Demand Reduction (kW/unit)</v>
          </cell>
          <cell r="F4507" t="str">
            <v>Demand Reduction Value Source</v>
          </cell>
          <cell r="G4507" t="str">
            <v/>
          </cell>
          <cell r="H4507" t="str">
            <v/>
          </cell>
          <cell r="I4507" t="str">
            <v>IndGreenMotorRewind_v2_0.xlsm</v>
          </cell>
        </row>
        <row r="4508">
          <cell r="C4508" t="str">
            <v>12202013-089.1_Measure life (years)</v>
          </cell>
          <cell r="D4508">
            <v>1</v>
          </cell>
          <cell r="E4508" t="str">
            <v>Measure life (years)</v>
          </cell>
          <cell r="F4508" t="str">
            <v>Measure Life Value Source</v>
          </cell>
          <cell r="G4508" t="str">
            <v/>
          </cell>
          <cell r="H4508" t="str">
            <v/>
          </cell>
          <cell r="I4508" t="str">
            <v>IndGreenMotorRewind_v2_0.xlsm</v>
          </cell>
        </row>
        <row r="4509">
          <cell r="C4509" t="str">
            <v>12202013-089.1_Planned Realization Rate</v>
          </cell>
          <cell r="D4509">
            <v>1</v>
          </cell>
          <cell r="E4509" t="str">
            <v>Planned Realization Rate</v>
          </cell>
          <cell r="F4509" t="str">
            <v>Realization Rate Value Source</v>
          </cell>
          <cell r="G4509" t="str">
            <v/>
          </cell>
          <cell r="H4509" t="str">
            <v>page 2</v>
          </cell>
          <cell r="I4509" t="str">
            <v>CA_FinAnswer_Express_Program_Evaluation_2009-2011.pdf</v>
          </cell>
        </row>
        <row r="4510">
          <cell r="C4510" t="str">
            <v>12202013-025.2_Gross incremental annual electric savings (kWh/yr)</v>
          </cell>
          <cell r="D4510">
            <v>2</v>
          </cell>
          <cell r="E4510" t="str">
            <v>Gross incremental annual electric savings (kWh/yr)</v>
          </cell>
          <cell r="F4510" t="str">
            <v xml:space="preserve">Energy Savings Value Source </v>
          </cell>
          <cell r="G4510" t="str">
            <v/>
          </cell>
          <cell r="H4510" t="str">
            <v/>
          </cell>
          <cell r="I4510" t="str">
            <v>IndGreenMotorRewind_v2_0.xlsm</v>
          </cell>
        </row>
        <row r="4511">
          <cell r="C4511" t="str">
            <v>12202013-025.2_Measure life (years)</v>
          </cell>
          <cell r="D4511">
            <v>2</v>
          </cell>
          <cell r="E4511" t="str">
            <v>Measure life (years)</v>
          </cell>
          <cell r="F4511" t="str">
            <v>Measure Life Value Source</v>
          </cell>
          <cell r="G4511" t="str">
            <v/>
          </cell>
          <cell r="H4511" t="str">
            <v/>
          </cell>
          <cell r="I4511" t="str">
            <v>IndGreenMotorRewind_v2_0.xlsm</v>
          </cell>
        </row>
        <row r="4512">
          <cell r="C4512" t="str">
            <v>12202013-025.2_Planned Realization Rate</v>
          </cell>
          <cell r="D4512">
            <v>2</v>
          </cell>
          <cell r="E4512" t="str">
            <v>Planned Realization Rate</v>
          </cell>
          <cell r="F4512" t="str">
            <v>Realization Rate Value Source</v>
          </cell>
          <cell r="G4512" t="str">
            <v/>
          </cell>
          <cell r="H4512" t="str">
            <v>Table 1</v>
          </cell>
          <cell r="I4512" t="str">
            <v>ID_FinAnswer_Express_Program_Evaluation_2009-2011.pdf</v>
          </cell>
        </row>
        <row r="4513">
          <cell r="C4513" t="str">
            <v>12202013-025.2_Incremental cost ($)</v>
          </cell>
          <cell r="D4513">
            <v>2</v>
          </cell>
          <cell r="E4513" t="str">
            <v>Incremental cost ($)</v>
          </cell>
          <cell r="F4513" t="str">
            <v>Cost Value Source</v>
          </cell>
          <cell r="G4513" t="str">
            <v/>
          </cell>
          <cell r="H4513" t="str">
            <v/>
          </cell>
          <cell r="I4513" t="str">
            <v>IndGreenMotorRewind_v2_0.xlsm</v>
          </cell>
        </row>
        <row r="4514">
          <cell r="C4514" t="str">
            <v>12202013-025.2_Gross Average Monthly Demand Reduction (kW/unit)</v>
          </cell>
          <cell r="D4514">
            <v>2</v>
          </cell>
          <cell r="E4514" t="str">
            <v>Gross Average Monthly Demand Reduction (kW/unit)</v>
          </cell>
          <cell r="F4514" t="str">
            <v>Demand Reduction Value Source</v>
          </cell>
          <cell r="G4514" t="str">
            <v/>
          </cell>
          <cell r="H4514" t="str">
            <v/>
          </cell>
          <cell r="I4514" t="str">
            <v>IndGreenMotorRewind_v2_0.xlsm</v>
          </cell>
        </row>
        <row r="4515">
          <cell r="C4515" t="str">
            <v>12202013-025.2_Planned Net to Gross Ratio</v>
          </cell>
          <cell r="D4515">
            <v>2</v>
          </cell>
          <cell r="E4515" t="str">
            <v>Planned Net to Gross Ratio</v>
          </cell>
          <cell r="F4515" t="str">
            <v>Net-to-Gross Value Source</v>
          </cell>
          <cell r="G4515" t="str">
            <v/>
          </cell>
          <cell r="H4515" t="str">
            <v>Page 2</v>
          </cell>
          <cell r="I4515" t="str">
            <v>ID_FinAnswer_Express_Program_Evaluation_2009-2011.pdf</v>
          </cell>
        </row>
        <row r="4516">
          <cell r="C4516" t="str">
            <v>12132013-025.2_Gross Average Monthly Demand Reduction (kW/unit)</v>
          </cell>
          <cell r="D4516">
            <v>2</v>
          </cell>
          <cell r="E4516" t="str">
            <v>Gross Average Monthly Demand Reduction (kW/unit)</v>
          </cell>
          <cell r="F4516" t="str">
            <v>Demand Reduction Value Source</v>
          </cell>
          <cell r="G4516" t="str">
            <v/>
          </cell>
          <cell r="H4516" t="str">
            <v/>
          </cell>
          <cell r="I4516" t="str">
            <v/>
          </cell>
        </row>
        <row r="4517">
          <cell r="C4517" t="str">
            <v>12132013-025.2_Incentive Customer ($)</v>
          </cell>
          <cell r="D4517">
            <v>2</v>
          </cell>
          <cell r="E4517" t="str">
            <v>Incentive Customer ($)</v>
          </cell>
          <cell r="F4517" t="str">
            <v>Incentive Value Source</v>
          </cell>
          <cell r="G4517" t="str">
            <v/>
          </cell>
          <cell r="H4517" t="str">
            <v>Table 10-14</v>
          </cell>
          <cell r="I4517" t="str">
            <v>FinAnswer Express Market Characterization and Program Enhancements - Utah Service Territory 30 Nov 2011.pdf</v>
          </cell>
        </row>
        <row r="4518">
          <cell r="C4518" t="str">
            <v>12132013-025.2_Incremental cost ($)</v>
          </cell>
          <cell r="D4518">
            <v>2</v>
          </cell>
          <cell r="E4518" t="str">
            <v>Incremental cost ($)</v>
          </cell>
          <cell r="F4518" t="str">
            <v>Cost Value Source</v>
          </cell>
          <cell r="G4518" t="str">
            <v/>
          </cell>
          <cell r="H4518" t="str">
            <v/>
          </cell>
          <cell r="I4518" t="str">
            <v/>
          </cell>
        </row>
        <row r="4519">
          <cell r="C4519" t="str">
            <v>12132013-025.2_Measure life (years)</v>
          </cell>
          <cell r="D4519">
            <v>2</v>
          </cell>
          <cell r="E4519" t="str">
            <v>Measure life (years)</v>
          </cell>
          <cell r="F4519" t="str">
            <v>Measure Life Value Source</v>
          </cell>
          <cell r="G4519" t="str">
            <v/>
          </cell>
          <cell r="H4519" t="str">
            <v>Table 2 on page 22 of Appendix 1</v>
          </cell>
          <cell r="I4519" t="str">
            <v>UT_2011_Annual_Report.pdf</v>
          </cell>
        </row>
        <row r="4520">
          <cell r="C4520" t="str">
            <v>12132013-025.2_Gross Average Monthly Demand Reduction (kW/unit)</v>
          </cell>
          <cell r="D4520">
            <v>2</v>
          </cell>
          <cell r="E4520" t="str">
            <v>Gross Average Monthly Demand Reduction (kW/unit)</v>
          </cell>
          <cell r="F4520" t="str">
            <v>Demand Reduction Value Source</v>
          </cell>
          <cell r="G4520" t="str">
            <v/>
          </cell>
          <cell r="H4520" t="str">
            <v/>
          </cell>
          <cell r="I4520" t="str">
            <v>IndGreenMotorRewind_v2_0.xlsm</v>
          </cell>
        </row>
        <row r="4521">
          <cell r="C4521" t="str">
            <v>12132013-025.2_Gross incremental annual electric savings (kWh/yr)</v>
          </cell>
          <cell r="D4521">
            <v>2</v>
          </cell>
          <cell r="E4521" t="str">
            <v>Gross incremental annual electric savings (kWh/yr)</v>
          </cell>
          <cell r="F4521" t="str">
            <v xml:space="preserve">Energy Savings Value Source </v>
          </cell>
          <cell r="G4521" t="str">
            <v/>
          </cell>
          <cell r="H4521" t="str">
            <v/>
          </cell>
          <cell r="I4521" t="str">
            <v/>
          </cell>
        </row>
        <row r="4522">
          <cell r="C4522" t="str">
            <v>12132013-025.2_Incremental cost ($)</v>
          </cell>
          <cell r="D4522">
            <v>2</v>
          </cell>
          <cell r="E4522" t="str">
            <v>Incremental cost ($)</v>
          </cell>
          <cell r="F4522" t="str">
            <v>Cost Value Source</v>
          </cell>
          <cell r="G4522" t="str">
            <v/>
          </cell>
          <cell r="H4522" t="str">
            <v/>
          </cell>
          <cell r="I4522" t="str">
            <v>IndGreenMotorRewind_v2_0.xlsm</v>
          </cell>
        </row>
        <row r="4523">
          <cell r="C4523" t="str">
            <v>12132013-025.2_Gross incremental annual electric savings (kWh/yr)</v>
          </cell>
          <cell r="D4523">
            <v>2</v>
          </cell>
          <cell r="E4523" t="str">
            <v>Gross incremental annual electric savings (kWh/yr)</v>
          </cell>
          <cell r="F4523" t="str">
            <v xml:space="preserve">Energy Savings Value Source </v>
          </cell>
          <cell r="G4523" t="str">
            <v/>
          </cell>
          <cell r="H4523" t="str">
            <v/>
          </cell>
          <cell r="I4523" t="str">
            <v>IndGreenMotorRewind_v2_0.xlsm</v>
          </cell>
        </row>
        <row r="4524">
          <cell r="C4524" t="str">
            <v>12302013-048.1_Gross Average Monthly Demand Reduction (kW/unit)</v>
          </cell>
          <cell r="D4524">
            <v>1</v>
          </cell>
          <cell r="E4524" t="str">
            <v>Gross Average Monthly Demand Reduction (kW/unit)</v>
          </cell>
          <cell r="F4524" t="str">
            <v>Demand Reduction Value Source</v>
          </cell>
          <cell r="G4524" t="str">
            <v/>
          </cell>
          <cell r="H4524" t="str">
            <v/>
          </cell>
          <cell r="I4524" t="str">
            <v>IndGreenMotorRewind_v2_0.xlsm</v>
          </cell>
        </row>
        <row r="4525">
          <cell r="C4525" t="str">
            <v>12302013-048.1_Measure life (years)</v>
          </cell>
          <cell r="D4525">
            <v>1</v>
          </cell>
          <cell r="E4525" t="str">
            <v>Measure life (years)</v>
          </cell>
          <cell r="F4525" t="str">
            <v>Measure Life Value Source</v>
          </cell>
          <cell r="G4525" t="str">
            <v/>
          </cell>
          <cell r="H4525" t="str">
            <v/>
          </cell>
          <cell r="I4525" t="str">
            <v>IndGreenMotorRewind_v2_0.xlsm</v>
          </cell>
        </row>
        <row r="4526">
          <cell r="C4526" t="str">
            <v>12302013-048.1_Incremental cost ($)</v>
          </cell>
          <cell r="D4526">
            <v>1</v>
          </cell>
          <cell r="E4526" t="str">
            <v>Incremental cost ($)</v>
          </cell>
          <cell r="F4526" t="str">
            <v>Cost Value Source</v>
          </cell>
          <cell r="G4526" t="str">
            <v/>
          </cell>
          <cell r="H4526" t="str">
            <v/>
          </cell>
          <cell r="I4526" t="str">
            <v>IndGreenMotorRewind_v2_0.xlsm</v>
          </cell>
        </row>
        <row r="4527">
          <cell r="C4527" t="str">
            <v>12302013-048.1_Gross incremental annual electric savings (kWh/yr)</v>
          </cell>
          <cell r="D4527">
            <v>1</v>
          </cell>
          <cell r="E4527" t="str">
            <v>Gross incremental annual electric savings (kWh/yr)</v>
          </cell>
          <cell r="F4527" t="str">
            <v xml:space="preserve">Energy Savings Value Source </v>
          </cell>
          <cell r="G4527" t="str">
            <v/>
          </cell>
          <cell r="H4527" t="str">
            <v/>
          </cell>
          <cell r="I4527" t="str">
            <v>IndGreenMotorRewind_v2_0.xlsm</v>
          </cell>
        </row>
        <row r="4528">
          <cell r="C4528" t="str">
            <v>12202013-057.2_Planned Net to Gross Ratio</v>
          </cell>
          <cell r="D4528">
            <v>2</v>
          </cell>
          <cell r="E4528" t="str">
            <v>Planned Net to Gross Ratio</v>
          </cell>
          <cell r="F4528" t="str">
            <v>Net-to-Gross Value Source</v>
          </cell>
          <cell r="G4528" t="str">
            <v/>
          </cell>
          <cell r="H4528" t="str">
            <v>Page 10</v>
          </cell>
          <cell r="I4528" t="str">
            <v>DSM_WY_FinAnswerExpress_Report_2011.pdf</v>
          </cell>
        </row>
        <row r="4529">
          <cell r="C4529" t="str">
            <v>12202013-057.2_Measure life (years)</v>
          </cell>
          <cell r="D4529">
            <v>2</v>
          </cell>
          <cell r="E4529" t="str">
            <v>Measure life (years)</v>
          </cell>
          <cell r="F4529" t="str">
            <v>Measure Life Value Source</v>
          </cell>
          <cell r="G4529" t="str">
            <v/>
          </cell>
          <cell r="H4529" t="str">
            <v/>
          </cell>
          <cell r="I4529" t="str">
            <v>IndGreenMotorRewind_v2_0.xlsm</v>
          </cell>
        </row>
        <row r="4530">
          <cell r="C4530" t="str">
            <v>12202013-057.2_Gross Average Monthly Demand Reduction (kW/unit)</v>
          </cell>
          <cell r="D4530">
            <v>2</v>
          </cell>
          <cell r="E4530" t="str">
            <v>Gross Average Monthly Demand Reduction (kW/unit)</v>
          </cell>
          <cell r="F4530" t="str">
            <v>Demand Savings Value Source</v>
          </cell>
          <cell r="G4530" t="str">
            <v/>
          </cell>
          <cell r="H4530" t="str">
            <v/>
          </cell>
          <cell r="I4530" t="str">
            <v>IndGreenMotorRewind_v2_0.xlsm</v>
          </cell>
        </row>
        <row r="4531">
          <cell r="C4531" t="str">
            <v>12202013-057.2_Gross incremental annual electric savings (kWh/yr)</v>
          </cell>
          <cell r="D4531">
            <v>2</v>
          </cell>
          <cell r="E4531" t="str">
            <v>Gross incremental annual electric savings (kWh/yr)</v>
          </cell>
          <cell r="F4531" t="str">
            <v>Energy Savings Value Source</v>
          </cell>
          <cell r="G4531" t="str">
            <v/>
          </cell>
          <cell r="H4531" t="str">
            <v/>
          </cell>
          <cell r="I4531" t="str">
            <v>IndGreenMotorRewind_v2_0.xlsm</v>
          </cell>
        </row>
        <row r="4532">
          <cell r="C4532" t="str">
            <v>12202013-057.2_Planned Realization Rate</v>
          </cell>
          <cell r="D4532">
            <v>2</v>
          </cell>
          <cell r="E4532" t="str">
            <v>Planned Realization Rate</v>
          </cell>
          <cell r="F4532" t="str">
            <v>Realization Rate Value Source</v>
          </cell>
          <cell r="G4532" t="str">
            <v/>
          </cell>
          <cell r="H4532" t="str">
            <v>Table 1</v>
          </cell>
          <cell r="I4532" t="str">
            <v>DSM_WY_FinAnswerExpress_Report_2011.pdf</v>
          </cell>
        </row>
        <row r="4533">
          <cell r="C4533" t="str">
            <v>12202013-057.2_Incremental cost ($)</v>
          </cell>
          <cell r="D4533">
            <v>2</v>
          </cell>
          <cell r="E4533" t="str">
            <v>Incremental cost ($)</v>
          </cell>
          <cell r="F4533" t="str">
            <v>Incremental Cost Value Source</v>
          </cell>
          <cell r="G4533" t="str">
            <v/>
          </cell>
          <cell r="H4533" t="str">
            <v/>
          </cell>
          <cell r="I4533" t="str">
            <v>IndGreenMotorRewind_v2_0.xlsm</v>
          </cell>
        </row>
        <row r="4534">
          <cell r="C4534" t="str">
            <v>142.2_Planned Net to Gross Ratio</v>
          </cell>
          <cell r="D4534">
            <v>2</v>
          </cell>
          <cell r="E4534" t="str">
            <v>Planned Net to Gross Ratio</v>
          </cell>
          <cell r="F4534" t="str">
            <v>Net-to-Gross Value Source</v>
          </cell>
          <cell r="G4534" t="str">
            <v/>
          </cell>
          <cell r="H4534" t="str">
            <v>page 2</v>
          </cell>
          <cell r="I4534" t="str">
            <v>CA_FinAnswer_Express_Program_Evaluation_2009-2011.pdf</v>
          </cell>
        </row>
        <row r="4535">
          <cell r="C4535" t="str">
            <v>142.2_Incremental cost ($)</v>
          </cell>
          <cell r="D4535">
            <v>2</v>
          </cell>
          <cell r="E4535" t="str">
            <v>Incremental cost ($)</v>
          </cell>
          <cell r="F4535" t="str">
            <v>Cost Value Source</v>
          </cell>
          <cell r="G4535" t="str">
            <v/>
          </cell>
          <cell r="H4535" t="str">
            <v/>
          </cell>
          <cell r="I4535" t="str">
            <v>IndGreenMotorRewind_v2_0.xlsm</v>
          </cell>
        </row>
        <row r="4536">
          <cell r="C4536" t="str">
            <v>142.2_Measure life (years)</v>
          </cell>
          <cell r="D4536">
            <v>2</v>
          </cell>
          <cell r="E4536" t="str">
            <v>Measure life (years)</v>
          </cell>
          <cell r="F4536" t="str">
            <v>Measure Life Value Source</v>
          </cell>
          <cell r="G4536" t="str">
            <v/>
          </cell>
          <cell r="H4536" t="str">
            <v/>
          </cell>
          <cell r="I4536" t="str">
            <v>IndGreenMotorRewind_v2_0.xlsm</v>
          </cell>
        </row>
        <row r="4537">
          <cell r="C4537" t="str">
            <v>142.2_Gross Average Monthly Demand Reduction (kW/unit)</v>
          </cell>
          <cell r="D4537">
            <v>2</v>
          </cell>
          <cell r="E4537" t="str">
            <v>Gross Average Monthly Demand Reduction (kW/unit)</v>
          </cell>
          <cell r="F4537" t="str">
            <v>Demand Reduction Value Source</v>
          </cell>
          <cell r="G4537" t="str">
            <v/>
          </cell>
          <cell r="H4537" t="str">
            <v/>
          </cell>
          <cell r="I4537" t="str">
            <v>IndGreenMotorRewind_v2_0.xlsm</v>
          </cell>
        </row>
        <row r="4538">
          <cell r="C4538" t="str">
            <v>142.2_Planned Realization Rate</v>
          </cell>
          <cell r="D4538">
            <v>2</v>
          </cell>
          <cell r="E4538" t="str">
            <v>Planned Realization Rate</v>
          </cell>
          <cell r="F4538" t="str">
            <v>Realization Rate Value Source</v>
          </cell>
          <cell r="G4538" t="str">
            <v/>
          </cell>
          <cell r="H4538" t="str">
            <v>page 2</v>
          </cell>
          <cell r="I4538" t="str">
            <v>CA_FinAnswer_Express_Program_Evaluation_2009-2011.pdf</v>
          </cell>
        </row>
        <row r="4539">
          <cell r="C4539" t="str">
            <v>142.2_Gross incremental annual electric savings (kWh/yr)</v>
          </cell>
          <cell r="D4539">
            <v>2</v>
          </cell>
          <cell r="E4539" t="str">
            <v>Gross incremental annual electric savings (kWh/yr)</v>
          </cell>
          <cell r="F4539" t="str">
            <v xml:space="preserve">Energy Savings Value Source </v>
          </cell>
          <cell r="G4539" t="str">
            <v/>
          </cell>
          <cell r="H4539" t="str">
            <v/>
          </cell>
          <cell r="I4539" t="str">
            <v>IndGreenMotorRewind_v2_0.xlsm</v>
          </cell>
        </row>
        <row r="4540">
          <cell r="C4540" t="str">
            <v>352.3_Planned Realization Rate</v>
          </cell>
          <cell r="D4540">
            <v>3</v>
          </cell>
          <cell r="E4540" t="str">
            <v>Planned Realization Rate</v>
          </cell>
          <cell r="F4540" t="str">
            <v>Realization Rate Value Source</v>
          </cell>
          <cell r="G4540" t="str">
            <v/>
          </cell>
          <cell r="H4540" t="str">
            <v>Table 1</v>
          </cell>
          <cell r="I4540" t="str">
            <v>ID_FinAnswer_Express_Program_Evaluation_2009-2011.pdf</v>
          </cell>
        </row>
        <row r="4541">
          <cell r="C4541" t="str">
            <v>352.3_Incremental cost ($)</v>
          </cell>
          <cell r="D4541">
            <v>3</v>
          </cell>
          <cell r="E4541" t="str">
            <v>Incremental cost ($)</v>
          </cell>
          <cell r="F4541" t="str">
            <v>Cost Value Source</v>
          </cell>
          <cell r="G4541" t="str">
            <v/>
          </cell>
          <cell r="H4541" t="str">
            <v/>
          </cell>
          <cell r="I4541" t="str">
            <v>IndGreenMotorRewind_v2_0.xlsm</v>
          </cell>
        </row>
        <row r="4542">
          <cell r="C4542" t="str">
            <v>352.3_Gross incremental annual electric savings (kWh/yr)</v>
          </cell>
          <cell r="D4542">
            <v>3</v>
          </cell>
          <cell r="E4542" t="str">
            <v>Gross incremental annual electric savings (kWh/yr)</v>
          </cell>
          <cell r="F4542" t="str">
            <v xml:space="preserve">Energy Savings Value Source </v>
          </cell>
          <cell r="G4542" t="str">
            <v/>
          </cell>
          <cell r="H4542" t="str">
            <v/>
          </cell>
          <cell r="I4542" t="str">
            <v>IndGreenMotorRewind_v2_0.xlsm</v>
          </cell>
        </row>
        <row r="4543">
          <cell r="C4543" t="str">
            <v>352.3_Measure life (years)</v>
          </cell>
          <cell r="D4543">
            <v>3</v>
          </cell>
          <cell r="E4543" t="str">
            <v>Measure life (years)</v>
          </cell>
          <cell r="F4543" t="str">
            <v>Measure Life Value Source</v>
          </cell>
          <cell r="G4543" t="str">
            <v/>
          </cell>
          <cell r="H4543" t="str">
            <v/>
          </cell>
          <cell r="I4543" t="str">
            <v>IndGreenMotorRewind_v2_0.xlsm</v>
          </cell>
        </row>
        <row r="4544">
          <cell r="C4544" t="str">
            <v>352.3_Planned Net to Gross Ratio</v>
          </cell>
          <cell r="D4544">
            <v>3</v>
          </cell>
          <cell r="E4544" t="str">
            <v>Planned Net to Gross Ratio</v>
          </cell>
          <cell r="F4544" t="str">
            <v>Net-to-Gross Value Source</v>
          </cell>
          <cell r="G4544" t="str">
            <v/>
          </cell>
          <cell r="H4544" t="str">
            <v>Page 2</v>
          </cell>
          <cell r="I4544" t="str">
            <v>ID_FinAnswer_Express_Program_Evaluation_2009-2011.pdf</v>
          </cell>
        </row>
        <row r="4545">
          <cell r="C4545" t="str">
            <v>352.3_Gross Average Monthly Demand Reduction (kW/unit)</v>
          </cell>
          <cell r="D4545">
            <v>3</v>
          </cell>
          <cell r="E4545" t="str">
            <v>Gross Average Monthly Demand Reduction (kW/unit)</v>
          </cell>
          <cell r="F4545" t="str">
            <v>Demand Reduction Value Source</v>
          </cell>
          <cell r="G4545" t="str">
            <v/>
          </cell>
          <cell r="H4545" t="str">
            <v/>
          </cell>
          <cell r="I4545" t="str">
            <v>IndGreenMotorRewind_v2_0.xlsm</v>
          </cell>
        </row>
        <row r="4546">
          <cell r="C4546" t="str">
            <v>585.3_Gross Average Monthly Demand Reduction (kW/unit)</v>
          </cell>
          <cell r="D4546">
            <v>3</v>
          </cell>
          <cell r="E4546" t="str">
            <v>Gross Average Monthly Demand Reduction (kW/unit)</v>
          </cell>
          <cell r="F4546" t="str">
            <v>Demand Reduction Value Source</v>
          </cell>
          <cell r="G4546" t="str">
            <v/>
          </cell>
          <cell r="H4546" t="str">
            <v/>
          </cell>
          <cell r="I4546" t="str">
            <v/>
          </cell>
        </row>
        <row r="4547">
          <cell r="C4547" t="str">
            <v>585.3_Measure life (years)</v>
          </cell>
          <cell r="D4547">
            <v>3</v>
          </cell>
          <cell r="E4547" t="str">
            <v>Measure life (years)</v>
          </cell>
          <cell r="F4547" t="str">
            <v>Measure Life Value Source</v>
          </cell>
          <cell r="G4547" t="str">
            <v/>
          </cell>
          <cell r="H4547" t="str">
            <v>Table 2 on page 22 of Appendix 1</v>
          </cell>
          <cell r="I4547" t="str">
            <v>UT_2011_Annual_Report.pdf</v>
          </cell>
        </row>
        <row r="4548">
          <cell r="C4548" t="str">
            <v>585.3_Incremental cost ($)</v>
          </cell>
          <cell r="D4548">
            <v>3</v>
          </cell>
          <cell r="E4548" t="str">
            <v>Incremental cost ($)</v>
          </cell>
          <cell r="F4548" t="str">
            <v>Cost Value Source</v>
          </cell>
          <cell r="G4548" t="str">
            <v/>
          </cell>
          <cell r="H4548" t="str">
            <v/>
          </cell>
          <cell r="I4548" t="str">
            <v/>
          </cell>
        </row>
        <row r="4549">
          <cell r="C4549" t="str">
            <v>585.3_Gross Average Monthly Demand Reduction (kW/unit)</v>
          </cell>
          <cell r="D4549">
            <v>3</v>
          </cell>
          <cell r="E4549" t="str">
            <v>Gross Average Monthly Demand Reduction (kW/unit)</v>
          </cell>
          <cell r="F4549" t="str">
            <v>Demand Reduction Value Source</v>
          </cell>
          <cell r="G4549" t="str">
            <v/>
          </cell>
          <cell r="H4549" t="str">
            <v/>
          </cell>
          <cell r="I4549" t="str">
            <v>IndGreenMotorRewind_v2_0.xlsm</v>
          </cell>
        </row>
        <row r="4550">
          <cell r="C4550" t="str">
            <v>585.3_Gross incremental annual electric savings (kWh/yr)</v>
          </cell>
          <cell r="D4550">
            <v>3</v>
          </cell>
          <cell r="E4550" t="str">
            <v>Gross incremental annual electric savings (kWh/yr)</v>
          </cell>
          <cell r="F4550" t="str">
            <v xml:space="preserve">Energy Savings Value Source </v>
          </cell>
          <cell r="G4550" t="str">
            <v/>
          </cell>
          <cell r="H4550" t="str">
            <v/>
          </cell>
          <cell r="I4550" t="str">
            <v/>
          </cell>
        </row>
        <row r="4551">
          <cell r="C4551" t="str">
            <v>585.3_Incremental cost ($)</v>
          </cell>
          <cell r="D4551">
            <v>3</v>
          </cell>
          <cell r="E4551" t="str">
            <v>Incremental cost ($)</v>
          </cell>
          <cell r="F4551" t="str">
            <v>Cost Value Source</v>
          </cell>
          <cell r="G4551" t="str">
            <v/>
          </cell>
          <cell r="H4551" t="str">
            <v/>
          </cell>
          <cell r="I4551" t="str">
            <v>IndGreenMotorRewind_v2_0.xlsm</v>
          </cell>
        </row>
        <row r="4552">
          <cell r="C4552" t="str">
            <v>585.3_Incentive Customer ($)</v>
          </cell>
          <cell r="D4552">
            <v>3</v>
          </cell>
          <cell r="E4552" t="str">
            <v>Incentive Customer ($)</v>
          </cell>
          <cell r="F4552" t="str">
            <v>Incentive Value Source</v>
          </cell>
          <cell r="G4552" t="str">
            <v/>
          </cell>
          <cell r="H4552" t="str">
            <v>Table 10-14</v>
          </cell>
          <cell r="I4552" t="str">
            <v>FinAnswer Express Market Characterization and Program Enhancements - Utah Service Territory 30 Nov 2011.pdf</v>
          </cell>
        </row>
        <row r="4553">
          <cell r="C4553" t="str">
            <v>585.3_Gross incremental annual electric savings (kWh/yr)</v>
          </cell>
          <cell r="D4553">
            <v>3</v>
          </cell>
          <cell r="E4553" t="str">
            <v>Gross incremental annual electric savings (kWh/yr)</v>
          </cell>
          <cell r="F4553" t="str">
            <v xml:space="preserve">Energy Savings Value Source </v>
          </cell>
          <cell r="G4553" t="str">
            <v/>
          </cell>
          <cell r="H4553" t="str">
            <v/>
          </cell>
          <cell r="I4553" t="str">
            <v>AgGreenMotorRewind_v2_0.xlsm</v>
          </cell>
        </row>
        <row r="4554">
          <cell r="C4554" t="str">
            <v>796.2_Gross Average Monthly Demand Reduction (kW/unit)</v>
          </cell>
          <cell r="D4554">
            <v>2</v>
          </cell>
          <cell r="E4554" t="str">
            <v>Gross Average Monthly Demand Reduction (kW/unit)</v>
          </cell>
          <cell r="F4554" t="str">
            <v>Demand Reduction Value Source</v>
          </cell>
          <cell r="G4554" t="str">
            <v/>
          </cell>
          <cell r="H4554" t="str">
            <v/>
          </cell>
          <cell r="I4554" t="str">
            <v>IndGreenMotorRewind_v2_0.xlsm</v>
          </cell>
        </row>
        <row r="4555">
          <cell r="C4555" t="str">
            <v>796.2_Measure life (years)</v>
          </cell>
          <cell r="D4555">
            <v>2</v>
          </cell>
          <cell r="E4555" t="str">
            <v>Measure life (years)</v>
          </cell>
          <cell r="F4555" t="str">
            <v>Measure Life Value Source</v>
          </cell>
          <cell r="G4555" t="str">
            <v/>
          </cell>
          <cell r="H4555" t="str">
            <v/>
          </cell>
          <cell r="I4555" t="str">
            <v>IndGreenMotorRewind_v2_0.xlsm</v>
          </cell>
        </row>
        <row r="4556">
          <cell r="C4556" t="str">
            <v>796.2_Incremental cost ($)</v>
          </cell>
          <cell r="D4556">
            <v>2</v>
          </cell>
          <cell r="E4556" t="str">
            <v>Incremental cost ($)</v>
          </cell>
          <cell r="F4556" t="str">
            <v>Cost Value Source</v>
          </cell>
          <cell r="G4556" t="str">
            <v/>
          </cell>
          <cell r="H4556" t="str">
            <v/>
          </cell>
          <cell r="I4556" t="str">
            <v>IndGreenMotorRewind_v2_0.xlsm</v>
          </cell>
        </row>
        <row r="4557">
          <cell r="C4557" t="str">
            <v>796.2_Gross incremental annual electric savings (kWh/yr)</v>
          </cell>
          <cell r="D4557">
            <v>2</v>
          </cell>
          <cell r="E4557" t="str">
            <v>Gross incremental annual electric savings (kWh/yr)</v>
          </cell>
          <cell r="F4557" t="str">
            <v xml:space="preserve">Energy Savings Value Source </v>
          </cell>
          <cell r="G4557" t="str">
            <v/>
          </cell>
          <cell r="H4557" t="str">
            <v/>
          </cell>
          <cell r="I4557" t="str">
            <v>IndGreenMotorRewind_v2_0.xlsm</v>
          </cell>
        </row>
        <row r="4558">
          <cell r="C4558" t="str">
            <v>1009.3_Planned Realization Rate</v>
          </cell>
          <cell r="D4558">
            <v>3</v>
          </cell>
          <cell r="E4558" t="str">
            <v>Planned Realization Rate</v>
          </cell>
          <cell r="F4558" t="str">
            <v>Realization Rate Value Source</v>
          </cell>
          <cell r="G4558" t="str">
            <v/>
          </cell>
          <cell r="H4558" t="str">
            <v>Table 1</v>
          </cell>
          <cell r="I4558" t="str">
            <v>DSM_WY_FinAnswerExpress_Report_2011.pdf</v>
          </cell>
        </row>
        <row r="4559">
          <cell r="C4559" t="str">
            <v>1009.3_Gross Average Monthly Demand Reduction (kW/unit)</v>
          </cell>
          <cell r="D4559">
            <v>3</v>
          </cell>
          <cell r="E4559" t="str">
            <v>Gross Average Monthly Demand Reduction (kW/unit)</v>
          </cell>
          <cell r="F4559" t="str">
            <v>Demand Savings Value Source</v>
          </cell>
          <cell r="G4559" t="str">
            <v/>
          </cell>
          <cell r="H4559" t="str">
            <v/>
          </cell>
          <cell r="I4559" t="str">
            <v>IndGreenMotorRewind_v2_0.xlsm</v>
          </cell>
        </row>
        <row r="4560">
          <cell r="C4560" t="str">
            <v>1009.3_Gross incremental annual electric savings (kWh/yr)</v>
          </cell>
          <cell r="D4560">
            <v>3</v>
          </cell>
          <cell r="E4560" t="str">
            <v>Gross incremental annual electric savings (kWh/yr)</v>
          </cell>
          <cell r="F4560" t="str">
            <v>Energy Savings Value Source</v>
          </cell>
          <cell r="G4560" t="str">
            <v/>
          </cell>
          <cell r="H4560" t="str">
            <v/>
          </cell>
          <cell r="I4560" t="str">
            <v>IndGreenMotorRewind_v2_0.xlsm</v>
          </cell>
        </row>
        <row r="4561">
          <cell r="C4561" t="str">
            <v>1009.3_Planned Net to Gross Ratio</v>
          </cell>
          <cell r="D4561">
            <v>3</v>
          </cell>
          <cell r="E4561" t="str">
            <v>Planned Net to Gross Ratio</v>
          </cell>
          <cell r="F4561" t="str">
            <v>Net-to-Gross Value Source</v>
          </cell>
          <cell r="G4561" t="str">
            <v/>
          </cell>
          <cell r="H4561" t="str">
            <v>Page 10</v>
          </cell>
          <cell r="I4561" t="str">
            <v>DSM_WY_FinAnswerExpress_Report_2011.pdf</v>
          </cell>
        </row>
        <row r="4562">
          <cell r="C4562" t="str">
            <v>1009.3_Measure life (years)</v>
          </cell>
          <cell r="D4562">
            <v>3</v>
          </cell>
          <cell r="E4562" t="str">
            <v>Measure life (years)</v>
          </cell>
          <cell r="F4562" t="str">
            <v>Measure Life Value Source</v>
          </cell>
          <cell r="G4562" t="str">
            <v/>
          </cell>
          <cell r="H4562" t="str">
            <v/>
          </cell>
          <cell r="I4562" t="str">
            <v>IndGreenMotorRewind_v2_0.xlsm</v>
          </cell>
        </row>
        <row r="4563">
          <cell r="C4563" t="str">
            <v>1009.3_Incremental cost ($)</v>
          </cell>
          <cell r="D4563">
            <v>3</v>
          </cell>
          <cell r="E4563" t="str">
            <v>Incremental cost ($)</v>
          </cell>
          <cell r="F4563" t="str">
            <v>Incremental Cost Value Source</v>
          </cell>
          <cell r="G4563" t="str">
            <v/>
          </cell>
          <cell r="H4563" t="str">
            <v/>
          </cell>
          <cell r="I4563" t="str">
            <v>IndGreenMotorRewind_v2_0.xlsm</v>
          </cell>
        </row>
        <row r="4564">
          <cell r="C4564" t="str">
            <v>153.2_Planned Realization Rate</v>
          </cell>
          <cell r="D4564">
            <v>2</v>
          </cell>
          <cell r="E4564" t="str">
            <v>Planned Realization Rate</v>
          </cell>
          <cell r="F4564" t="str">
            <v>Realization Rate Value Source</v>
          </cell>
          <cell r="G4564" t="str">
            <v/>
          </cell>
          <cell r="H4564" t="str">
            <v>page 2</v>
          </cell>
          <cell r="I4564" t="str">
            <v>CA_FinAnswer_Express_Program_Evaluation_2009-2011.pdf</v>
          </cell>
        </row>
        <row r="4565">
          <cell r="C4565" t="str">
            <v>153.2_Gross Average Monthly Demand Reduction (kW/unit)</v>
          </cell>
          <cell r="D4565">
            <v>2</v>
          </cell>
          <cell r="E4565" t="str">
            <v>Gross Average Monthly Demand Reduction (kW/unit)</v>
          </cell>
          <cell r="F4565" t="str">
            <v>Demand Reduction Value Source</v>
          </cell>
          <cell r="G4565" t="str">
            <v/>
          </cell>
          <cell r="H4565" t="str">
            <v/>
          </cell>
          <cell r="I4565" t="str">
            <v>IndGreenMotorRewind_v2_0.xlsm</v>
          </cell>
        </row>
        <row r="4566">
          <cell r="C4566" t="str">
            <v>153.2_Gross incremental annual electric savings (kWh/yr)</v>
          </cell>
          <cell r="D4566">
            <v>2</v>
          </cell>
          <cell r="E4566" t="str">
            <v>Gross incremental annual electric savings (kWh/yr)</v>
          </cell>
          <cell r="F4566" t="str">
            <v xml:space="preserve">Energy Savings Value Source </v>
          </cell>
          <cell r="G4566" t="str">
            <v/>
          </cell>
          <cell r="H4566" t="str">
            <v/>
          </cell>
          <cell r="I4566" t="str">
            <v>IndGreenMotorRewind_v2_0.xlsm</v>
          </cell>
        </row>
        <row r="4567">
          <cell r="C4567" t="str">
            <v>153.2_Measure life (years)</v>
          </cell>
          <cell r="D4567">
            <v>2</v>
          </cell>
          <cell r="E4567" t="str">
            <v>Measure life (years)</v>
          </cell>
          <cell r="F4567" t="str">
            <v>Measure Life Value Source</v>
          </cell>
          <cell r="G4567" t="str">
            <v/>
          </cell>
          <cell r="H4567" t="str">
            <v/>
          </cell>
          <cell r="I4567" t="str">
            <v>IndGreenMotorRewind_v2_0.xlsm</v>
          </cell>
        </row>
        <row r="4568">
          <cell r="C4568" t="str">
            <v>153.2_Planned Net to Gross Ratio</v>
          </cell>
          <cell r="D4568">
            <v>2</v>
          </cell>
          <cell r="E4568" t="str">
            <v>Planned Net to Gross Ratio</v>
          </cell>
          <cell r="F4568" t="str">
            <v>Net-to-Gross Value Source</v>
          </cell>
          <cell r="G4568" t="str">
            <v/>
          </cell>
          <cell r="H4568" t="str">
            <v>page 2</v>
          </cell>
          <cell r="I4568" t="str">
            <v>CA_FinAnswer_Express_Program_Evaluation_2009-2011.pdf</v>
          </cell>
        </row>
        <row r="4569">
          <cell r="C4569" t="str">
            <v>153.2_Incremental cost ($)</v>
          </cell>
          <cell r="D4569">
            <v>2</v>
          </cell>
          <cell r="E4569" t="str">
            <v>Incremental cost ($)</v>
          </cell>
          <cell r="F4569" t="str">
            <v>Cost Value Source</v>
          </cell>
          <cell r="G4569" t="str">
            <v/>
          </cell>
          <cell r="H4569" t="str">
            <v/>
          </cell>
          <cell r="I4569" t="str">
            <v>IndGreenMotorRewind_v2_0.xlsm</v>
          </cell>
        </row>
        <row r="4570">
          <cell r="C4570" t="str">
            <v>364.3_Planned Realization Rate</v>
          </cell>
          <cell r="D4570">
            <v>3</v>
          </cell>
          <cell r="E4570" t="str">
            <v>Planned Realization Rate</v>
          </cell>
          <cell r="F4570" t="str">
            <v>Realization Rate Value Source</v>
          </cell>
          <cell r="G4570" t="str">
            <v/>
          </cell>
          <cell r="H4570" t="str">
            <v>Table 1</v>
          </cell>
          <cell r="I4570" t="str">
            <v>ID_FinAnswer_Express_Program_Evaluation_2009-2011.pdf</v>
          </cell>
        </row>
        <row r="4571">
          <cell r="C4571" t="str">
            <v>364.3_Incremental cost ($)</v>
          </cell>
          <cell r="D4571">
            <v>3</v>
          </cell>
          <cell r="E4571" t="str">
            <v>Incremental cost ($)</v>
          </cell>
          <cell r="F4571" t="str">
            <v>Cost Value Source</v>
          </cell>
          <cell r="G4571" t="str">
            <v/>
          </cell>
          <cell r="H4571" t="str">
            <v/>
          </cell>
          <cell r="I4571" t="str">
            <v>IndGreenMotorRewind_v2_0.xlsm</v>
          </cell>
        </row>
        <row r="4572">
          <cell r="C4572" t="str">
            <v>364.3_Gross Average Monthly Demand Reduction (kW/unit)</v>
          </cell>
          <cell r="D4572">
            <v>3</v>
          </cell>
          <cell r="E4572" t="str">
            <v>Gross Average Monthly Demand Reduction (kW/unit)</v>
          </cell>
          <cell r="F4572" t="str">
            <v>Demand Reduction Value Source</v>
          </cell>
          <cell r="G4572" t="str">
            <v/>
          </cell>
          <cell r="H4572" t="str">
            <v/>
          </cell>
          <cell r="I4572" t="str">
            <v>IndGreenMotorRewind_v2_0.xlsm</v>
          </cell>
        </row>
        <row r="4573">
          <cell r="C4573" t="str">
            <v>364.3_Measure life (years)</v>
          </cell>
          <cell r="D4573">
            <v>3</v>
          </cell>
          <cell r="E4573" t="str">
            <v>Measure life (years)</v>
          </cell>
          <cell r="F4573" t="str">
            <v>Measure Life Value Source</v>
          </cell>
          <cell r="G4573" t="str">
            <v/>
          </cell>
          <cell r="H4573" t="str">
            <v/>
          </cell>
          <cell r="I4573" t="str">
            <v>IndGreenMotorRewind_v2_0.xlsm</v>
          </cell>
        </row>
        <row r="4574">
          <cell r="C4574" t="str">
            <v>364.3_Planned Net to Gross Ratio</v>
          </cell>
          <cell r="D4574">
            <v>3</v>
          </cell>
          <cell r="E4574" t="str">
            <v>Planned Net to Gross Ratio</v>
          </cell>
          <cell r="F4574" t="str">
            <v>Net-to-Gross Value Source</v>
          </cell>
          <cell r="G4574" t="str">
            <v/>
          </cell>
          <cell r="H4574" t="str">
            <v>Page 2</v>
          </cell>
          <cell r="I4574" t="str">
            <v>ID_FinAnswer_Express_Program_Evaluation_2009-2011.pdf</v>
          </cell>
        </row>
        <row r="4575">
          <cell r="C4575" t="str">
            <v>364.3_Gross incremental annual electric savings (kWh/yr)</v>
          </cell>
          <cell r="D4575">
            <v>3</v>
          </cell>
          <cell r="E4575" t="str">
            <v>Gross incremental annual electric savings (kWh/yr)</v>
          </cell>
          <cell r="F4575" t="str">
            <v xml:space="preserve">Energy Savings Value Source </v>
          </cell>
          <cell r="G4575" t="str">
            <v/>
          </cell>
          <cell r="H4575" t="str">
            <v/>
          </cell>
          <cell r="I4575" t="str">
            <v>IndGreenMotorRewind_v2_0.xlsm</v>
          </cell>
        </row>
        <row r="4576">
          <cell r="C4576" t="str">
            <v>597.3_Incremental cost ($)</v>
          </cell>
          <cell r="D4576">
            <v>3</v>
          </cell>
          <cell r="E4576" t="str">
            <v>Incremental cost ($)</v>
          </cell>
          <cell r="F4576" t="str">
            <v>Cost Value Source</v>
          </cell>
          <cell r="G4576" t="str">
            <v/>
          </cell>
          <cell r="H4576" t="str">
            <v/>
          </cell>
          <cell r="I4576" t="str">
            <v>IndGreenMotorRewind_v2_0.xlsm</v>
          </cell>
        </row>
        <row r="4577">
          <cell r="C4577" t="str">
            <v>597.3_Gross incremental annual electric savings (kWh/yr)</v>
          </cell>
          <cell r="D4577">
            <v>3</v>
          </cell>
          <cell r="E4577" t="str">
            <v>Gross incremental annual electric savings (kWh/yr)</v>
          </cell>
          <cell r="F4577" t="str">
            <v xml:space="preserve">Energy Savings Value Source </v>
          </cell>
          <cell r="G4577" t="str">
            <v/>
          </cell>
          <cell r="H4577" t="str">
            <v/>
          </cell>
          <cell r="I4577" t="str">
            <v>AgGreenMotorRewind_v2_0.xlsm</v>
          </cell>
        </row>
        <row r="4578">
          <cell r="C4578" t="str">
            <v>597.3_Gross Average Monthly Demand Reduction (kW/unit)</v>
          </cell>
          <cell r="D4578">
            <v>3</v>
          </cell>
          <cell r="E4578" t="str">
            <v>Gross Average Monthly Demand Reduction (kW/unit)</v>
          </cell>
          <cell r="F4578" t="str">
            <v>Demand Reduction Value Source</v>
          </cell>
          <cell r="G4578" t="str">
            <v/>
          </cell>
          <cell r="H4578" t="str">
            <v/>
          </cell>
          <cell r="I4578" t="str">
            <v>IndGreenMotorRewind_v2_0.xlsm</v>
          </cell>
        </row>
        <row r="4579">
          <cell r="C4579" t="str">
            <v>597.3_Gross Average Monthly Demand Reduction (kW/unit)</v>
          </cell>
          <cell r="D4579">
            <v>3</v>
          </cell>
          <cell r="E4579" t="str">
            <v>Gross Average Monthly Demand Reduction (kW/unit)</v>
          </cell>
          <cell r="F4579" t="str">
            <v>Demand Reduction Value Source</v>
          </cell>
          <cell r="G4579" t="str">
            <v/>
          </cell>
          <cell r="H4579" t="str">
            <v/>
          </cell>
          <cell r="I4579" t="str">
            <v/>
          </cell>
        </row>
        <row r="4580">
          <cell r="C4580" t="str">
            <v>597.3_Incremental cost ($)</v>
          </cell>
          <cell r="D4580">
            <v>3</v>
          </cell>
          <cell r="E4580" t="str">
            <v>Incremental cost ($)</v>
          </cell>
          <cell r="F4580" t="str">
            <v>Cost Value Source</v>
          </cell>
          <cell r="G4580" t="str">
            <v/>
          </cell>
          <cell r="H4580" t="str">
            <v/>
          </cell>
          <cell r="I4580" t="str">
            <v/>
          </cell>
        </row>
        <row r="4581">
          <cell r="C4581" t="str">
            <v>597.3_Incentive Customer ($)</v>
          </cell>
          <cell r="D4581">
            <v>3</v>
          </cell>
          <cell r="E4581" t="str">
            <v>Incentive Customer ($)</v>
          </cell>
          <cell r="F4581" t="str">
            <v>Incentive Value Source</v>
          </cell>
          <cell r="G4581" t="str">
            <v/>
          </cell>
          <cell r="H4581" t="str">
            <v>Table 10-14</v>
          </cell>
          <cell r="I4581" t="str">
            <v>FinAnswer Express Market Characterization and Program Enhancements - Utah Service Territory 30 Nov 2011.pdf</v>
          </cell>
        </row>
        <row r="4582">
          <cell r="C4582" t="str">
            <v>597.3_Measure life (years)</v>
          </cell>
          <cell r="D4582">
            <v>3</v>
          </cell>
          <cell r="E4582" t="str">
            <v>Measure life (years)</v>
          </cell>
          <cell r="F4582" t="str">
            <v>Measure Life Value Source</v>
          </cell>
          <cell r="G4582" t="str">
            <v/>
          </cell>
          <cell r="H4582" t="str">
            <v>Table 2 on page 22 of Appendix 1</v>
          </cell>
          <cell r="I4582" t="str">
            <v>UT_2011_Annual_Report.pdf</v>
          </cell>
        </row>
        <row r="4583">
          <cell r="C4583" t="str">
            <v>597.3_Gross incremental annual electric savings (kWh/yr)</v>
          </cell>
          <cell r="D4583">
            <v>3</v>
          </cell>
          <cell r="E4583" t="str">
            <v>Gross incremental annual electric savings (kWh/yr)</v>
          </cell>
          <cell r="F4583" t="str">
            <v xml:space="preserve">Energy Savings Value Source </v>
          </cell>
          <cell r="G4583" t="str">
            <v/>
          </cell>
          <cell r="H4583" t="str">
            <v/>
          </cell>
          <cell r="I4583" t="str">
            <v/>
          </cell>
        </row>
        <row r="4584">
          <cell r="C4584" t="str">
            <v>807.2_Incremental cost ($)</v>
          </cell>
          <cell r="D4584">
            <v>2</v>
          </cell>
          <cell r="E4584" t="str">
            <v>Incremental cost ($)</v>
          </cell>
          <cell r="F4584" t="str">
            <v>Cost Value Source</v>
          </cell>
          <cell r="G4584" t="str">
            <v/>
          </cell>
          <cell r="H4584" t="str">
            <v/>
          </cell>
          <cell r="I4584" t="str">
            <v>IndGreenMotorRewind_v2_0.xlsm</v>
          </cell>
        </row>
        <row r="4585">
          <cell r="C4585" t="str">
            <v>807.2_Gross Average Monthly Demand Reduction (kW/unit)</v>
          </cell>
          <cell r="D4585">
            <v>2</v>
          </cell>
          <cell r="E4585" t="str">
            <v>Gross Average Monthly Demand Reduction (kW/unit)</v>
          </cell>
          <cell r="F4585" t="str">
            <v>Demand Reduction Value Source</v>
          </cell>
          <cell r="G4585" t="str">
            <v/>
          </cell>
          <cell r="H4585" t="str">
            <v/>
          </cell>
          <cell r="I4585" t="str">
            <v>IndGreenMotorRewind_v2_0.xlsm</v>
          </cell>
        </row>
        <row r="4586">
          <cell r="C4586" t="str">
            <v>807.2_Measure life (years)</v>
          </cell>
          <cell r="D4586">
            <v>2</v>
          </cell>
          <cell r="E4586" t="str">
            <v>Measure life (years)</v>
          </cell>
          <cell r="F4586" t="str">
            <v>Measure Life Value Source</v>
          </cell>
          <cell r="G4586" t="str">
            <v/>
          </cell>
          <cell r="H4586" t="str">
            <v/>
          </cell>
          <cell r="I4586" t="str">
            <v>IndGreenMotorRewind_v2_0.xlsm</v>
          </cell>
        </row>
        <row r="4587">
          <cell r="C4587" t="str">
            <v>807.2_Gross incremental annual electric savings (kWh/yr)</v>
          </cell>
          <cell r="D4587">
            <v>2</v>
          </cell>
          <cell r="E4587" t="str">
            <v>Gross incremental annual electric savings (kWh/yr)</v>
          </cell>
          <cell r="F4587" t="str">
            <v xml:space="preserve">Energy Savings Value Source </v>
          </cell>
          <cell r="G4587" t="str">
            <v/>
          </cell>
          <cell r="H4587" t="str">
            <v/>
          </cell>
          <cell r="I4587" t="str">
            <v>IndGreenMotorRewind_v2_0.xlsm</v>
          </cell>
        </row>
        <row r="4588">
          <cell r="C4588" t="str">
            <v>1021.3_Planned Net to Gross Ratio</v>
          </cell>
          <cell r="D4588">
            <v>3</v>
          </cell>
          <cell r="E4588" t="str">
            <v>Planned Net to Gross Ratio</v>
          </cell>
          <cell r="F4588" t="str">
            <v>Net-to-Gross Value Source</v>
          </cell>
          <cell r="G4588" t="str">
            <v/>
          </cell>
          <cell r="H4588" t="str">
            <v>Page 10</v>
          </cell>
          <cell r="I4588" t="str">
            <v>DSM_WY_FinAnswerExpress_Report_2011.pdf</v>
          </cell>
        </row>
        <row r="4589">
          <cell r="C4589" t="str">
            <v>1021.3_Measure life (years)</v>
          </cell>
          <cell r="D4589">
            <v>3</v>
          </cell>
          <cell r="E4589" t="str">
            <v>Measure life (years)</v>
          </cell>
          <cell r="F4589" t="str">
            <v>Measure Life Value Source</v>
          </cell>
          <cell r="G4589" t="str">
            <v/>
          </cell>
          <cell r="H4589" t="str">
            <v/>
          </cell>
          <cell r="I4589" t="str">
            <v>IndGreenMotorRewind_v2_0.xlsm</v>
          </cell>
        </row>
        <row r="4590">
          <cell r="C4590" t="str">
            <v>1021.3_Incremental cost ($)</v>
          </cell>
          <cell r="D4590">
            <v>3</v>
          </cell>
          <cell r="E4590" t="str">
            <v>Incremental cost ($)</v>
          </cell>
          <cell r="F4590" t="str">
            <v>Incremental Cost Value Source</v>
          </cell>
          <cell r="G4590" t="str">
            <v/>
          </cell>
          <cell r="H4590" t="str">
            <v/>
          </cell>
          <cell r="I4590" t="str">
            <v>IndGreenMotorRewind_v2_0.xlsm</v>
          </cell>
        </row>
        <row r="4591">
          <cell r="C4591" t="str">
            <v>1021.3_Gross incremental annual electric savings (kWh/yr)</v>
          </cell>
          <cell r="D4591">
            <v>3</v>
          </cell>
          <cell r="E4591" t="str">
            <v>Gross incremental annual electric savings (kWh/yr)</v>
          </cell>
          <cell r="F4591" t="str">
            <v>Energy Savings Value Source</v>
          </cell>
          <cell r="G4591" t="str">
            <v/>
          </cell>
          <cell r="H4591" t="str">
            <v/>
          </cell>
          <cell r="I4591" t="str">
            <v>IndGreenMotorRewind_v2_0.xlsm</v>
          </cell>
        </row>
        <row r="4592">
          <cell r="C4592" t="str">
            <v>1021.3_Planned Realization Rate</v>
          </cell>
          <cell r="D4592">
            <v>3</v>
          </cell>
          <cell r="E4592" t="str">
            <v>Planned Realization Rate</v>
          </cell>
          <cell r="F4592" t="str">
            <v>Realization Rate Value Source</v>
          </cell>
          <cell r="G4592" t="str">
            <v/>
          </cell>
          <cell r="H4592" t="str">
            <v>Table 1</v>
          </cell>
          <cell r="I4592" t="str">
            <v>DSM_WY_FinAnswerExpress_Report_2011.pdf</v>
          </cell>
        </row>
        <row r="4593">
          <cell r="C4593" t="str">
            <v>1021.3_Gross Average Monthly Demand Reduction (kW/unit)</v>
          </cell>
          <cell r="D4593">
            <v>3</v>
          </cell>
          <cell r="E4593" t="str">
            <v>Gross Average Monthly Demand Reduction (kW/unit)</v>
          </cell>
          <cell r="F4593" t="str">
            <v>Demand Savings Value Source</v>
          </cell>
          <cell r="G4593" t="str">
            <v/>
          </cell>
          <cell r="H4593" t="str">
            <v/>
          </cell>
          <cell r="I4593" t="str">
            <v>IndGreenMotorRewind_v2_0.xlsm</v>
          </cell>
        </row>
        <row r="4594">
          <cell r="C4594" t="str">
            <v>12202013-090.1_Measure life (years)</v>
          </cell>
          <cell r="D4594">
            <v>1</v>
          </cell>
          <cell r="E4594" t="str">
            <v>Measure life (years)</v>
          </cell>
          <cell r="F4594" t="str">
            <v>Measure Life Value Source</v>
          </cell>
          <cell r="G4594" t="str">
            <v/>
          </cell>
          <cell r="H4594" t="str">
            <v/>
          </cell>
          <cell r="I4594" t="str">
            <v>IndGreenMotorRewind_v2_0.xlsm</v>
          </cell>
        </row>
        <row r="4595">
          <cell r="C4595" t="str">
            <v>12202013-090.1_Incremental cost ($)</v>
          </cell>
          <cell r="D4595">
            <v>1</v>
          </cell>
          <cell r="E4595" t="str">
            <v>Incremental cost ($)</v>
          </cell>
          <cell r="F4595" t="str">
            <v>Cost Value Source</v>
          </cell>
          <cell r="G4595" t="str">
            <v/>
          </cell>
          <cell r="H4595" t="str">
            <v/>
          </cell>
          <cell r="I4595" t="str">
            <v>IndGreenMotorRewind_v2_0.xlsm</v>
          </cell>
        </row>
        <row r="4596">
          <cell r="C4596" t="str">
            <v>12202013-090.1_Gross incremental annual electric savings (kWh/yr)</v>
          </cell>
          <cell r="D4596">
            <v>1</v>
          </cell>
          <cell r="E4596" t="str">
            <v>Gross incremental annual electric savings (kWh/yr)</v>
          </cell>
          <cell r="F4596" t="str">
            <v xml:space="preserve">Energy Savings Value Source </v>
          </cell>
          <cell r="G4596" t="str">
            <v/>
          </cell>
          <cell r="H4596" t="str">
            <v/>
          </cell>
          <cell r="I4596" t="str">
            <v>IndGreenMotorRewind_v2_0.xlsm</v>
          </cell>
        </row>
        <row r="4597">
          <cell r="C4597" t="str">
            <v>12202013-090.1_Planned Realization Rate</v>
          </cell>
          <cell r="D4597">
            <v>1</v>
          </cell>
          <cell r="E4597" t="str">
            <v>Planned Realization Rate</v>
          </cell>
          <cell r="F4597" t="str">
            <v>Realization Rate Value Source</v>
          </cell>
          <cell r="G4597" t="str">
            <v/>
          </cell>
          <cell r="H4597" t="str">
            <v>page 2</v>
          </cell>
          <cell r="I4597" t="str">
            <v>CA_FinAnswer_Express_Program_Evaluation_2009-2011.pdf</v>
          </cell>
        </row>
        <row r="4598">
          <cell r="C4598" t="str">
            <v>12202013-090.1_Planned Net to Gross Ratio</v>
          </cell>
          <cell r="D4598">
            <v>1</v>
          </cell>
          <cell r="E4598" t="str">
            <v>Planned Net to Gross Ratio</v>
          </cell>
          <cell r="F4598" t="str">
            <v>Net-to-Gross Value Source</v>
          </cell>
          <cell r="G4598" t="str">
            <v/>
          </cell>
          <cell r="H4598" t="str">
            <v>page 2</v>
          </cell>
          <cell r="I4598" t="str">
            <v>CA_FinAnswer_Express_Program_Evaluation_2009-2011.pdf</v>
          </cell>
        </row>
        <row r="4599">
          <cell r="C4599" t="str">
            <v>12202013-090.1_Gross Average Monthly Demand Reduction (kW/unit)</v>
          </cell>
          <cell r="D4599">
            <v>1</v>
          </cell>
          <cell r="E4599" t="str">
            <v>Gross Average Monthly Demand Reduction (kW/unit)</v>
          </cell>
          <cell r="F4599" t="str">
            <v>Demand Reduction Value Source</v>
          </cell>
          <cell r="G4599" t="str">
            <v/>
          </cell>
          <cell r="H4599" t="str">
            <v/>
          </cell>
          <cell r="I4599" t="str">
            <v>IndGreenMotorRewind_v2_0.xlsm</v>
          </cell>
        </row>
        <row r="4600">
          <cell r="C4600" t="str">
            <v>12202013-026.2_Measure life (years)</v>
          </cell>
          <cell r="D4600">
            <v>2</v>
          </cell>
          <cell r="E4600" t="str">
            <v>Measure life (years)</v>
          </cell>
          <cell r="F4600" t="str">
            <v>Measure Life Value Source</v>
          </cell>
          <cell r="G4600" t="str">
            <v/>
          </cell>
          <cell r="H4600" t="str">
            <v/>
          </cell>
          <cell r="I4600" t="str">
            <v>IndGreenMotorRewind_v2_0.xlsm</v>
          </cell>
        </row>
        <row r="4601">
          <cell r="C4601" t="str">
            <v>12202013-026.2_Planned Net to Gross Ratio</v>
          </cell>
          <cell r="D4601">
            <v>2</v>
          </cell>
          <cell r="E4601" t="str">
            <v>Planned Net to Gross Ratio</v>
          </cell>
          <cell r="F4601" t="str">
            <v>Net-to-Gross Value Source</v>
          </cell>
          <cell r="G4601" t="str">
            <v/>
          </cell>
          <cell r="H4601" t="str">
            <v>Page 2</v>
          </cell>
          <cell r="I4601" t="str">
            <v>ID_FinAnswer_Express_Program_Evaluation_2009-2011.pdf</v>
          </cell>
        </row>
        <row r="4602">
          <cell r="C4602" t="str">
            <v>12202013-026.2_Gross Average Monthly Demand Reduction (kW/unit)</v>
          </cell>
          <cell r="D4602">
            <v>2</v>
          </cell>
          <cell r="E4602" t="str">
            <v>Gross Average Monthly Demand Reduction (kW/unit)</v>
          </cell>
          <cell r="F4602" t="str">
            <v>Demand Reduction Value Source</v>
          </cell>
          <cell r="G4602" t="str">
            <v/>
          </cell>
          <cell r="H4602" t="str">
            <v/>
          </cell>
          <cell r="I4602" t="str">
            <v>IndGreenMotorRewind_v2_0.xlsm</v>
          </cell>
        </row>
        <row r="4603">
          <cell r="C4603" t="str">
            <v>12202013-026.2_Gross incremental annual electric savings (kWh/yr)</v>
          </cell>
          <cell r="D4603">
            <v>2</v>
          </cell>
          <cell r="E4603" t="str">
            <v>Gross incremental annual electric savings (kWh/yr)</v>
          </cell>
          <cell r="F4603" t="str">
            <v xml:space="preserve">Energy Savings Value Source </v>
          </cell>
          <cell r="G4603" t="str">
            <v/>
          </cell>
          <cell r="H4603" t="str">
            <v/>
          </cell>
          <cell r="I4603" t="str">
            <v>IndGreenMotorRewind_v2_0.xlsm</v>
          </cell>
        </row>
        <row r="4604">
          <cell r="C4604" t="str">
            <v>12202013-026.2_Incremental cost ($)</v>
          </cell>
          <cell r="D4604">
            <v>2</v>
          </cell>
          <cell r="E4604" t="str">
            <v>Incremental cost ($)</v>
          </cell>
          <cell r="F4604" t="str">
            <v>Cost Value Source</v>
          </cell>
          <cell r="G4604" t="str">
            <v/>
          </cell>
          <cell r="H4604" t="str">
            <v/>
          </cell>
          <cell r="I4604" t="str">
            <v>IndGreenMotorRewind_v2_0.xlsm</v>
          </cell>
        </row>
        <row r="4605">
          <cell r="C4605" t="str">
            <v>12202013-026.2_Planned Realization Rate</v>
          </cell>
          <cell r="D4605">
            <v>2</v>
          </cell>
          <cell r="E4605" t="str">
            <v>Planned Realization Rate</v>
          </cell>
          <cell r="F4605" t="str">
            <v>Realization Rate Value Source</v>
          </cell>
          <cell r="G4605" t="str">
            <v/>
          </cell>
          <cell r="H4605" t="str">
            <v>Table 1</v>
          </cell>
          <cell r="I4605" t="str">
            <v>ID_FinAnswer_Express_Program_Evaluation_2009-2011.pdf</v>
          </cell>
        </row>
        <row r="4606">
          <cell r="C4606" t="str">
            <v>12132013-026.2_Measure life (years)</v>
          </cell>
          <cell r="D4606">
            <v>2</v>
          </cell>
          <cell r="E4606" t="str">
            <v>Measure life (years)</v>
          </cell>
          <cell r="F4606" t="str">
            <v>Measure Life Value Source</v>
          </cell>
          <cell r="G4606" t="str">
            <v/>
          </cell>
          <cell r="H4606" t="str">
            <v>Table 2 on page 22 of Appendix 1</v>
          </cell>
          <cell r="I4606" t="str">
            <v>UT_2011_Annual_Report.pdf</v>
          </cell>
        </row>
        <row r="4607">
          <cell r="C4607" t="str">
            <v>12132013-026.2_Incremental cost ($)</v>
          </cell>
          <cell r="D4607">
            <v>2</v>
          </cell>
          <cell r="E4607" t="str">
            <v>Incremental cost ($)</v>
          </cell>
          <cell r="F4607" t="str">
            <v>Cost Value Source</v>
          </cell>
          <cell r="G4607" t="str">
            <v/>
          </cell>
          <cell r="H4607" t="str">
            <v/>
          </cell>
          <cell r="I4607" t="str">
            <v>IndGreenMotorRewind_v2_0.xlsm</v>
          </cell>
        </row>
        <row r="4608">
          <cell r="C4608" t="str">
            <v>12132013-026.2_Incremental cost ($)</v>
          </cell>
          <cell r="D4608">
            <v>2</v>
          </cell>
          <cell r="E4608" t="str">
            <v>Incremental cost ($)</v>
          </cell>
          <cell r="F4608" t="str">
            <v>Cost Value Source</v>
          </cell>
          <cell r="G4608" t="str">
            <v/>
          </cell>
          <cell r="H4608" t="str">
            <v/>
          </cell>
          <cell r="I4608" t="str">
            <v/>
          </cell>
        </row>
        <row r="4609">
          <cell r="C4609" t="str">
            <v>12132013-026.2_Gross Average Monthly Demand Reduction (kW/unit)</v>
          </cell>
          <cell r="D4609">
            <v>2</v>
          </cell>
          <cell r="E4609" t="str">
            <v>Gross Average Monthly Demand Reduction (kW/unit)</v>
          </cell>
          <cell r="F4609" t="str">
            <v>Demand Reduction Value Source</v>
          </cell>
          <cell r="G4609" t="str">
            <v/>
          </cell>
          <cell r="H4609" t="str">
            <v/>
          </cell>
          <cell r="I4609" t="str">
            <v>IndGreenMotorRewind_v2_0.xlsm</v>
          </cell>
        </row>
        <row r="4610">
          <cell r="C4610" t="str">
            <v>12132013-026.2_Gross incremental annual electric savings (kWh/yr)</v>
          </cell>
          <cell r="D4610">
            <v>2</v>
          </cell>
          <cell r="E4610" t="str">
            <v>Gross incremental annual electric savings (kWh/yr)</v>
          </cell>
          <cell r="F4610" t="str">
            <v xml:space="preserve">Energy Savings Value Source </v>
          </cell>
          <cell r="G4610" t="str">
            <v/>
          </cell>
          <cell r="H4610" t="str">
            <v/>
          </cell>
          <cell r="I4610" t="str">
            <v>IndGreenMotorRewind_v2_0.xlsm</v>
          </cell>
        </row>
        <row r="4611">
          <cell r="C4611" t="str">
            <v>12132013-026.2_Gross incremental annual electric savings (kWh/yr)</v>
          </cell>
          <cell r="D4611">
            <v>2</v>
          </cell>
          <cell r="E4611" t="str">
            <v>Gross incremental annual electric savings (kWh/yr)</v>
          </cell>
          <cell r="F4611" t="str">
            <v xml:space="preserve">Energy Savings Value Source </v>
          </cell>
          <cell r="G4611" t="str">
            <v/>
          </cell>
          <cell r="H4611" t="str">
            <v/>
          </cell>
          <cell r="I4611" t="str">
            <v/>
          </cell>
        </row>
        <row r="4612">
          <cell r="C4612" t="str">
            <v>12132013-026.2_Incentive Customer ($)</v>
          </cell>
          <cell r="D4612">
            <v>2</v>
          </cell>
          <cell r="E4612" t="str">
            <v>Incentive Customer ($)</v>
          </cell>
          <cell r="F4612" t="str">
            <v>Incentive Value Source</v>
          </cell>
          <cell r="G4612" t="str">
            <v/>
          </cell>
          <cell r="H4612" t="str">
            <v>Table 10-14</v>
          </cell>
          <cell r="I4612" t="str">
            <v>FinAnswer Express Market Characterization and Program Enhancements - Utah Service Territory 30 Nov 2011.pdf</v>
          </cell>
        </row>
        <row r="4613">
          <cell r="C4613" t="str">
            <v>12132013-026.2_Gross Average Monthly Demand Reduction (kW/unit)</v>
          </cell>
          <cell r="D4613">
            <v>2</v>
          </cell>
          <cell r="E4613" t="str">
            <v>Gross Average Monthly Demand Reduction (kW/unit)</v>
          </cell>
          <cell r="F4613" t="str">
            <v>Demand Reduction Value Source</v>
          </cell>
          <cell r="G4613" t="str">
            <v/>
          </cell>
          <cell r="H4613" t="str">
            <v/>
          </cell>
          <cell r="I4613" t="str">
            <v/>
          </cell>
        </row>
        <row r="4614">
          <cell r="C4614" t="str">
            <v>12302013-049.1_Incremental cost ($)</v>
          </cell>
          <cell r="D4614">
            <v>1</v>
          </cell>
          <cell r="E4614" t="str">
            <v>Incremental cost ($)</v>
          </cell>
          <cell r="F4614" t="str">
            <v>Cost Value Source</v>
          </cell>
          <cell r="G4614" t="str">
            <v/>
          </cell>
          <cell r="H4614" t="str">
            <v/>
          </cell>
          <cell r="I4614" t="str">
            <v>IndGreenMotorRewind_v2_0.xlsm</v>
          </cell>
        </row>
        <row r="4615">
          <cell r="C4615" t="str">
            <v>12302013-049.1_Measure life (years)</v>
          </cell>
          <cell r="D4615">
            <v>1</v>
          </cell>
          <cell r="E4615" t="str">
            <v>Measure life (years)</v>
          </cell>
          <cell r="F4615" t="str">
            <v>Measure Life Value Source</v>
          </cell>
          <cell r="G4615" t="str">
            <v/>
          </cell>
          <cell r="H4615" t="str">
            <v/>
          </cell>
          <cell r="I4615" t="str">
            <v>IndGreenMotorRewind_v2_0.xlsm</v>
          </cell>
        </row>
        <row r="4616">
          <cell r="C4616" t="str">
            <v>12302013-049.1_Gross incremental annual electric savings (kWh/yr)</v>
          </cell>
          <cell r="D4616">
            <v>1</v>
          </cell>
          <cell r="E4616" t="str">
            <v>Gross incremental annual electric savings (kWh/yr)</v>
          </cell>
          <cell r="F4616" t="str">
            <v xml:space="preserve">Energy Savings Value Source </v>
          </cell>
          <cell r="G4616" t="str">
            <v/>
          </cell>
          <cell r="H4616" t="str">
            <v/>
          </cell>
          <cell r="I4616" t="str">
            <v>IndGreenMotorRewind_v2_0.xlsm</v>
          </cell>
        </row>
        <row r="4617">
          <cell r="C4617" t="str">
            <v>12302013-049.1_Gross Average Monthly Demand Reduction (kW/unit)</v>
          </cell>
          <cell r="D4617">
            <v>1</v>
          </cell>
          <cell r="E4617" t="str">
            <v>Gross Average Monthly Demand Reduction (kW/unit)</v>
          </cell>
          <cell r="F4617" t="str">
            <v>Demand Reduction Value Source</v>
          </cell>
          <cell r="G4617" t="str">
            <v/>
          </cell>
          <cell r="H4617" t="str">
            <v/>
          </cell>
          <cell r="I4617" t="str">
            <v>IndGreenMotorRewind_v2_0.xlsm</v>
          </cell>
        </row>
        <row r="4618">
          <cell r="C4618" t="str">
            <v>12202013-058.2_Measure life (years)</v>
          </cell>
          <cell r="D4618">
            <v>2</v>
          </cell>
          <cell r="E4618" t="str">
            <v>Measure life (years)</v>
          </cell>
          <cell r="F4618" t="str">
            <v>Measure Life Value Source</v>
          </cell>
          <cell r="G4618" t="str">
            <v/>
          </cell>
          <cell r="H4618" t="str">
            <v/>
          </cell>
          <cell r="I4618" t="str">
            <v>IndGreenMotorRewind_v2_0.xlsm</v>
          </cell>
        </row>
        <row r="4619">
          <cell r="C4619" t="str">
            <v>12202013-058.2_Gross Average Monthly Demand Reduction (kW/unit)</v>
          </cell>
          <cell r="D4619">
            <v>2</v>
          </cell>
          <cell r="E4619" t="str">
            <v>Gross Average Monthly Demand Reduction (kW/unit)</v>
          </cell>
          <cell r="F4619" t="str">
            <v>Demand Savings Value Source</v>
          </cell>
          <cell r="G4619" t="str">
            <v/>
          </cell>
          <cell r="H4619" t="str">
            <v/>
          </cell>
          <cell r="I4619" t="str">
            <v>IndGreenMotorRewind_v2_0.xlsm</v>
          </cell>
        </row>
        <row r="4620">
          <cell r="C4620" t="str">
            <v>12202013-058.2_Planned Realization Rate</v>
          </cell>
          <cell r="D4620">
            <v>2</v>
          </cell>
          <cell r="E4620" t="str">
            <v>Planned Realization Rate</v>
          </cell>
          <cell r="F4620" t="str">
            <v>Realization Rate Value Source</v>
          </cell>
          <cell r="G4620" t="str">
            <v/>
          </cell>
          <cell r="H4620" t="str">
            <v>Table 1</v>
          </cell>
          <cell r="I4620" t="str">
            <v>DSM_WY_FinAnswerExpress_Report_2011.pdf</v>
          </cell>
        </row>
        <row r="4621">
          <cell r="C4621" t="str">
            <v>12202013-058.2_Gross incremental annual electric savings (kWh/yr)</v>
          </cell>
          <cell r="D4621">
            <v>2</v>
          </cell>
          <cell r="E4621" t="str">
            <v>Gross incremental annual electric savings (kWh/yr)</v>
          </cell>
          <cell r="F4621" t="str">
            <v>Energy Savings Value Source</v>
          </cell>
          <cell r="G4621" t="str">
            <v/>
          </cell>
          <cell r="H4621" t="str">
            <v/>
          </cell>
          <cell r="I4621" t="str">
            <v>IndGreenMotorRewind_v2_0.xlsm</v>
          </cell>
        </row>
        <row r="4622">
          <cell r="C4622" t="str">
            <v>12202013-058.2_Incremental cost ($)</v>
          </cell>
          <cell r="D4622">
            <v>2</v>
          </cell>
          <cell r="E4622" t="str">
            <v>Incremental cost ($)</v>
          </cell>
          <cell r="F4622" t="str">
            <v>Incremental Cost Value Source</v>
          </cell>
          <cell r="G4622" t="str">
            <v/>
          </cell>
          <cell r="H4622" t="str">
            <v/>
          </cell>
          <cell r="I4622" t="str">
            <v>IndGreenMotorRewind_v2_0.xlsm</v>
          </cell>
        </row>
        <row r="4623">
          <cell r="C4623" t="str">
            <v>12202013-058.2_Planned Net to Gross Ratio</v>
          </cell>
          <cell r="D4623">
            <v>2</v>
          </cell>
          <cell r="E4623" t="str">
            <v>Planned Net to Gross Ratio</v>
          </cell>
          <cell r="F4623" t="str">
            <v>Net-to-Gross Value Source</v>
          </cell>
          <cell r="G4623" t="str">
            <v/>
          </cell>
          <cell r="H4623" t="str">
            <v>Page 10</v>
          </cell>
          <cell r="I4623" t="str">
            <v>DSM_WY_FinAnswerExpress_Report_2011.pdf</v>
          </cell>
        </row>
        <row r="4624">
          <cell r="C4624" t="str">
            <v>154.2_Incremental cost ($)</v>
          </cell>
          <cell r="D4624">
            <v>2</v>
          </cell>
          <cell r="E4624" t="str">
            <v>Incremental cost ($)</v>
          </cell>
          <cell r="F4624" t="str">
            <v>Cost Value Source</v>
          </cell>
          <cell r="G4624" t="str">
            <v/>
          </cell>
          <cell r="H4624" t="str">
            <v/>
          </cell>
          <cell r="I4624" t="str">
            <v>IndGreenMotorRewind_v2_0.xlsm</v>
          </cell>
        </row>
        <row r="4625">
          <cell r="C4625" t="str">
            <v>154.2_Gross incremental annual electric savings (kWh/yr)</v>
          </cell>
          <cell r="D4625">
            <v>2</v>
          </cell>
          <cell r="E4625" t="str">
            <v>Gross incremental annual electric savings (kWh/yr)</v>
          </cell>
          <cell r="F4625" t="str">
            <v xml:space="preserve">Energy Savings Value Source </v>
          </cell>
          <cell r="G4625" t="str">
            <v/>
          </cell>
          <cell r="H4625" t="str">
            <v/>
          </cell>
          <cell r="I4625" t="str">
            <v>IndGreenMotorRewind_v2_0.xlsm</v>
          </cell>
        </row>
        <row r="4626">
          <cell r="C4626" t="str">
            <v>154.2_Planned Net to Gross Ratio</v>
          </cell>
          <cell r="D4626">
            <v>2</v>
          </cell>
          <cell r="E4626" t="str">
            <v>Planned Net to Gross Ratio</v>
          </cell>
          <cell r="F4626" t="str">
            <v>Net-to-Gross Value Source</v>
          </cell>
          <cell r="G4626" t="str">
            <v/>
          </cell>
          <cell r="H4626" t="str">
            <v>page 2</v>
          </cell>
          <cell r="I4626" t="str">
            <v>CA_FinAnswer_Express_Program_Evaluation_2009-2011.pdf</v>
          </cell>
        </row>
        <row r="4627">
          <cell r="C4627" t="str">
            <v>154.2_Measure life (years)</v>
          </cell>
          <cell r="D4627">
            <v>2</v>
          </cell>
          <cell r="E4627" t="str">
            <v>Measure life (years)</v>
          </cell>
          <cell r="F4627" t="str">
            <v>Measure Life Value Source</v>
          </cell>
          <cell r="G4627" t="str">
            <v/>
          </cell>
          <cell r="H4627" t="str">
            <v/>
          </cell>
          <cell r="I4627" t="str">
            <v>IndGreenMotorRewind_v2_0.xlsm</v>
          </cell>
        </row>
        <row r="4628">
          <cell r="C4628" t="str">
            <v>154.2_Planned Realization Rate</v>
          </cell>
          <cell r="D4628">
            <v>2</v>
          </cell>
          <cell r="E4628" t="str">
            <v>Planned Realization Rate</v>
          </cell>
          <cell r="F4628" t="str">
            <v>Realization Rate Value Source</v>
          </cell>
          <cell r="G4628" t="str">
            <v/>
          </cell>
          <cell r="H4628" t="str">
            <v>page 2</v>
          </cell>
          <cell r="I4628" t="str">
            <v>CA_FinAnswer_Express_Program_Evaluation_2009-2011.pdf</v>
          </cell>
        </row>
        <row r="4629">
          <cell r="C4629" t="str">
            <v>154.2_Gross Average Monthly Demand Reduction (kW/unit)</v>
          </cell>
          <cell r="D4629">
            <v>2</v>
          </cell>
          <cell r="E4629" t="str">
            <v>Gross Average Monthly Demand Reduction (kW/unit)</v>
          </cell>
          <cell r="F4629" t="str">
            <v>Demand Reduction Value Source</v>
          </cell>
          <cell r="G4629" t="str">
            <v/>
          </cell>
          <cell r="H4629" t="str">
            <v/>
          </cell>
          <cell r="I4629" t="str">
            <v>IndGreenMotorRewind_v2_0.xlsm</v>
          </cell>
        </row>
        <row r="4630">
          <cell r="C4630" t="str">
            <v>365.3_Incremental cost ($)</v>
          </cell>
          <cell r="D4630">
            <v>3</v>
          </cell>
          <cell r="E4630" t="str">
            <v>Incremental cost ($)</v>
          </cell>
          <cell r="F4630" t="str">
            <v>Cost Value Source</v>
          </cell>
          <cell r="G4630" t="str">
            <v/>
          </cell>
          <cell r="H4630" t="str">
            <v/>
          </cell>
          <cell r="I4630" t="str">
            <v>IndGreenMotorRewind_v2_0.xlsm</v>
          </cell>
        </row>
        <row r="4631">
          <cell r="C4631" t="str">
            <v>365.3_Gross Average Monthly Demand Reduction (kW/unit)</v>
          </cell>
          <cell r="D4631">
            <v>3</v>
          </cell>
          <cell r="E4631" t="str">
            <v>Gross Average Monthly Demand Reduction (kW/unit)</v>
          </cell>
          <cell r="F4631" t="str">
            <v>Demand Reduction Value Source</v>
          </cell>
          <cell r="G4631" t="str">
            <v/>
          </cell>
          <cell r="H4631" t="str">
            <v/>
          </cell>
          <cell r="I4631" t="str">
            <v>IndGreenMotorRewind_v2_0.xlsm</v>
          </cell>
        </row>
        <row r="4632">
          <cell r="C4632" t="str">
            <v>365.3_Gross incremental annual electric savings (kWh/yr)</v>
          </cell>
          <cell r="D4632">
            <v>3</v>
          </cell>
          <cell r="E4632" t="str">
            <v>Gross incremental annual electric savings (kWh/yr)</v>
          </cell>
          <cell r="F4632" t="str">
            <v xml:space="preserve">Energy Savings Value Source </v>
          </cell>
          <cell r="G4632" t="str">
            <v/>
          </cell>
          <cell r="H4632" t="str">
            <v/>
          </cell>
          <cell r="I4632" t="str">
            <v>IndGreenMotorRewind_v2_0.xlsm</v>
          </cell>
        </row>
        <row r="4633">
          <cell r="C4633" t="str">
            <v>365.3_Measure life (years)</v>
          </cell>
          <cell r="D4633">
            <v>3</v>
          </cell>
          <cell r="E4633" t="str">
            <v>Measure life (years)</v>
          </cell>
          <cell r="F4633" t="str">
            <v>Measure Life Value Source</v>
          </cell>
          <cell r="G4633" t="str">
            <v/>
          </cell>
          <cell r="H4633" t="str">
            <v/>
          </cell>
          <cell r="I4633" t="str">
            <v>IndGreenMotorRewind_v2_0.xlsm</v>
          </cell>
        </row>
        <row r="4634">
          <cell r="C4634" t="str">
            <v>365.3_Planned Net to Gross Ratio</v>
          </cell>
          <cell r="D4634">
            <v>3</v>
          </cell>
          <cell r="E4634" t="str">
            <v>Planned Net to Gross Ratio</v>
          </cell>
          <cell r="F4634" t="str">
            <v>Net-to-Gross Value Source</v>
          </cell>
          <cell r="G4634" t="str">
            <v/>
          </cell>
          <cell r="H4634" t="str">
            <v>Page 2</v>
          </cell>
          <cell r="I4634" t="str">
            <v>ID_FinAnswer_Express_Program_Evaluation_2009-2011.pdf</v>
          </cell>
        </row>
        <row r="4635">
          <cell r="C4635" t="str">
            <v>365.3_Planned Realization Rate</v>
          </cell>
          <cell r="D4635">
            <v>3</v>
          </cell>
          <cell r="E4635" t="str">
            <v>Planned Realization Rate</v>
          </cell>
          <cell r="F4635" t="str">
            <v>Realization Rate Value Source</v>
          </cell>
          <cell r="G4635" t="str">
            <v/>
          </cell>
          <cell r="H4635" t="str">
            <v>Table 1</v>
          </cell>
          <cell r="I4635" t="str">
            <v>ID_FinAnswer_Express_Program_Evaluation_2009-2011.pdf</v>
          </cell>
        </row>
        <row r="4636">
          <cell r="C4636" t="str">
            <v>598.3_Incremental cost ($)</v>
          </cell>
          <cell r="D4636">
            <v>3</v>
          </cell>
          <cell r="E4636" t="str">
            <v>Incremental cost ($)</v>
          </cell>
          <cell r="F4636" t="str">
            <v>Cost Value Source</v>
          </cell>
          <cell r="G4636" t="str">
            <v/>
          </cell>
          <cell r="H4636" t="str">
            <v/>
          </cell>
          <cell r="I4636" t="str">
            <v/>
          </cell>
        </row>
        <row r="4637">
          <cell r="C4637" t="str">
            <v>598.3_Incentive Customer ($)</v>
          </cell>
          <cell r="D4637">
            <v>3</v>
          </cell>
          <cell r="E4637" t="str">
            <v>Incentive Customer ($)</v>
          </cell>
          <cell r="F4637" t="str">
            <v>Incentive Value Source</v>
          </cell>
          <cell r="G4637" t="str">
            <v/>
          </cell>
          <cell r="H4637" t="str">
            <v>Table 10-14</v>
          </cell>
          <cell r="I4637" t="str">
            <v>FinAnswer Express Market Characterization and Program Enhancements - Utah Service Territory 30 Nov 2011.pdf</v>
          </cell>
        </row>
        <row r="4638">
          <cell r="C4638" t="str">
            <v>598.3_Gross incremental annual electric savings (kWh/yr)</v>
          </cell>
          <cell r="D4638">
            <v>3</v>
          </cell>
          <cell r="E4638" t="str">
            <v>Gross incremental annual electric savings (kWh/yr)</v>
          </cell>
          <cell r="F4638" t="str">
            <v xml:space="preserve">Energy Savings Value Source </v>
          </cell>
          <cell r="G4638" t="str">
            <v/>
          </cell>
          <cell r="H4638" t="str">
            <v/>
          </cell>
          <cell r="I4638" t="str">
            <v>AgGreenMotorRewind_v2_0.xlsm</v>
          </cell>
        </row>
        <row r="4639">
          <cell r="C4639" t="str">
            <v>598.3_Gross incremental annual electric savings (kWh/yr)</v>
          </cell>
          <cell r="D4639">
            <v>3</v>
          </cell>
          <cell r="E4639" t="str">
            <v>Gross incremental annual electric savings (kWh/yr)</v>
          </cell>
          <cell r="F4639" t="str">
            <v xml:space="preserve">Energy Savings Value Source </v>
          </cell>
          <cell r="G4639" t="str">
            <v/>
          </cell>
          <cell r="H4639" t="str">
            <v/>
          </cell>
          <cell r="I4639" t="str">
            <v/>
          </cell>
        </row>
        <row r="4640">
          <cell r="C4640" t="str">
            <v>598.3_Incremental cost ($)</v>
          </cell>
          <cell r="D4640">
            <v>3</v>
          </cell>
          <cell r="E4640" t="str">
            <v>Incremental cost ($)</v>
          </cell>
          <cell r="F4640" t="str">
            <v>Cost Value Source</v>
          </cell>
          <cell r="G4640" t="str">
            <v/>
          </cell>
          <cell r="H4640" t="str">
            <v/>
          </cell>
          <cell r="I4640" t="str">
            <v>IndGreenMotorRewind_v2_0.xlsm</v>
          </cell>
        </row>
        <row r="4641">
          <cell r="C4641" t="str">
            <v>598.3_Gross Average Monthly Demand Reduction (kW/unit)</v>
          </cell>
          <cell r="D4641">
            <v>3</v>
          </cell>
          <cell r="E4641" t="str">
            <v>Gross Average Monthly Demand Reduction (kW/unit)</v>
          </cell>
          <cell r="F4641" t="str">
            <v>Demand Reduction Value Source</v>
          </cell>
          <cell r="G4641" t="str">
            <v/>
          </cell>
          <cell r="H4641" t="str">
            <v/>
          </cell>
          <cell r="I4641" t="str">
            <v>IndGreenMotorRewind_v2_0.xlsm</v>
          </cell>
        </row>
        <row r="4642">
          <cell r="C4642" t="str">
            <v>598.3_Measure life (years)</v>
          </cell>
          <cell r="D4642">
            <v>3</v>
          </cell>
          <cell r="E4642" t="str">
            <v>Measure life (years)</v>
          </cell>
          <cell r="F4642" t="str">
            <v>Measure Life Value Source</v>
          </cell>
          <cell r="G4642" t="str">
            <v/>
          </cell>
          <cell r="H4642" t="str">
            <v>Table 2 on page 22 of Appendix 1</v>
          </cell>
          <cell r="I4642" t="str">
            <v>UT_2011_Annual_Report.pdf</v>
          </cell>
        </row>
        <row r="4643">
          <cell r="C4643" t="str">
            <v>598.3_Gross Average Monthly Demand Reduction (kW/unit)</v>
          </cell>
          <cell r="D4643">
            <v>3</v>
          </cell>
          <cell r="E4643" t="str">
            <v>Gross Average Monthly Demand Reduction (kW/unit)</v>
          </cell>
          <cell r="F4643" t="str">
            <v>Demand Reduction Value Source</v>
          </cell>
          <cell r="G4643" t="str">
            <v/>
          </cell>
          <cell r="H4643" t="str">
            <v/>
          </cell>
          <cell r="I4643" t="str">
            <v/>
          </cell>
        </row>
        <row r="4644">
          <cell r="C4644" t="str">
            <v>808.2_Incremental cost ($)</v>
          </cell>
          <cell r="D4644">
            <v>2</v>
          </cell>
          <cell r="E4644" t="str">
            <v>Incremental cost ($)</v>
          </cell>
          <cell r="F4644" t="str">
            <v>Cost Value Source</v>
          </cell>
          <cell r="G4644" t="str">
            <v/>
          </cell>
          <cell r="H4644" t="str">
            <v/>
          </cell>
          <cell r="I4644" t="str">
            <v>IndGreenMotorRewind_v2_0.xlsm</v>
          </cell>
        </row>
        <row r="4645">
          <cell r="C4645" t="str">
            <v>808.2_Gross Average Monthly Demand Reduction (kW/unit)</v>
          </cell>
          <cell r="D4645">
            <v>2</v>
          </cell>
          <cell r="E4645" t="str">
            <v>Gross Average Monthly Demand Reduction (kW/unit)</v>
          </cell>
          <cell r="F4645" t="str">
            <v>Demand Reduction Value Source</v>
          </cell>
          <cell r="G4645" t="str">
            <v/>
          </cell>
          <cell r="H4645" t="str">
            <v/>
          </cell>
          <cell r="I4645" t="str">
            <v>IndGreenMotorRewind_v2_0.xlsm</v>
          </cell>
        </row>
        <row r="4646">
          <cell r="C4646" t="str">
            <v>808.2_Gross incremental annual electric savings (kWh/yr)</v>
          </cell>
          <cell r="D4646">
            <v>2</v>
          </cell>
          <cell r="E4646" t="str">
            <v>Gross incremental annual electric savings (kWh/yr)</v>
          </cell>
          <cell r="F4646" t="str">
            <v xml:space="preserve">Energy Savings Value Source </v>
          </cell>
          <cell r="G4646" t="str">
            <v/>
          </cell>
          <cell r="H4646" t="str">
            <v/>
          </cell>
          <cell r="I4646" t="str">
            <v>IndGreenMotorRewind_v2_0.xlsm</v>
          </cell>
        </row>
        <row r="4647">
          <cell r="C4647" t="str">
            <v>808.2_Measure life (years)</v>
          </cell>
          <cell r="D4647">
            <v>2</v>
          </cell>
          <cell r="E4647" t="str">
            <v>Measure life (years)</v>
          </cell>
          <cell r="F4647" t="str">
            <v>Measure Life Value Source</v>
          </cell>
          <cell r="G4647" t="str">
            <v/>
          </cell>
          <cell r="H4647" t="str">
            <v/>
          </cell>
          <cell r="I4647" t="str">
            <v>IndGreenMotorRewind_v2_0.xlsm</v>
          </cell>
        </row>
        <row r="4648">
          <cell r="C4648" t="str">
            <v>1022.3_Planned Realization Rate</v>
          </cell>
          <cell r="D4648">
            <v>3</v>
          </cell>
          <cell r="E4648" t="str">
            <v>Planned Realization Rate</v>
          </cell>
          <cell r="F4648" t="str">
            <v>Realization Rate Value Source</v>
          </cell>
          <cell r="G4648" t="str">
            <v/>
          </cell>
          <cell r="H4648" t="str">
            <v>Table 1</v>
          </cell>
          <cell r="I4648" t="str">
            <v>DSM_WY_FinAnswerExpress_Report_2011.pdf</v>
          </cell>
        </row>
        <row r="4649">
          <cell r="C4649" t="str">
            <v>1022.3_Measure life (years)</v>
          </cell>
          <cell r="D4649">
            <v>3</v>
          </cell>
          <cell r="E4649" t="str">
            <v>Measure life (years)</v>
          </cell>
          <cell r="F4649" t="str">
            <v>Measure Life Value Source</v>
          </cell>
          <cell r="G4649" t="str">
            <v/>
          </cell>
          <cell r="H4649" t="str">
            <v/>
          </cell>
          <cell r="I4649" t="str">
            <v>IndGreenMotorRewind_v2_0.xlsm</v>
          </cell>
        </row>
        <row r="4650">
          <cell r="C4650" t="str">
            <v>1022.3_Planned Net to Gross Ratio</v>
          </cell>
          <cell r="D4650">
            <v>3</v>
          </cell>
          <cell r="E4650" t="str">
            <v>Planned Net to Gross Ratio</v>
          </cell>
          <cell r="F4650" t="str">
            <v>Net-to-Gross Value Source</v>
          </cell>
          <cell r="G4650" t="str">
            <v/>
          </cell>
          <cell r="H4650" t="str">
            <v>Page 10</v>
          </cell>
          <cell r="I4650" t="str">
            <v>DSM_WY_FinAnswerExpress_Report_2011.pdf</v>
          </cell>
        </row>
        <row r="4651">
          <cell r="C4651" t="str">
            <v>1022.3_Gross incremental annual electric savings (kWh/yr)</v>
          </cell>
          <cell r="D4651">
            <v>3</v>
          </cell>
          <cell r="E4651" t="str">
            <v>Gross incremental annual electric savings (kWh/yr)</v>
          </cell>
          <cell r="F4651" t="str">
            <v>Energy Savings Value Source</v>
          </cell>
          <cell r="G4651" t="str">
            <v/>
          </cell>
          <cell r="H4651" t="str">
            <v/>
          </cell>
          <cell r="I4651" t="str">
            <v>IndGreenMotorRewind_v2_0.xlsm</v>
          </cell>
        </row>
        <row r="4652">
          <cell r="C4652" t="str">
            <v>1022.3_Incremental cost ($)</v>
          </cell>
          <cell r="D4652">
            <v>3</v>
          </cell>
          <cell r="E4652" t="str">
            <v>Incremental cost ($)</v>
          </cell>
          <cell r="F4652" t="str">
            <v>Incremental Cost Value Source</v>
          </cell>
          <cell r="G4652" t="str">
            <v/>
          </cell>
          <cell r="H4652" t="str">
            <v/>
          </cell>
          <cell r="I4652" t="str">
            <v>IndGreenMotorRewind_v2_0.xlsm</v>
          </cell>
        </row>
        <row r="4653">
          <cell r="C4653" t="str">
            <v>1022.3_Gross Average Monthly Demand Reduction (kW/unit)</v>
          </cell>
          <cell r="D4653">
            <v>3</v>
          </cell>
          <cell r="E4653" t="str">
            <v>Gross Average Monthly Demand Reduction (kW/unit)</v>
          </cell>
          <cell r="F4653" t="str">
            <v>Demand Savings Value Source</v>
          </cell>
          <cell r="G4653" t="str">
            <v/>
          </cell>
          <cell r="H4653" t="str">
            <v/>
          </cell>
          <cell r="I4653" t="str">
            <v>IndGreenMotorRewind_v2_0.xlsm</v>
          </cell>
        </row>
        <row r="4654">
          <cell r="C4654" t="str">
            <v>12202013-091.1_Gross incremental annual electric savings (kWh/yr)</v>
          </cell>
          <cell r="D4654">
            <v>1</v>
          </cell>
          <cell r="E4654" t="str">
            <v>Gross incremental annual electric savings (kWh/yr)</v>
          </cell>
          <cell r="F4654" t="str">
            <v xml:space="preserve">Energy Savings Value Source </v>
          </cell>
          <cell r="G4654" t="str">
            <v/>
          </cell>
          <cell r="H4654" t="str">
            <v/>
          </cell>
          <cell r="I4654" t="str">
            <v>IndGreenMotorRewind_v2_0.xlsm</v>
          </cell>
        </row>
        <row r="4655">
          <cell r="C4655" t="str">
            <v>12202013-091.1_Gross Average Monthly Demand Reduction (kW/unit)</v>
          </cell>
          <cell r="D4655">
            <v>1</v>
          </cell>
          <cell r="E4655" t="str">
            <v>Gross Average Monthly Demand Reduction (kW/unit)</v>
          </cell>
          <cell r="F4655" t="str">
            <v>Demand Reduction Value Source</v>
          </cell>
          <cell r="G4655" t="str">
            <v/>
          </cell>
          <cell r="H4655" t="str">
            <v/>
          </cell>
          <cell r="I4655" t="str">
            <v>IndGreenMotorRewind_v2_0.xlsm</v>
          </cell>
        </row>
        <row r="4656">
          <cell r="C4656" t="str">
            <v>12202013-091.1_Measure life (years)</v>
          </cell>
          <cell r="D4656">
            <v>1</v>
          </cell>
          <cell r="E4656" t="str">
            <v>Measure life (years)</v>
          </cell>
          <cell r="F4656" t="str">
            <v>Measure Life Value Source</v>
          </cell>
          <cell r="G4656" t="str">
            <v/>
          </cell>
          <cell r="H4656" t="str">
            <v/>
          </cell>
          <cell r="I4656" t="str">
            <v>IndGreenMotorRewind_v2_0.xlsm</v>
          </cell>
        </row>
        <row r="4657">
          <cell r="C4657" t="str">
            <v>12202013-091.1_Planned Realization Rate</v>
          </cell>
          <cell r="D4657">
            <v>1</v>
          </cell>
          <cell r="E4657" t="str">
            <v>Planned Realization Rate</v>
          </cell>
          <cell r="F4657" t="str">
            <v>Realization Rate Value Source</v>
          </cell>
          <cell r="G4657" t="str">
            <v/>
          </cell>
          <cell r="H4657" t="str">
            <v>page 2</v>
          </cell>
          <cell r="I4657" t="str">
            <v>CA_FinAnswer_Express_Program_Evaluation_2009-2011.pdf</v>
          </cell>
        </row>
        <row r="4658">
          <cell r="C4658" t="str">
            <v>12202013-091.1_Incremental cost ($)</v>
          </cell>
          <cell r="D4658">
            <v>1</v>
          </cell>
          <cell r="E4658" t="str">
            <v>Incremental cost ($)</v>
          </cell>
          <cell r="F4658" t="str">
            <v>Cost Value Source</v>
          </cell>
          <cell r="G4658" t="str">
            <v/>
          </cell>
          <cell r="H4658" t="str">
            <v/>
          </cell>
          <cell r="I4658" t="str">
            <v>IndGreenMotorRewind_v2_0.xlsm</v>
          </cell>
        </row>
        <row r="4659">
          <cell r="C4659" t="str">
            <v>12202013-091.1_Planned Net to Gross Ratio</v>
          </cell>
          <cell r="D4659">
            <v>1</v>
          </cell>
          <cell r="E4659" t="str">
            <v>Planned Net to Gross Ratio</v>
          </cell>
          <cell r="F4659" t="str">
            <v>Net-to-Gross Value Source</v>
          </cell>
          <cell r="G4659" t="str">
            <v/>
          </cell>
          <cell r="H4659" t="str">
            <v>page 2</v>
          </cell>
          <cell r="I4659" t="str">
            <v>CA_FinAnswer_Express_Program_Evaluation_2009-2011.pdf</v>
          </cell>
        </row>
        <row r="4660">
          <cell r="C4660" t="str">
            <v>12202013-027.2_Gross incremental annual electric savings (kWh/yr)</v>
          </cell>
          <cell r="D4660">
            <v>2</v>
          </cell>
          <cell r="E4660" t="str">
            <v>Gross incremental annual electric savings (kWh/yr)</v>
          </cell>
          <cell r="F4660" t="str">
            <v xml:space="preserve">Energy Savings Value Source </v>
          </cell>
          <cell r="G4660" t="str">
            <v/>
          </cell>
          <cell r="H4660" t="str">
            <v/>
          </cell>
          <cell r="I4660" t="str">
            <v>IndGreenMotorRewind_v2_0.xlsm</v>
          </cell>
        </row>
        <row r="4661">
          <cell r="C4661" t="str">
            <v>12202013-027.2_Planned Net to Gross Ratio</v>
          </cell>
          <cell r="D4661">
            <v>2</v>
          </cell>
          <cell r="E4661" t="str">
            <v>Planned Net to Gross Ratio</v>
          </cell>
          <cell r="F4661" t="str">
            <v>Net-to-Gross Value Source</v>
          </cell>
          <cell r="G4661" t="str">
            <v/>
          </cell>
          <cell r="H4661" t="str">
            <v>Page 2</v>
          </cell>
          <cell r="I4661" t="str">
            <v>ID_FinAnswer_Express_Program_Evaluation_2009-2011.pdf</v>
          </cell>
        </row>
        <row r="4662">
          <cell r="C4662" t="str">
            <v>12202013-027.2_Incremental cost ($)</v>
          </cell>
          <cell r="D4662">
            <v>2</v>
          </cell>
          <cell r="E4662" t="str">
            <v>Incremental cost ($)</v>
          </cell>
          <cell r="F4662" t="str">
            <v>Cost Value Source</v>
          </cell>
          <cell r="G4662" t="str">
            <v/>
          </cell>
          <cell r="H4662" t="str">
            <v/>
          </cell>
          <cell r="I4662" t="str">
            <v>IndGreenMotorRewind_v2_0.xlsm</v>
          </cell>
        </row>
        <row r="4663">
          <cell r="C4663" t="str">
            <v>12202013-027.2_Gross Average Monthly Demand Reduction (kW/unit)</v>
          </cell>
          <cell r="D4663">
            <v>2</v>
          </cell>
          <cell r="E4663" t="str">
            <v>Gross Average Monthly Demand Reduction (kW/unit)</v>
          </cell>
          <cell r="F4663" t="str">
            <v>Demand Reduction Value Source</v>
          </cell>
          <cell r="G4663" t="str">
            <v/>
          </cell>
          <cell r="H4663" t="str">
            <v/>
          </cell>
          <cell r="I4663" t="str">
            <v>IndGreenMotorRewind_v2_0.xlsm</v>
          </cell>
        </row>
        <row r="4664">
          <cell r="C4664" t="str">
            <v>12202013-027.2_Planned Realization Rate</v>
          </cell>
          <cell r="D4664">
            <v>2</v>
          </cell>
          <cell r="E4664" t="str">
            <v>Planned Realization Rate</v>
          </cell>
          <cell r="F4664" t="str">
            <v>Realization Rate Value Source</v>
          </cell>
          <cell r="G4664" t="str">
            <v/>
          </cell>
          <cell r="H4664" t="str">
            <v>Table 1</v>
          </cell>
          <cell r="I4664" t="str">
            <v>ID_FinAnswer_Express_Program_Evaluation_2009-2011.pdf</v>
          </cell>
        </row>
        <row r="4665">
          <cell r="C4665" t="str">
            <v>12202013-027.2_Measure life (years)</v>
          </cell>
          <cell r="D4665">
            <v>2</v>
          </cell>
          <cell r="E4665" t="str">
            <v>Measure life (years)</v>
          </cell>
          <cell r="F4665" t="str">
            <v>Measure Life Value Source</v>
          </cell>
          <cell r="G4665" t="str">
            <v/>
          </cell>
          <cell r="H4665" t="str">
            <v/>
          </cell>
          <cell r="I4665" t="str">
            <v>IndGreenMotorRewind_v2_0.xlsm</v>
          </cell>
        </row>
        <row r="4666">
          <cell r="C4666" t="str">
            <v>12132013-027.2_Measure life (years)</v>
          </cell>
          <cell r="D4666">
            <v>2</v>
          </cell>
          <cell r="E4666" t="str">
            <v>Measure life (years)</v>
          </cell>
          <cell r="F4666" t="str">
            <v>Measure Life Value Source</v>
          </cell>
          <cell r="G4666" t="str">
            <v/>
          </cell>
          <cell r="H4666" t="str">
            <v>Table 2 on page 22 of Appendix 1</v>
          </cell>
          <cell r="I4666" t="str">
            <v>UT_2011_Annual_Report.pdf</v>
          </cell>
        </row>
        <row r="4667">
          <cell r="C4667" t="str">
            <v>12132013-027.2_Incremental cost ($)</v>
          </cell>
          <cell r="D4667">
            <v>2</v>
          </cell>
          <cell r="E4667" t="str">
            <v>Incremental cost ($)</v>
          </cell>
          <cell r="F4667" t="str">
            <v>Cost Value Source</v>
          </cell>
          <cell r="G4667" t="str">
            <v/>
          </cell>
          <cell r="H4667" t="str">
            <v/>
          </cell>
          <cell r="I4667" t="str">
            <v/>
          </cell>
        </row>
        <row r="4668">
          <cell r="C4668" t="str">
            <v>12132013-027.2_Gross Average Monthly Demand Reduction (kW/unit)</v>
          </cell>
          <cell r="D4668">
            <v>2</v>
          </cell>
          <cell r="E4668" t="str">
            <v>Gross Average Monthly Demand Reduction (kW/unit)</v>
          </cell>
          <cell r="F4668" t="str">
            <v>Demand Reduction Value Source</v>
          </cell>
          <cell r="G4668" t="str">
            <v/>
          </cell>
          <cell r="H4668" t="str">
            <v/>
          </cell>
          <cell r="I4668" t="str">
            <v>IndGreenMotorRewind_v2_0.xlsm</v>
          </cell>
        </row>
        <row r="4669">
          <cell r="C4669" t="str">
            <v>12132013-027.2_Gross Average Monthly Demand Reduction (kW/unit)</v>
          </cell>
          <cell r="D4669">
            <v>2</v>
          </cell>
          <cell r="E4669" t="str">
            <v>Gross Average Monthly Demand Reduction (kW/unit)</v>
          </cell>
          <cell r="F4669" t="str">
            <v>Demand Reduction Value Source</v>
          </cell>
          <cell r="G4669" t="str">
            <v/>
          </cell>
          <cell r="H4669" t="str">
            <v/>
          </cell>
          <cell r="I4669" t="str">
            <v/>
          </cell>
        </row>
        <row r="4670">
          <cell r="C4670" t="str">
            <v>12132013-027.2_Incentive Customer ($)</v>
          </cell>
          <cell r="D4670">
            <v>2</v>
          </cell>
          <cell r="E4670" t="str">
            <v>Incentive Customer ($)</v>
          </cell>
          <cell r="F4670" t="str">
            <v>Incentive Value Source</v>
          </cell>
          <cell r="G4670" t="str">
            <v/>
          </cell>
          <cell r="H4670" t="str">
            <v>Table 10-14</v>
          </cell>
          <cell r="I4670" t="str">
            <v>FinAnswer Express Market Characterization and Program Enhancements - Utah Service Territory 30 Nov 2011.pdf</v>
          </cell>
        </row>
        <row r="4671">
          <cell r="C4671" t="str">
            <v>12132013-027.2_Incremental cost ($)</v>
          </cell>
          <cell r="D4671">
            <v>2</v>
          </cell>
          <cell r="E4671" t="str">
            <v>Incremental cost ($)</v>
          </cell>
          <cell r="F4671" t="str">
            <v>Cost Value Source</v>
          </cell>
          <cell r="G4671" t="str">
            <v/>
          </cell>
          <cell r="H4671" t="str">
            <v/>
          </cell>
          <cell r="I4671" t="str">
            <v>IndGreenMotorRewind_v2_0.xlsm</v>
          </cell>
        </row>
        <row r="4672">
          <cell r="C4672" t="str">
            <v>12132013-027.2_Gross incremental annual electric savings (kWh/yr)</v>
          </cell>
          <cell r="D4672">
            <v>2</v>
          </cell>
          <cell r="E4672" t="str">
            <v>Gross incremental annual electric savings (kWh/yr)</v>
          </cell>
          <cell r="F4672" t="str">
            <v xml:space="preserve">Energy Savings Value Source </v>
          </cell>
          <cell r="G4672" t="str">
            <v/>
          </cell>
          <cell r="H4672" t="str">
            <v/>
          </cell>
          <cell r="I4672" t="str">
            <v>IndGreenMotorRewind_v2_0.xlsm</v>
          </cell>
        </row>
        <row r="4673">
          <cell r="C4673" t="str">
            <v>12132013-027.2_Gross incremental annual electric savings (kWh/yr)</v>
          </cell>
          <cell r="D4673">
            <v>2</v>
          </cell>
          <cell r="E4673" t="str">
            <v>Gross incremental annual electric savings (kWh/yr)</v>
          </cell>
          <cell r="F4673" t="str">
            <v xml:space="preserve">Energy Savings Value Source </v>
          </cell>
          <cell r="G4673" t="str">
            <v/>
          </cell>
          <cell r="H4673" t="str">
            <v/>
          </cell>
          <cell r="I4673" t="str">
            <v/>
          </cell>
        </row>
        <row r="4674">
          <cell r="C4674" t="str">
            <v>12302013-050.1_Measure life (years)</v>
          </cell>
          <cell r="D4674">
            <v>1</v>
          </cell>
          <cell r="E4674" t="str">
            <v>Measure life (years)</v>
          </cell>
          <cell r="F4674" t="str">
            <v>Measure Life Value Source</v>
          </cell>
          <cell r="G4674" t="str">
            <v/>
          </cell>
          <cell r="H4674" t="str">
            <v/>
          </cell>
          <cell r="I4674" t="str">
            <v>IndGreenMotorRewind_v2_0.xlsm</v>
          </cell>
        </row>
        <row r="4675">
          <cell r="C4675" t="str">
            <v>12302013-050.1_Gross incremental annual electric savings (kWh/yr)</v>
          </cell>
          <cell r="D4675">
            <v>1</v>
          </cell>
          <cell r="E4675" t="str">
            <v>Gross incremental annual electric savings (kWh/yr)</v>
          </cell>
          <cell r="F4675" t="str">
            <v xml:space="preserve">Energy Savings Value Source </v>
          </cell>
          <cell r="G4675" t="str">
            <v/>
          </cell>
          <cell r="H4675" t="str">
            <v/>
          </cell>
          <cell r="I4675" t="str">
            <v>IndGreenMotorRewind_v2_0.xlsm</v>
          </cell>
        </row>
        <row r="4676">
          <cell r="C4676" t="str">
            <v>12302013-050.1_Gross Average Monthly Demand Reduction (kW/unit)</v>
          </cell>
          <cell r="D4676">
            <v>1</v>
          </cell>
          <cell r="E4676" t="str">
            <v>Gross Average Monthly Demand Reduction (kW/unit)</v>
          </cell>
          <cell r="F4676" t="str">
            <v>Demand Reduction Value Source</v>
          </cell>
          <cell r="G4676" t="str">
            <v/>
          </cell>
          <cell r="H4676" t="str">
            <v/>
          </cell>
          <cell r="I4676" t="str">
            <v>IndGreenMotorRewind_v2_0.xlsm</v>
          </cell>
        </row>
        <row r="4677">
          <cell r="C4677" t="str">
            <v>12302013-050.1_Incremental cost ($)</v>
          </cell>
          <cell r="D4677">
            <v>1</v>
          </cell>
          <cell r="E4677" t="str">
            <v>Incremental cost ($)</v>
          </cell>
          <cell r="F4677" t="str">
            <v>Cost Value Source</v>
          </cell>
          <cell r="G4677" t="str">
            <v/>
          </cell>
          <cell r="H4677" t="str">
            <v/>
          </cell>
          <cell r="I4677" t="str">
            <v>IndGreenMotorRewind_v2_0.xlsm</v>
          </cell>
        </row>
        <row r="4678">
          <cell r="C4678" t="str">
            <v>12202013-059.2_Gross incremental annual electric savings (kWh/yr)</v>
          </cell>
          <cell r="D4678">
            <v>2</v>
          </cell>
          <cell r="E4678" t="str">
            <v>Gross incremental annual electric savings (kWh/yr)</v>
          </cell>
          <cell r="F4678" t="str">
            <v>Energy Savings Value Source</v>
          </cell>
          <cell r="G4678" t="str">
            <v/>
          </cell>
          <cell r="H4678" t="str">
            <v/>
          </cell>
          <cell r="I4678" t="str">
            <v>IndGreenMotorRewind_v2_0.xlsm</v>
          </cell>
        </row>
        <row r="4679">
          <cell r="C4679" t="str">
            <v>12202013-059.2_Gross Average Monthly Demand Reduction (kW/unit)</v>
          </cell>
          <cell r="D4679">
            <v>2</v>
          </cell>
          <cell r="E4679" t="str">
            <v>Gross Average Monthly Demand Reduction (kW/unit)</v>
          </cell>
          <cell r="F4679" t="str">
            <v>Demand Savings Value Source</v>
          </cell>
          <cell r="G4679" t="str">
            <v/>
          </cell>
          <cell r="H4679" t="str">
            <v/>
          </cell>
          <cell r="I4679" t="str">
            <v>IndGreenMotorRewind_v2_0.xlsm</v>
          </cell>
        </row>
        <row r="4680">
          <cell r="C4680" t="str">
            <v>12202013-059.2_Planned Realization Rate</v>
          </cell>
          <cell r="D4680">
            <v>2</v>
          </cell>
          <cell r="E4680" t="str">
            <v>Planned Realization Rate</v>
          </cell>
          <cell r="F4680" t="str">
            <v>Realization Rate Value Source</v>
          </cell>
          <cell r="G4680" t="str">
            <v/>
          </cell>
          <cell r="H4680" t="str">
            <v>Table 1</v>
          </cell>
          <cell r="I4680" t="str">
            <v>DSM_WY_FinAnswerExpress_Report_2011.pdf</v>
          </cell>
        </row>
        <row r="4681">
          <cell r="C4681" t="str">
            <v>12202013-059.2_Incremental cost ($)</v>
          </cell>
          <cell r="D4681">
            <v>2</v>
          </cell>
          <cell r="E4681" t="str">
            <v>Incremental cost ($)</v>
          </cell>
          <cell r="F4681" t="str">
            <v>Incremental Cost Value Source</v>
          </cell>
          <cell r="G4681" t="str">
            <v/>
          </cell>
          <cell r="H4681" t="str">
            <v/>
          </cell>
          <cell r="I4681" t="str">
            <v>IndGreenMotorRewind_v2_0.xlsm</v>
          </cell>
        </row>
        <row r="4682">
          <cell r="C4682" t="str">
            <v>12202013-059.2_Measure life (years)</v>
          </cell>
          <cell r="D4682">
            <v>2</v>
          </cell>
          <cell r="E4682" t="str">
            <v>Measure life (years)</v>
          </cell>
          <cell r="F4682" t="str">
            <v>Measure Life Value Source</v>
          </cell>
          <cell r="G4682" t="str">
            <v/>
          </cell>
          <cell r="H4682" t="str">
            <v/>
          </cell>
          <cell r="I4682" t="str">
            <v>IndGreenMotorRewind_v2_0.xlsm</v>
          </cell>
        </row>
        <row r="4683">
          <cell r="C4683" t="str">
            <v>12202013-059.2_Planned Net to Gross Ratio</v>
          </cell>
          <cell r="D4683">
            <v>2</v>
          </cell>
          <cell r="E4683" t="str">
            <v>Planned Net to Gross Ratio</v>
          </cell>
          <cell r="F4683" t="str">
            <v>Net-to-Gross Value Source</v>
          </cell>
          <cell r="G4683" t="str">
            <v/>
          </cell>
          <cell r="H4683" t="str">
            <v>Page 10</v>
          </cell>
          <cell r="I4683" t="str">
            <v>DSM_WY_FinAnswerExpress_Report_2011.pdf</v>
          </cell>
        </row>
        <row r="4684">
          <cell r="C4684" t="str">
            <v>143.2_Planned Realization Rate</v>
          </cell>
          <cell r="D4684">
            <v>2</v>
          </cell>
          <cell r="E4684" t="str">
            <v>Planned Realization Rate</v>
          </cell>
          <cell r="F4684" t="str">
            <v>Realization Rate Value Source</v>
          </cell>
          <cell r="G4684" t="str">
            <v/>
          </cell>
          <cell r="H4684" t="str">
            <v>page 2</v>
          </cell>
          <cell r="I4684" t="str">
            <v>CA_FinAnswer_Express_Program_Evaluation_2009-2011.pdf</v>
          </cell>
        </row>
        <row r="4685">
          <cell r="C4685" t="str">
            <v>143.2_Measure life (years)</v>
          </cell>
          <cell r="D4685">
            <v>2</v>
          </cell>
          <cell r="E4685" t="str">
            <v>Measure life (years)</v>
          </cell>
          <cell r="F4685" t="str">
            <v>Measure Life Value Source</v>
          </cell>
          <cell r="G4685" t="str">
            <v/>
          </cell>
          <cell r="H4685" t="str">
            <v/>
          </cell>
          <cell r="I4685" t="str">
            <v>IndGreenMotorRewind_v2_0.xlsm</v>
          </cell>
        </row>
        <row r="4686">
          <cell r="C4686" t="str">
            <v>143.2_Gross Average Monthly Demand Reduction (kW/unit)</v>
          </cell>
          <cell r="D4686">
            <v>2</v>
          </cell>
          <cell r="E4686" t="str">
            <v>Gross Average Monthly Demand Reduction (kW/unit)</v>
          </cell>
          <cell r="F4686" t="str">
            <v>Demand Reduction Value Source</v>
          </cell>
          <cell r="G4686" t="str">
            <v/>
          </cell>
          <cell r="H4686" t="str">
            <v/>
          </cell>
          <cell r="I4686" t="str">
            <v>IndGreenMotorRewind_v2_0.xlsm</v>
          </cell>
        </row>
        <row r="4687">
          <cell r="C4687" t="str">
            <v>143.2_Planned Net to Gross Ratio</v>
          </cell>
          <cell r="D4687">
            <v>2</v>
          </cell>
          <cell r="E4687" t="str">
            <v>Planned Net to Gross Ratio</v>
          </cell>
          <cell r="F4687" t="str">
            <v>Net-to-Gross Value Source</v>
          </cell>
          <cell r="G4687" t="str">
            <v/>
          </cell>
          <cell r="H4687" t="str">
            <v>page 2</v>
          </cell>
          <cell r="I4687" t="str">
            <v>CA_FinAnswer_Express_Program_Evaluation_2009-2011.pdf</v>
          </cell>
        </row>
        <row r="4688">
          <cell r="C4688" t="str">
            <v>143.2_Incremental cost ($)</v>
          </cell>
          <cell r="D4688">
            <v>2</v>
          </cell>
          <cell r="E4688" t="str">
            <v>Incremental cost ($)</v>
          </cell>
          <cell r="F4688" t="str">
            <v>Cost Value Source</v>
          </cell>
          <cell r="G4688" t="str">
            <v/>
          </cell>
          <cell r="H4688" t="str">
            <v/>
          </cell>
          <cell r="I4688" t="str">
            <v>IndGreenMotorRewind_v2_0.xlsm</v>
          </cell>
        </row>
        <row r="4689">
          <cell r="C4689" t="str">
            <v>143.2_Gross incremental annual electric savings (kWh/yr)</v>
          </cell>
          <cell r="D4689">
            <v>2</v>
          </cell>
          <cell r="E4689" t="str">
            <v>Gross incremental annual electric savings (kWh/yr)</v>
          </cell>
          <cell r="F4689" t="str">
            <v xml:space="preserve">Energy Savings Value Source </v>
          </cell>
          <cell r="G4689" t="str">
            <v/>
          </cell>
          <cell r="H4689" t="str">
            <v/>
          </cell>
          <cell r="I4689" t="str">
            <v>IndGreenMotorRewind_v2_0.xlsm</v>
          </cell>
        </row>
        <row r="4690">
          <cell r="C4690" t="str">
            <v>353.3_Gross Average Monthly Demand Reduction (kW/unit)</v>
          </cell>
          <cell r="D4690">
            <v>3</v>
          </cell>
          <cell r="E4690" t="str">
            <v>Gross Average Monthly Demand Reduction (kW/unit)</v>
          </cell>
          <cell r="F4690" t="str">
            <v>Demand Reduction Value Source</v>
          </cell>
          <cell r="G4690" t="str">
            <v/>
          </cell>
          <cell r="H4690" t="str">
            <v/>
          </cell>
          <cell r="I4690" t="str">
            <v>IndGreenMotorRewind_v2_0.xlsm</v>
          </cell>
        </row>
        <row r="4691">
          <cell r="C4691" t="str">
            <v>353.3_Measure life (years)</v>
          </cell>
          <cell r="D4691">
            <v>3</v>
          </cell>
          <cell r="E4691" t="str">
            <v>Measure life (years)</v>
          </cell>
          <cell r="F4691" t="str">
            <v>Measure Life Value Source</v>
          </cell>
          <cell r="G4691" t="str">
            <v/>
          </cell>
          <cell r="H4691" t="str">
            <v/>
          </cell>
          <cell r="I4691" t="str">
            <v>IndGreenMotorRewind_v2_0.xlsm</v>
          </cell>
        </row>
        <row r="4692">
          <cell r="C4692" t="str">
            <v>353.3_Gross incremental annual electric savings (kWh/yr)</v>
          </cell>
          <cell r="D4692">
            <v>3</v>
          </cell>
          <cell r="E4692" t="str">
            <v>Gross incremental annual electric savings (kWh/yr)</v>
          </cell>
          <cell r="F4692" t="str">
            <v xml:space="preserve">Energy Savings Value Source </v>
          </cell>
          <cell r="G4692" t="str">
            <v/>
          </cell>
          <cell r="H4692" t="str">
            <v/>
          </cell>
          <cell r="I4692" t="str">
            <v>IndGreenMotorRewind_v2_0.xlsm</v>
          </cell>
        </row>
        <row r="4693">
          <cell r="C4693" t="str">
            <v>353.3_Planned Realization Rate</v>
          </cell>
          <cell r="D4693">
            <v>3</v>
          </cell>
          <cell r="E4693" t="str">
            <v>Planned Realization Rate</v>
          </cell>
          <cell r="F4693" t="str">
            <v>Realization Rate Value Source</v>
          </cell>
          <cell r="G4693" t="str">
            <v/>
          </cell>
          <cell r="H4693" t="str">
            <v>Table 1</v>
          </cell>
          <cell r="I4693" t="str">
            <v>ID_FinAnswer_Express_Program_Evaluation_2009-2011.pdf</v>
          </cell>
        </row>
        <row r="4694">
          <cell r="C4694" t="str">
            <v>353.3_Incremental cost ($)</v>
          </cell>
          <cell r="D4694">
            <v>3</v>
          </cell>
          <cell r="E4694" t="str">
            <v>Incremental cost ($)</v>
          </cell>
          <cell r="F4694" t="str">
            <v>Cost Value Source</v>
          </cell>
          <cell r="G4694" t="str">
            <v/>
          </cell>
          <cell r="H4694" t="str">
            <v/>
          </cell>
          <cell r="I4694" t="str">
            <v>IndGreenMotorRewind_v2_0.xlsm</v>
          </cell>
        </row>
        <row r="4695">
          <cell r="C4695" t="str">
            <v>353.3_Planned Net to Gross Ratio</v>
          </cell>
          <cell r="D4695">
            <v>3</v>
          </cell>
          <cell r="E4695" t="str">
            <v>Planned Net to Gross Ratio</v>
          </cell>
          <cell r="F4695" t="str">
            <v>Net-to-Gross Value Source</v>
          </cell>
          <cell r="G4695" t="str">
            <v/>
          </cell>
          <cell r="H4695" t="str">
            <v>Page 2</v>
          </cell>
          <cell r="I4695" t="str">
            <v>ID_FinAnswer_Express_Program_Evaluation_2009-2011.pdf</v>
          </cell>
        </row>
        <row r="4696">
          <cell r="C4696" t="str">
            <v>586.3_Gross incremental annual electric savings (kWh/yr)</v>
          </cell>
          <cell r="D4696">
            <v>3</v>
          </cell>
          <cell r="E4696" t="str">
            <v>Gross incremental annual electric savings (kWh/yr)</v>
          </cell>
          <cell r="F4696" t="str">
            <v xml:space="preserve">Energy Savings Value Source </v>
          </cell>
          <cell r="G4696" t="str">
            <v/>
          </cell>
          <cell r="H4696" t="str">
            <v/>
          </cell>
          <cell r="I4696" t="str">
            <v>AgGreenMotorRewind_v2_0.xlsm</v>
          </cell>
        </row>
        <row r="4697">
          <cell r="C4697" t="str">
            <v>586.3_Measure life (years)</v>
          </cell>
          <cell r="D4697">
            <v>3</v>
          </cell>
          <cell r="E4697" t="str">
            <v>Measure life (years)</v>
          </cell>
          <cell r="F4697" t="str">
            <v>Measure Life Value Source</v>
          </cell>
          <cell r="G4697" t="str">
            <v/>
          </cell>
          <cell r="H4697" t="str">
            <v>Table 2 on page 22 of Appendix 1</v>
          </cell>
          <cell r="I4697" t="str">
            <v>UT_2011_Annual_Report.pdf</v>
          </cell>
        </row>
        <row r="4698">
          <cell r="C4698" t="str">
            <v>586.3_Gross Average Monthly Demand Reduction (kW/unit)</v>
          </cell>
          <cell r="D4698">
            <v>3</v>
          </cell>
          <cell r="E4698" t="str">
            <v>Gross Average Monthly Demand Reduction (kW/unit)</v>
          </cell>
          <cell r="F4698" t="str">
            <v>Demand Reduction Value Source</v>
          </cell>
          <cell r="G4698" t="str">
            <v/>
          </cell>
          <cell r="H4698" t="str">
            <v/>
          </cell>
          <cell r="I4698" t="str">
            <v>IndGreenMotorRewind_v2_0.xlsm</v>
          </cell>
        </row>
        <row r="4699">
          <cell r="C4699" t="str">
            <v>586.3_Gross incremental annual electric savings (kWh/yr)</v>
          </cell>
          <cell r="D4699">
            <v>3</v>
          </cell>
          <cell r="E4699" t="str">
            <v>Gross incremental annual electric savings (kWh/yr)</v>
          </cell>
          <cell r="F4699" t="str">
            <v xml:space="preserve">Energy Savings Value Source </v>
          </cell>
          <cell r="G4699" t="str">
            <v/>
          </cell>
          <cell r="H4699" t="str">
            <v/>
          </cell>
          <cell r="I4699" t="str">
            <v/>
          </cell>
        </row>
        <row r="4700">
          <cell r="C4700" t="str">
            <v>586.3_Incentive Customer ($)</v>
          </cell>
          <cell r="D4700">
            <v>3</v>
          </cell>
          <cell r="E4700" t="str">
            <v>Incentive Customer ($)</v>
          </cell>
          <cell r="F4700" t="str">
            <v>Incentive Value Source</v>
          </cell>
          <cell r="G4700" t="str">
            <v/>
          </cell>
          <cell r="H4700" t="str">
            <v>Table 10-14</v>
          </cell>
          <cell r="I4700" t="str">
            <v>FinAnswer Express Market Characterization and Program Enhancements - Utah Service Territory 30 Nov 2011.pdf</v>
          </cell>
        </row>
        <row r="4701">
          <cell r="C4701" t="str">
            <v>586.3_Gross Average Monthly Demand Reduction (kW/unit)</v>
          </cell>
          <cell r="D4701">
            <v>3</v>
          </cell>
          <cell r="E4701" t="str">
            <v>Gross Average Monthly Demand Reduction (kW/unit)</v>
          </cell>
          <cell r="F4701" t="str">
            <v>Demand Reduction Value Source</v>
          </cell>
          <cell r="G4701" t="str">
            <v/>
          </cell>
          <cell r="H4701" t="str">
            <v/>
          </cell>
          <cell r="I4701" t="str">
            <v/>
          </cell>
        </row>
        <row r="4702">
          <cell r="C4702" t="str">
            <v>586.3_Incremental cost ($)</v>
          </cell>
          <cell r="D4702">
            <v>3</v>
          </cell>
          <cell r="E4702" t="str">
            <v>Incremental cost ($)</v>
          </cell>
          <cell r="F4702" t="str">
            <v>Cost Value Source</v>
          </cell>
          <cell r="G4702" t="str">
            <v/>
          </cell>
          <cell r="H4702" t="str">
            <v/>
          </cell>
          <cell r="I4702" t="str">
            <v>IndGreenMotorRewind_v2_0.xlsm</v>
          </cell>
        </row>
        <row r="4703">
          <cell r="C4703" t="str">
            <v>586.3_Incremental cost ($)</v>
          </cell>
          <cell r="D4703">
            <v>3</v>
          </cell>
          <cell r="E4703" t="str">
            <v>Incremental cost ($)</v>
          </cell>
          <cell r="F4703" t="str">
            <v>Cost Value Source</v>
          </cell>
          <cell r="G4703" t="str">
            <v/>
          </cell>
          <cell r="H4703" t="str">
            <v/>
          </cell>
          <cell r="I4703" t="str">
            <v/>
          </cell>
        </row>
        <row r="4704">
          <cell r="C4704" t="str">
            <v>797.2_Incremental cost ($)</v>
          </cell>
          <cell r="D4704">
            <v>2</v>
          </cell>
          <cell r="E4704" t="str">
            <v>Incremental cost ($)</v>
          </cell>
          <cell r="F4704" t="str">
            <v>Cost Value Source</v>
          </cell>
          <cell r="G4704" t="str">
            <v/>
          </cell>
          <cell r="H4704" t="str">
            <v/>
          </cell>
          <cell r="I4704" t="str">
            <v>IndGreenMotorRewind_v2_0.xlsm</v>
          </cell>
        </row>
        <row r="4705">
          <cell r="C4705" t="str">
            <v>797.2_Gross incremental annual electric savings (kWh/yr)</v>
          </cell>
          <cell r="D4705">
            <v>2</v>
          </cell>
          <cell r="E4705" t="str">
            <v>Gross incremental annual electric savings (kWh/yr)</v>
          </cell>
          <cell r="F4705" t="str">
            <v xml:space="preserve">Energy Savings Value Source </v>
          </cell>
          <cell r="G4705" t="str">
            <v/>
          </cell>
          <cell r="H4705" t="str">
            <v/>
          </cell>
          <cell r="I4705" t="str">
            <v>IndGreenMotorRewind_v2_0.xlsm</v>
          </cell>
        </row>
        <row r="4706">
          <cell r="C4706" t="str">
            <v>797.2_Gross Average Monthly Demand Reduction (kW/unit)</v>
          </cell>
          <cell r="D4706">
            <v>2</v>
          </cell>
          <cell r="E4706" t="str">
            <v>Gross Average Monthly Demand Reduction (kW/unit)</v>
          </cell>
          <cell r="F4706" t="str">
            <v>Demand Reduction Value Source</v>
          </cell>
          <cell r="G4706" t="str">
            <v/>
          </cell>
          <cell r="H4706" t="str">
            <v/>
          </cell>
          <cell r="I4706" t="str">
            <v>IndGreenMotorRewind_v2_0.xlsm</v>
          </cell>
        </row>
        <row r="4707">
          <cell r="C4707" t="str">
            <v>797.2_Measure life (years)</v>
          </cell>
          <cell r="D4707">
            <v>2</v>
          </cell>
          <cell r="E4707" t="str">
            <v>Measure life (years)</v>
          </cell>
          <cell r="F4707" t="str">
            <v>Measure Life Value Source</v>
          </cell>
          <cell r="G4707" t="str">
            <v/>
          </cell>
          <cell r="H4707" t="str">
            <v/>
          </cell>
          <cell r="I4707" t="str">
            <v>IndGreenMotorRewind_v2_0.xlsm</v>
          </cell>
        </row>
        <row r="4708">
          <cell r="C4708" t="str">
            <v>1010.3_Planned Net to Gross Ratio</v>
          </cell>
          <cell r="D4708">
            <v>3</v>
          </cell>
          <cell r="E4708" t="str">
            <v>Planned Net to Gross Ratio</v>
          </cell>
          <cell r="F4708" t="str">
            <v>Net-to-Gross Value Source</v>
          </cell>
          <cell r="G4708" t="str">
            <v/>
          </cell>
          <cell r="H4708" t="str">
            <v>Page 10</v>
          </cell>
          <cell r="I4708" t="str">
            <v>DSM_WY_FinAnswerExpress_Report_2011.pdf</v>
          </cell>
        </row>
        <row r="4709">
          <cell r="C4709" t="str">
            <v>1010.3_Gross Average Monthly Demand Reduction (kW/unit)</v>
          </cell>
          <cell r="D4709">
            <v>3</v>
          </cell>
          <cell r="E4709" t="str">
            <v>Gross Average Monthly Demand Reduction (kW/unit)</v>
          </cell>
          <cell r="F4709" t="str">
            <v>Demand Savings Value Source</v>
          </cell>
          <cell r="G4709" t="str">
            <v/>
          </cell>
          <cell r="H4709" t="str">
            <v/>
          </cell>
          <cell r="I4709" t="str">
            <v>IndGreenMotorRewind_v2_0.xlsm</v>
          </cell>
        </row>
        <row r="4710">
          <cell r="C4710" t="str">
            <v>1010.3_Planned Realization Rate</v>
          </cell>
          <cell r="D4710">
            <v>3</v>
          </cell>
          <cell r="E4710" t="str">
            <v>Planned Realization Rate</v>
          </cell>
          <cell r="F4710" t="str">
            <v>Realization Rate Value Source</v>
          </cell>
          <cell r="G4710" t="str">
            <v/>
          </cell>
          <cell r="H4710" t="str">
            <v>Table 1</v>
          </cell>
          <cell r="I4710" t="str">
            <v>DSM_WY_FinAnswerExpress_Report_2011.pdf</v>
          </cell>
        </row>
        <row r="4711">
          <cell r="C4711" t="str">
            <v>1010.3_Incremental cost ($)</v>
          </cell>
          <cell r="D4711">
            <v>3</v>
          </cell>
          <cell r="E4711" t="str">
            <v>Incremental cost ($)</v>
          </cell>
          <cell r="F4711" t="str">
            <v>Incremental Cost Value Source</v>
          </cell>
          <cell r="G4711" t="str">
            <v/>
          </cell>
          <cell r="H4711" t="str">
            <v/>
          </cell>
          <cell r="I4711" t="str">
            <v>IndGreenMotorRewind_v2_0.xlsm</v>
          </cell>
        </row>
        <row r="4712">
          <cell r="C4712" t="str">
            <v>1010.3_Gross incremental annual electric savings (kWh/yr)</v>
          </cell>
          <cell r="D4712">
            <v>3</v>
          </cell>
          <cell r="E4712" t="str">
            <v>Gross incremental annual electric savings (kWh/yr)</v>
          </cell>
          <cell r="F4712" t="str">
            <v>Energy Savings Value Source</v>
          </cell>
          <cell r="G4712" t="str">
            <v/>
          </cell>
          <cell r="H4712" t="str">
            <v/>
          </cell>
          <cell r="I4712" t="str">
            <v>IndGreenMotorRewind_v2_0.xlsm</v>
          </cell>
        </row>
        <row r="4713">
          <cell r="C4713" t="str">
            <v>1010.3_Measure life (years)</v>
          </cell>
          <cell r="D4713">
            <v>3</v>
          </cell>
          <cell r="E4713" t="str">
            <v>Measure life (years)</v>
          </cell>
          <cell r="F4713" t="str">
            <v>Measure Life Value Source</v>
          </cell>
          <cell r="G4713" t="str">
            <v/>
          </cell>
          <cell r="H4713" t="str">
            <v/>
          </cell>
          <cell r="I4713" t="str">
            <v>IndGreenMotorRewind_v2_0.xlsm</v>
          </cell>
        </row>
        <row r="4714">
          <cell r="C4714" t="str">
            <v>155.2_Incremental cost ($)</v>
          </cell>
          <cell r="D4714">
            <v>2</v>
          </cell>
          <cell r="E4714" t="str">
            <v>Incremental cost ($)</v>
          </cell>
          <cell r="F4714" t="str">
            <v>Cost Value Source</v>
          </cell>
          <cell r="G4714" t="str">
            <v/>
          </cell>
          <cell r="H4714" t="str">
            <v/>
          </cell>
          <cell r="I4714" t="str">
            <v>IndGreenMotorRewind_v2_0.xlsm</v>
          </cell>
        </row>
        <row r="4715">
          <cell r="C4715" t="str">
            <v>155.2_Measure life (years)</v>
          </cell>
          <cell r="D4715">
            <v>2</v>
          </cell>
          <cell r="E4715" t="str">
            <v>Measure life (years)</v>
          </cell>
          <cell r="F4715" t="str">
            <v>Measure Life Value Source</v>
          </cell>
          <cell r="G4715" t="str">
            <v/>
          </cell>
          <cell r="H4715" t="str">
            <v/>
          </cell>
          <cell r="I4715" t="str">
            <v>IndGreenMotorRewind_v2_0.xlsm</v>
          </cell>
        </row>
        <row r="4716">
          <cell r="C4716" t="str">
            <v>155.2_Gross Average Monthly Demand Reduction (kW/unit)</v>
          </cell>
          <cell r="D4716">
            <v>2</v>
          </cell>
          <cell r="E4716" t="str">
            <v>Gross Average Monthly Demand Reduction (kW/unit)</v>
          </cell>
          <cell r="F4716" t="str">
            <v>Demand Reduction Value Source</v>
          </cell>
          <cell r="G4716" t="str">
            <v/>
          </cell>
          <cell r="H4716" t="str">
            <v/>
          </cell>
          <cell r="I4716" t="str">
            <v>IndGreenMotorRewind_v2_0.xlsm</v>
          </cell>
        </row>
        <row r="4717">
          <cell r="C4717" t="str">
            <v>155.2_Gross incremental annual electric savings (kWh/yr)</v>
          </cell>
          <cell r="D4717">
            <v>2</v>
          </cell>
          <cell r="E4717" t="str">
            <v>Gross incremental annual electric savings (kWh/yr)</v>
          </cell>
          <cell r="F4717" t="str">
            <v xml:space="preserve">Energy Savings Value Source </v>
          </cell>
          <cell r="G4717" t="str">
            <v/>
          </cell>
          <cell r="H4717" t="str">
            <v/>
          </cell>
          <cell r="I4717" t="str">
            <v>IndGreenMotorRewind_v2_0.xlsm</v>
          </cell>
        </row>
        <row r="4718">
          <cell r="C4718" t="str">
            <v>155.2_Planned Net to Gross Ratio</v>
          </cell>
          <cell r="D4718">
            <v>2</v>
          </cell>
          <cell r="E4718" t="str">
            <v>Planned Net to Gross Ratio</v>
          </cell>
          <cell r="F4718" t="str">
            <v>Net-to-Gross Value Source</v>
          </cell>
          <cell r="G4718" t="str">
            <v/>
          </cell>
          <cell r="H4718" t="str">
            <v>page 2</v>
          </cell>
          <cell r="I4718" t="str">
            <v>CA_FinAnswer_Express_Program_Evaluation_2009-2011.pdf</v>
          </cell>
        </row>
        <row r="4719">
          <cell r="C4719" t="str">
            <v>155.2_Planned Realization Rate</v>
          </cell>
          <cell r="D4719">
            <v>2</v>
          </cell>
          <cell r="E4719" t="str">
            <v>Planned Realization Rate</v>
          </cell>
          <cell r="F4719" t="str">
            <v>Realization Rate Value Source</v>
          </cell>
          <cell r="G4719" t="str">
            <v/>
          </cell>
          <cell r="H4719" t="str">
            <v>page 2</v>
          </cell>
          <cell r="I4719" t="str">
            <v>CA_FinAnswer_Express_Program_Evaluation_2009-2011.pdf</v>
          </cell>
        </row>
        <row r="4720">
          <cell r="C4720" t="str">
            <v>367.3_Planned Net to Gross Ratio</v>
          </cell>
          <cell r="D4720">
            <v>3</v>
          </cell>
          <cell r="E4720" t="str">
            <v>Planned Net to Gross Ratio</v>
          </cell>
          <cell r="F4720" t="str">
            <v>Net-to-Gross Value Source</v>
          </cell>
          <cell r="G4720" t="str">
            <v/>
          </cell>
          <cell r="H4720" t="str">
            <v>Page 2</v>
          </cell>
          <cell r="I4720" t="str">
            <v>ID_FinAnswer_Express_Program_Evaluation_2009-2011.pdf</v>
          </cell>
        </row>
        <row r="4721">
          <cell r="C4721" t="str">
            <v>367.3_Measure life (years)</v>
          </cell>
          <cell r="D4721">
            <v>3</v>
          </cell>
          <cell r="E4721" t="str">
            <v>Measure life (years)</v>
          </cell>
          <cell r="F4721" t="str">
            <v>Measure Life Value Source</v>
          </cell>
          <cell r="G4721" t="str">
            <v/>
          </cell>
          <cell r="H4721" t="str">
            <v/>
          </cell>
          <cell r="I4721" t="str">
            <v>IndGreenMotorRewind_v2_0.xlsm</v>
          </cell>
        </row>
        <row r="4722">
          <cell r="C4722" t="str">
            <v>367.3_Gross Average Monthly Demand Reduction (kW/unit)</v>
          </cell>
          <cell r="D4722">
            <v>3</v>
          </cell>
          <cell r="E4722" t="str">
            <v>Gross Average Monthly Demand Reduction (kW/unit)</v>
          </cell>
          <cell r="F4722" t="str">
            <v>Demand Reduction Value Source</v>
          </cell>
          <cell r="G4722" t="str">
            <v/>
          </cell>
          <cell r="H4722" t="str">
            <v/>
          </cell>
          <cell r="I4722" t="str">
            <v>IndGreenMotorRewind_v2_0.xlsm</v>
          </cell>
        </row>
        <row r="4723">
          <cell r="C4723" t="str">
            <v>367.3_Gross incremental annual electric savings (kWh/yr)</v>
          </cell>
          <cell r="D4723">
            <v>3</v>
          </cell>
          <cell r="E4723" t="str">
            <v>Gross incremental annual electric savings (kWh/yr)</v>
          </cell>
          <cell r="F4723" t="str">
            <v xml:space="preserve">Energy Savings Value Source </v>
          </cell>
          <cell r="G4723" t="str">
            <v/>
          </cell>
          <cell r="H4723" t="str">
            <v/>
          </cell>
          <cell r="I4723" t="str">
            <v>IndGreenMotorRewind_v2_0.xlsm</v>
          </cell>
        </row>
        <row r="4724">
          <cell r="C4724" t="str">
            <v>367.3_Planned Realization Rate</v>
          </cell>
          <cell r="D4724">
            <v>3</v>
          </cell>
          <cell r="E4724" t="str">
            <v>Planned Realization Rate</v>
          </cell>
          <cell r="F4724" t="str">
            <v>Realization Rate Value Source</v>
          </cell>
          <cell r="G4724" t="str">
            <v/>
          </cell>
          <cell r="H4724" t="str">
            <v>Table 1</v>
          </cell>
          <cell r="I4724" t="str">
            <v>ID_FinAnswer_Express_Program_Evaluation_2009-2011.pdf</v>
          </cell>
        </row>
        <row r="4725">
          <cell r="C4725" t="str">
            <v>367.3_Incremental cost ($)</v>
          </cell>
          <cell r="D4725">
            <v>3</v>
          </cell>
          <cell r="E4725" t="str">
            <v>Incremental cost ($)</v>
          </cell>
          <cell r="F4725" t="str">
            <v>Cost Value Source</v>
          </cell>
          <cell r="G4725" t="str">
            <v/>
          </cell>
          <cell r="H4725" t="str">
            <v/>
          </cell>
          <cell r="I4725" t="str">
            <v>IndGreenMotorRewind_v2_0.xlsm</v>
          </cell>
        </row>
        <row r="4726">
          <cell r="C4726" t="str">
            <v>599.3_Incremental cost ($)</v>
          </cell>
          <cell r="D4726">
            <v>3</v>
          </cell>
          <cell r="E4726" t="str">
            <v>Incremental cost ($)</v>
          </cell>
          <cell r="F4726" t="str">
            <v>Cost Value Source</v>
          </cell>
          <cell r="G4726" t="str">
            <v/>
          </cell>
          <cell r="H4726" t="str">
            <v/>
          </cell>
          <cell r="I4726" t="str">
            <v/>
          </cell>
        </row>
        <row r="4727">
          <cell r="C4727" t="str">
            <v>599.3_Measure life (years)</v>
          </cell>
          <cell r="D4727">
            <v>3</v>
          </cell>
          <cell r="E4727" t="str">
            <v>Measure life (years)</v>
          </cell>
          <cell r="F4727" t="str">
            <v>Measure Life Value Source</v>
          </cell>
          <cell r="G4727" t="str">
            <v/>
          </cell>
          <cell r="H4727" t="str">
            <v>Table 2 on page 22 of Appendix 1</v>
          </cell>
          <cell r="I4727" t="str">
            <v>UT_2011_Annual_Report.pdf</v>
          </cell>
        </row>
        <row r="4728">
          <cell r="C4728" t="str">
            <v>599.3_Gross Average Monthly Demand Reduction (kW/unit)</v>
          </cell>
          <cell r="D4728">
            <v>3</v>
          </cell>
          <cell r="E4728" t="str">
            <v>Gross Average Monthly Demand Reduction (kW/unit)</v>
          </cell>
          <cell r="F4728" t="str">
            <v>Demand Reduction Value Source</v>
          </cell>
          <cell r="G4728" t="str">
            <v/>
          </cell>
          <cell r="H4728" t="str">
            <v/>
          </cell>
          <cell r="I4728" t="str">
            <v/>
          </cell>
        </row>
        <row r="4729">
          <cell r="C4729" t="str">
            <v>599.3_Incentive Customer ($)</v>
          </cell>
          <cell r="D4729">
            <v>3</v>
          </cell>
          <cell r="E4729" t="str">
            <v>Incentive Customer ($)</v>
          </cell>
          <cell r="F4729" t="str">
            <v>Incentive Value Source</v>
          </cell>
          <cell r="G4729" t="str">
            <v/>
          </cell>
          <cell r="H4729" t="str">
            <v>Table 10-14</v>
          </cell>
          <cell r="I4729" t="str">
            <v>FinAnswer Express Market Characterization and Program Enhancements - Utah Service Territory 30 Nov 2011.pdf</v>
          </cell>
        </row>
        <row r="4730">
          <cell r="C4730" t="str">
            <v>599.3_Gross Average Monthly Demand Reduction (kW/unit)</v>
          </cell>
          <cell r="D4730">
            <v>3</v>
          </cell>
          <cell r="E4730" t="str">
            <v>Gross Average Monthly Demand Reduction (kW/unit)</v>
          </cell>
          <cell r="F4730" t="str">
            <v>Demand Reduction Value Source</v>
          </cell>
          <cell r="G4730" t="str">
            <v/>
          </cell>
          <cell r="H4730" t="str">
            <v/>
          </cell>
          <cell r="I4730" t="str">
            <v>IndGreenMotorRewind_v2_0.xlsm</v>
          </cell>
        </row>
        <row r="4731">
          <cell r="C4731" t="str">
            <v>599.3_Gross incremental annual electric savings (kWh/yr)</v>
          </cell>
          <cell r="D4731">
            <v>3</v>
          </cell>
          <cell r="E4731" t="str">
            <v>Gross incremental annual electric savings (kWh/yr)</v>
          </cell>
          <cell r="F4731" t="str">
            <v xml:space="preserve">Energy Savings Value Source </v>
          </cell>
          <cell r="G4731" t="str">
            <v/>
          </cell>
          <cell r="H4731" t="str">
            <v/>
          </cell>
          <cell r="I4731" t="str">
            <v>AgGreenMotorRewind_v2_0.xlsm</v>
          </cell>
        </row>
        <row r="4732">
          <cell r="C4732" t="str">
            <v>599.3_Incremental cost ($)</v>
          </cell>
          <cell r="D4732">
            <v>3</v>
          </cell>
          <cell r="E4732" t="str">
            <v>Incremental cost ($)</v>
          </cell>
          <cell r="F4732" t="str">
            <v>Cost Value Source</v>
          </cell>
          <cell r="G4732" t="str">
            <v/>
          </cell>
          <cell r="H4732" t="str">
            <v/>
          </cell>
          <cell r="I4732" t="str">
            <v>IndGreenMotorRewind_v2_0.xlsm</v>
          </cell>
        </row>
        <row r="4733">
          <cell r="C4733" t="str">
            <v>599.3_Gross incremental annual electric savings (kWh/yr)</v>
          </cell>
          <cell r="D4733">
            <v>3</v>
          </cell>
          <cell r="E4733" t="str">
            <v>Gross incremental annual electric savings (kWh/yr)</v>
          </cell>
          <cell r="F4733" t="str">
            <v xml:space="preserve">Energy Savings Value Source </v>
          </cell>
          <cell r="G4733" t="str">
            <v/>
          </cell>
          <cell r="H4733" t="str">
            <v/>
          </cell>
          <cell r="I4733" t="str">
            <v/>
          </cell>
        </row>
        <row r="4734">
          <cell r="C4734" t="str">
            <v>809.2_Gross incremental annual electric savings (kWh/yr)</v>
          </cell>
          <cell r="D4734">
            <v>2</v>
          </cell>
          <cell r="E4734" t="str">
            <v>Gross incremental annual electric savings (kWh/yr)</v>
          </cell>
          <cell r="F4734" t="str">
            <v xml:space="preserve">Energy Savings Value Source </v>
          </cell>
          <cell r="G4734" t="str">
            <v/>
          </cell>
          <cell r="H4734" t="str">
            <v/>
          </cell>
          <cell r="I4734" t="str">
            <v>IndGreenMotorRewind_v2_0.xlsm</v>
          </cell>
        </row>
        <row r="4735">
          <cell r="C4735" t="str">
            <v>809.2_Measure life (years)</v>
          </cell>
          <cell r="D4735">
            <v>2</v>
          </cell>
          <cell r="E4735" t="str">
            <v>Measure life (years)</v>
          </cell>
          <cell r="F4735" t="str">
            <v>Measure Life Value Source</v>
          </cell>
          <cell r="G4735" t="str">
            <v/>
          </cell>
          <cell r="H4735" t="str">
            <v/>
          </cell>
          <cell r="I4735" t="str">
            <v>IndGreenMotorRewind_v2_0.xlsm</v>
          </cell>
        </row>
        <row r="4736">
          <cell r="C4736" t="str">
            <v>809.2_Gross Average Monthly Demand Reduction (kW/unit)</v>
          </cell>
          <cell r="D4736">
            <v>2</v>
          </cell>
          <cell r="E4736" t="str">
            <v>Gross Average Monthly Demand Reduction (kW/unit)</v>
          </cell>
          <cell r="F4736" t="str">
            <v>Demand Reduction Value Source</v>
          </cell>
          <cell r="G4736" t="str">
            <v/>
          </cell>
          <cell r="H4736" t="str">
            <v/>
          </cell>
          <cell r="I4736" t="str">
            <v>IndGreenMotorRewind_v2_0.xlsm</v>
          </cell>
        </row>
        <row r="4737">
          <cell r="C4737" t="str">
            <v>809.2_Incremental cost ($)</v>
          </cell>
          <cell r="D4737">
            <v>2</v>
          </cell>
          <cell r="E4737" t="str">
            <v>Incremental cost ($)</v>
          </cell>
          <cell r="F4737" t="str">
            <v>Cost Value Source</v>
          </cell>
          <cell r="G4737" t="str">
            <v/>
          </cell>
          <cell r="H4737" t="str">
            <v/>
          </cell>
          <cell r="I4737" t="str">
            <v>IndGreenMotorRewind_v2_0.xlsm</v>
          </cell>
        </row>
        <row r="4738">
          <cell r="C4738" t="str">
            <v>1023.3_Incremental cost ($)</v>
          </cell>
          <cell r="D4738">
            <v>3</v>
          </cell>
          <cell r="E4738" t="str">
            <v>Incremental cost ($)</v>
          </cell>
          <cell r="F4738" t="str">
            <v>Incremental Cost Value Source</v>
          </cell>
          <cell r="G4738" t="str">
            <v/>
          </cell>
          <cell r="H4738" t="str">
            <v/>
          </cell>
          <cell r="I4738" t="str">
            <v>IndGreenMotorRewind_v2_0.xlsm</v>
          </cell>
        </row>
        <row r="4739">
          <cell r="C4739" t="str">
            <v>1023.3_Planned Realization Rate</v>
          </cell>
          <cell r="D4739">
            <v>3</v>
          </cell>
          <cell r="E4739" t="str">
            <v>Planned Realization Rate</v>
          </cell>
          <cell r="F4739" t="str">
            <v>Realization Rate Value Source</v>
          </cell>
          <cell r="G4739" t="str">
            <v/>
          </cell>
          <cell r="H4739" t="str">
            <v>Table 1</v>
          </cell>
          <cell r="I4739" t="str">
            <v>DSM_WY_FinAnswerExpress_Report_2011.pdf</v>
          </cell>
        </row>
        <row r="4740">
          <cell r="C4740" t="str">
            <v>1023.3_Gross Average Monthly Demand Reduction (kW/unit)</v>
          </cell>
          <cell r="D4740">
            <v>3</v>
          </cell>
          <cell r="E4740" t="str">
            <v>Gross Average Monthly Demand Reduction (kW/unit)</v>
          </cell>
          <cell r="F4740" t="str">
            <v>Demand Savings Value Source</v>
          </cell>
          <cell r="G4740" t="str">
            <v/>
          </cell>
          <cell r="H4740" t="str">
            <v/>
          </cell>
          <cell r="I4740" t="str">
            <v>IndGreenMotorRewind_v2_0.xlsm</v>
          </cell>
        </row>
        <row r="4741">
          <cell r="C4741" t="str">
            <v>1023.3_Planned Net to Gross Ratio</v>
          </cell>
          <cell r="D4741">
            <v>3</v>
          </cell>
          <cell r="E4741" t="str">
            <v>Planned Net to Gross Ratio</v>
          </cell>
          <cell r="F4741" t="str">
            <v>Net-to-Gross Value Source</v>
          </cell>
          <cell r="G4741" t="str">
            <v/>
          </cell>
          <cell r="H4741" t="str">
            <v>Page 10</v>
          </cell>
          <cell r="I4741" t="str">
            <v>DSM_WY_FinAnswerExpress_Report_2011.pdf</v>
          </cell>
        </row>
        <row r="4742">
          <cell r="C4742" t="str">
            <v>1023.3_Measure life (years)</v>
          </cell>
          <cell r="D4742">
            <v>3</v>
          </cell>
          <cell r="E4742" t="str">
            <v>Measure life (years)</v>
          </cell>
          <cell r="F4742" t="str">
            <v>Measure Life Value Source</v>
          </cell>
          <cell r="G4742" t="str">
            <v/>
          </cell>
          <cell r="H4742" t="str">
            <v/>
          </cell>
          <cell r="I4742" t="str">
            <v>IndGreenMotorRewind_v2_0.xlsm</v>
          </cell>
        </row>
        <row r="4743">
          <cell r="C4743" t="str">
            <v>1023.3_Gross incremental annual electric savings (kWh/yr)</v>
          </cell>
          <cell r="D4743">
            <v>3</v>
          </cell>
          <cell r="E4743" t="str">
            <v>Gross incremental annual electric savings (kWh/yr)</v>
          </cell>
          <cell r="F4743" t="str">
            <v>Energy Savings Value Source</v>
          </cell>
          <cell r="G4743" t="str">
            <v/>
          </cell>
          <cell r="H4743" t="str">
            <v/>
          </cell>
          <cell r="I4743" t="str">
            <v>IndGreenMotorRewind_v2_0.xlsm</v>
          </cell>
        </row>
        <row r="4744">
          <cell r="C4744" t="str">
            <v>12202013-092.1_Gross Average Monthly Demand Reduction (kW/unit)</v>
          </cell>
          <cell r="D4744">
            <v>1</v>
          </cell>
          <cell r="E4744" t="str">
            <v>Gross Average Monthly Demand Reduction (kW/unit)</v>
          </cell>
          <cell r="F4744" t="str">
            <v>Demand Reduction Value Source</v>
          </cell>
          <cell r="G4744" t="str">
            <v/>
          </cell>
          <cell r="H4744" t="str">
            <v/>
          </cell>
          <cell r="I4744" t="str">
            <v>IndGreenMotorRewind_v2_0.xlsm</v>
          </cell>
        </row>
        <row r="4745">
          <cell r="C4745" t="str">
            <v>12202013-092.1_Measure life (years)</v>
          </cell>
          <cell r="D4745">
            <v>1</v>
          </cell>
          <cell r="E4745" t="str">
            <v>Measure life (years)</v>
          </cell>
          <cell r="F4745" t="str">
            <v>Measure Life Value Source</v>
          </cell>
          <cell r="G4745" t="str">
            <v/>
          </cell>
          <cell r="H4745" t="str">
            <v/>
          </cell>
          <cell r="I4745" t="str">
            <v>IndGreenMotorRewind_v2_0.xlsm</v>
          </cell>
        </row>
        <row r="4746">
          <cell r="C4746" t="str">
            <v>12202013-092.1_Incremental cost ($)</v>
          </cell>
          <cell r="D4746">
            <v>1</v>
          </cell>
          <cell r="E4746" t="str">
            <v>Incremental cost ($)</v>
          </cell>
          <cell r="F4746" t="str">
            <v>Cost Value Source</v>
          </cell>
          <cell r="G4746" t="str">
            <v/>
          </cell>
          <cell r="H4746" t="str">
            <v/>
          </cell>
          <cell r="I4746" t="str">
            <v>IndGreenMotorRewind_v2_0.xlsm</v>
          </cell>
        </row>
        <row r="4747">
          <cell r="C4747" t="str">
            <v>12202013-092.1_Gross incremental annual electric savings (kWh/yr)</v>
          </cell>
          <cell r="D4747">
            <v>1</v>
          </cell>
          <cell r="E4747" t="str">
            <v>Gross incremental annual electric savings (kWh/yr)</v>
          </cell>
          <cell r="F4747" t="str">
            <v xml:space="preserve">Energy Savings Value Source </v>
          </cell>
          <cell r="G4747" t="str">
            <v/>
          </cell>
          <cell r="H4747" t="str">
            <v/>
          </cell>
          <cell r="I4747" t="str">
            <v>IndGreenMotorRewind_v2_0.xlsm</v>
          </cell>
        </row>
        <row r="4748">
          <cell r="C4748" t="str">
            <v>12202013-092.1_Planned Net to Gross Ratio</v>
          </cell>
          <cell r="D4748">
            <v>1</v>
          </cell>
          <cell r="E4748" t="str">
            <v>Planned Net to Gross Ratio</v>
          </cell>
          <cell r="F4748" t="str">
            <v>Net-to-Gross Value Source</v>
          </cell>
          <cell r="G4748" t="str">
            <v/>
          </cell>
          <cell r="H4748" t="str">
            <v>page 2</v>
          </cell>
          <cell r="I4748" t="str">
            <v>CA_FinAnswer_Express_Program_Evaluation_2009-2011.pdf</v>
          </cell>
        </row>
        <row r="4749">
          <cell r="C4749" t="str">
            <v>12202013-092.1_Planned Realization Rate</v>
          </cell>
          <cell r="D4749">
            <v>1</v>
          </cell>
          <cell r="E4749" t="str">
            <v>Planned Realization Rate</v>
          </cell>
          <cell r="F4749" t="str">
            <v>Realization Rate Value Source</v>
          </cell>
          <cell r="G4749" t="str">
            <v/>
          </cell>
          <cell r="H4749" t="str">
            <v>page 2</v>
          </cell>
          <cell r="I4749" t="str">
            <v>CA_FinAnswer_Express_Program_Evaluation_2009-2011.pdf</v>
          </cell>
        </row>
        <row r="4750">
          <cell r="C4750" t="str">
            <v>12202013-028.2_Planned Realization Rate</v>
          </cell>
          <cell r="D4750">
            <v>2</v>
          </cell>
          <cell r="E4750" t="str">
            <v>Planned Realization Rate</v>
          </cell>
          <cell r="F4750" t="str">
            <v>Realization Rate Value Source</v>
          </cell>
          <cell r="G4750" t="str">
            <v/>
          </cell>
          <cell r="H4750" t="str">
            <v>Table 1</v>
          </cell>
          <cell r="I4750" t="str">
            <v>ID_FinAnswer_Express_Program_Evaluation_2009-2011.pdf</v>
          </cell>
        </row>
        <row r="4751">
          <cell r="C4751" t="str">
            <v>12202013-028.2_Incremental cost ($)</v>
          </cell>
          <cell r="D4751">
            <v>2</v>
          </cell>
          <cell r="E4751" t="str">
            <v>Incremental cost ($)</v>
          </cell>
          <cell r="F4751" t="str">
            <v>Cost Value Source</v>
          </cell>
          <cell r="G4751" t="str">
            <v/>
          </cell>
          <cell r="H4751" t="str">
            <v/>
          </cell>
          <cell r="I4751" t="str">
            <v>IndGreenMotorRewind_v2_0.xlsm</v>
          </cell>
        </row>
        <row r="4752">
          <cell r="C4752" t="str">
            <v>12202013-028.2_Measure life (years)</v>
          </cell>
          <cell r="D4752">
            <v>2</v>
          </cell>
          <cell r="E4752" t="str">
            <v>Measure life (years)</v>
          </cell>
          <cell r="F4752" t="str">
            <v>Measure Life Value Source</v>
          </cell>
          <cell r="G4752" t="str">
            <v/>
          </cell>
          <cell r="H4752" t="str">
            <v/>
          </cell>
          <cell r="I4752" t="str">
            <v>IndGreenMotorRewind_v2_0.xlsm</v>
          </cell>
        </row>
        <row r="4753">
          <cell r="C4753" t="str">
            <v>12202013-028.2_Planned Net to Gross Ratio</v>
          </cell>
          <cell r="D4753">
            <v>2</v>
          </cell>
          <cell r="E4753" t="str">
            <v>Planned Net to Gross Ratio</v>
          </cell>
          <cell r="F4753" t="str">
            <v>Net-to-Gross Value Source</v>
          </cell>
          <cell r="G4753" t="str">
            <v/>
          </cell>
          <cell r="H4753" t="str">
            <v>Page 2</v>
          </cell>
          <cell r="I4753" t="str">
            <v>ID_FinAnswer_Express_Program_Evaluation_2009-2011.pdf</v>
          </cell>
        </row>
        <row r="4754">
          <cell r="C4754" t="str">
            <v>12202013-028.2_Gross incremental annual electric savings (kWh/yr)</v>
          </cell>
          <cell r="D4754">
            <v>2</v>
          </cell>
          <cell r="E4754" t="str">
            <v>Gross incremental annual electric savings (kWh/yr)</v>
          </cell>
          <cell r="F4754" t="str">
            <v xml:space="preserve">Energy Savings Value Source </v>
          </cell>
          <cell r="G4754" t="str">
            <v/>
          </cell>
          <cell r="H4754" t="str">
            <v/>
          </cell>
          <cell r="I4754" t="str">
            <v>IndGreenMotorRewind_v2_0.xlsm</v>
          </cell>
        </row>
        <row r="4755">
          <cell r="C4755" t="str">
            <v>12202013-028.2_Gross Average Monthly Demand Reduction (kW/unit)</v>
          </cell>
          <cell r="D4755">
            <v>2</v>
          </cell>
          <cell r="E4755" t="str">
            <v>Gross Average Monthly Demand Reduction (kW/unit)</v>
          </cell>
          <cell r="F4755" t="str">
            <v>Demand Reduction Value Source</v>
          </cell>
          <cell r="G4755" t="str">
            <v/>
          </cell>
          <cell r="H4755" t="str">
            <v/>
          </cell>
          <cell r="I4755" t="str">
            <v>IndGreenMotorRewind_v2_0.xlsm</v>
          </cell>
        </row>
        <row r="4756">
          <cell r="C4756" t="str">
            <v>12132013-028.2_Gross incremental annual electric savings (kWh/yr)</v>
          </cell>
          <cell r="D4756">
            <v>2</v>
          </cell>
          <cell r="E4756" t="str">
            <v>Gross incremental annual electric savings (kWh/yr)</v>
          </cell>
          <cell r="F4756" t="str">
            <v xml:space="preserve">Energy Savings Value Source </v>
          </cell>
          <cell r="G4756" t="str">
            <v/>
          </cell>
          <cell r="H4756" t="str">
            <v/>
          </cell>
          <cell r="I4756" t="str">
            <v>IndGreenMotorRewind_v2_0.xlsm</v>
          </cell>
        </row>
        <row r="4757">
          <cell r="C4757" t="str">
            <v>12132013-028.2_Gross Average Monthly Demand Reduction (kW/unit)</v>
          </cell>
          <cell r="D4757">
            <v>2</v>
          </cell>
          <cell r="E4757" t="str">
            <v>Gross Average Monthly Demand Reduction (kW/unit)</v>
          </cell>
          <cell r="F4757" t="str">
            <v>Demand Reduction Value Source</v>
          </cell>
          <cell r="G4757" t="str">
            <v/>
          </cell>
          <cell r="H4757" t="str">
            <v/>
          </cell>
          <cell r="I4757" t="str">
            <v/>
          </cell>
        </row>
        <row r="4758">
          <cell r="C4758" t="str">
            <v>12132013-028.2_Incremental cost ($)</v>
          </cell>
          <cell r="D4758">
            <v>2</v>
          </cell>
          <cell r="E4758" t="str">
            <v>Incremental cost ($)</v>
          </cell>
          <cell r="F4758" t="str">
            <v>Cost Value Source</v>
          </cell>
          <cell r="G4758" t="str">
            <v/>
          </cell>
          <cell r="H4758" t="str">
            <v/>
          </cell>
          <cell r="I4758" t="str">
            <v>IndGreenMotorRewind_v2_0.xlsm</v>
          </cell>
        </row>
        <row r="4759">
          <cell r="C4759" t="str">
            <v>12132013-028.2_Gross Average Monthly Demand Reduction (kW/unit)</v>
          </cell>
          <cell r="D4759">
            <v>2</v>
          </cell>
          <cell r="E4759" t="str">
            <v>Gross Average Monthly Demand Reduction (kW/unit)</v>
          </cell>
          <cell r="F4759" t="str">
            <v>Demand Reduction Value Source</v>
          </cell>
          <cell r="G4759" t="str">
            <v/>
          </cell>
          <cell r="H4759" t="str">
            <v/>
          </cell>
          <cell r="I4759" t="str">
            <v>IndGreenMotorRewind_v2_0.xlsm</v>
          </cell>
        </row>
        <row r="4760">
          <cell r="C4760" t="str">
            <v>12132013-028.2_Gross incremental annual electric savings (kWh/yr)</v>
          </cell>
          <cell r="D4760">
            <v>2</v>
          </cell>
          <cell r="E4760" t="str">
            <v>Gross incremental annual electric savings (kWh/yr)</v>
          </cell>
          <cell r="F4760" t="str">
            <v xml:space="preserve">Energy Savings Value Source </v>
          </cell>
          <cell r="G4760" t="str">
            <v/>
          </cell>
          <cell r="H4760" t="str">
            <v/>
          </cell>
          <cell r="I4760" t="str">
            <v/>
          </cell>
        </row>
        <row r="4761">
          <cell r="C4761" t="str">
            <v>12132013-028.2_Measure life (years)</v>
          </cell>
          <cell r="D4761">
            <v>2</v>
          </cell>
          <cell r="E4761" t="str">
            <v>Measure life (years)</v>
          </cell>
          <cell r="F4761" t="str">
            <v>Measure Life Value Source</v>
          </cell>
          <cell r="G4761" t="str">
            <v/>
          </cell>
          <cell r="H4761" t="str">
            <v>Table 2 on page 22 of Appendix 1</v>
          </cell>
          <cell r="I4761" t="str">
            <v>UT_2011_Annual_Report.pdf</v>
          </cell>
        </row>
        <row r="4762">
          <cell r="C4762" t="str">
            <v>12132013-028.2_Incremental cost ($)</v>
          </cell>
          <cell r="D4762">
            <v>2</v>
          </cell>
          <cell r="E4762" t="str">
            <v>Incremental cost ($)</v>
          </cell>
          <cell r="F4762" t="str">
            <v>Cost Value Source</v>
          </cell>
          <cell r="G4762" t="str">
            <v/>
          </cell>
          <cell r="H4762" t="str">
            <v/>
          </cell>
          <cell r="I4762" t="str">
            <v/>
          </cell>
        </row>
        <row r="4763">
          <cell r="C4763" t="str">
            <v>12132013-028.2_Incentive Customer ($)</v>
          </cell>
          <cell r="D4763">
            <v>2</v>
          </cell>
          <cell r="E4763" t="str">
            <v>Incentive Customer ($)</v>
          </cell>
          <cell r="F4763" t="str">
            <v>Incentive Value Source</v>
          </cell>
          <cell r="G4763" t="str">
            <v/>
          </cell>
          <cell r="H4763" t="str">
            <v>Table 10-14</v>
          </cell>
          <cell r="I4763" t="str">
            <v>FinAnswer Express Market Characterization and Program Enhancements - Utah Service Territory 30 Nov 2011.pdf</v>
          </cell>
        </row>
        <row r="4764">
          <cell r="C4764" t="str">
            <v>12302013-051.1_Gross Average Monthly Demand Reduction (kW/unit)</v>
          </cell>
          <cell r="D4764">
            <v>1</v>
          </cell>
          <cell r="E4764" t="str">
            <v>Gross Average Monthly Demand Reduction (kW/unit)</v>
          </cell>
          <cell r="F4764" t="str">
            <v>Demand Reduction Value Source</v>
          </cell>
          <cell r="G4764" t="str">
            <v/>
          </cell>
          <cell r="H4764" t="str">
            <v/>
          </cell>
          <cell r="I4764" t="str">
            <v>IndGreenMotorRewind_v2_0.xlsm</v>
          </cell>
        </row>
        <row r="4765">
          <cell r="C4765" t="str">
            <v>12302013-051.1_Gross incremental annual electric savings (kWh/yr)</v>
          </cell>
          <cell r="D4765">
            <v>1</v>
          </cell>
          <cell r="E4765" t="str">
            <v>Gross incremental annual electric savings (kWh/yr)</v>
          </cell>
          <cell r="F4765" t="str">
            <v xml:space="preserve">Energy Savings Value Source </v>
          </cell>
          <cell r="G4765" t="str">
            <v/>
          </cell>
          <cell r="H4765" t="str">
            <v/>
          </cell>
          <cell r="I4765" t="str">
            <v>IndGreenMotorRewind_v2_0.xlsm</v>
          </cell>
        </row>
        <row r="4766">
          <cell r="C4766" t="str">
            <v>12302013-051.1_Measure life (years)</v>
          </cell>
          <cell r="D4766">
            <v>1</v>
          </cell>
          <cell r="E4766" t="str">
            <v>Measure life (years)</v>
          </cell>
          <cell r="F4766" t="str">
            <v>Measure Life Value Source</v>
          </cell>
          <cell r="G4766" t="str">
            <v/>
          </cell>
          <cell r="H4766" t="str">
            <v/>
          </cell>
          <cell r="I4766" t="str">
            <v>IndGreenMotorRewind_v2_0.xlsm</v>
          </cell>
        </row>
        <row r="4767">
          <cell r="C4767" t="str">
            <v>12302013-051.1_Incremental cost ($)</v>
          </cell>
          <cell r="D4767">
            <v>1</v>
          </cell>
          <cell r="E4767" t="str">
            <v>Incremental cost ($)</v>
          </cell>
          <cell r="F4767" t="str">
            <v>Cost Value Source</v>
          </cell>
          <cell r="G4767" t="str">
            <v/>
          </cell>
          <cell r="H4767" t="str">
            <v/>
          </cell>
          <cell r="I4767" t="str">
            <v>IndGreenMotorRewind_v2_0.xlsm</v>
          </cell>
        </row>
        <row r="4768">
          <cell r="C4768" t="str">
            <v>12202013-060.2_Planned Net to Gross Ratio</v>
          </cell>
          <cell r="D4768">
            <v>2</v>
          </cell>
          <cell r="E4768" t="str">
            <v>Planned Net to Gross Ratio</v>
          </cell>
          <cell r="F4768" t="str">
            <v>Net-to-Gross Value Source</v>
          </cell>
          <cell r="G4768" t="str">
            <v/>
          </cell>
          <cell r="H4768" t="str">
            <v>Page 10</v>
          </cell>
          <cell r="I4768" t="str">
            <v>DSM_WY_FinAnswerExpress_Report_2011.pdf</v>
          </cell>
        </row>
        <row r="4769">
          <cell r="C4769" t="str">
            <v>12202013-060.2_Incremental cost ($)</v>
          </cell>
          <cell r="D4769">
            <v>2</v>
          </cell>
          <cell r="E4769" t="str">
            <v>Incremental cost ($)</v>
          </cell>
          <cell r="F4769" t="str">
            <v>Incremental Cost Value Source</v>
          </cell>
          <cell r="G4769" t="str">
            <v/>
          </cell>
          <cell r="H4769" t="str">
            <v/>
          </cell>
          <cell r="I4769" t="str">
            <v>IndGreenMotorRewind_v2_0.xlsm</v>
          </cell>
        </row>
        <row r="4770">
          <cell r="C4770" t="str">
            <v>12202013-060.2_Gross incremental annual electric savings (kWh/yr)</v>
          </cell>
          <cell r="D4770">
            <v>2</v>
          </cell>
          <cell r="E4770" t="str">
            <v>Gross incremental annual electric savings (kWh/yr)</v>
          </cell>
          <cell r="F4770" t="str">
            <v>Energy Savings Value Source</v>
          </cell>
          <cell r="G4770" t="str">
            <v/>
          </cell>
          <cell r="H4770" t="str">
            <v/>
          </cell>
          <cell r="I4770" t="str">
            <v>IndGreenMotorRewind_v2_0.xlsm</v>
          </cell>
        </row>
        <row r="4771">
          <cell r="C4771" t="str">
            <v>12202013-060.2_Gross Average Monthly Demand Reduction (kW/unit)</v>
          </cell>
          <cell r="D4771">
            <v>2</v>
          </cell>
          <cell r="E4771" t="str">
            <v>Gross Average Monthly Demand Reduction (kW/unit)</v>
          </cell>
          <cell r="F4771" t="str">
            <v>Demand Savings Value Source</v>
          </cell>
          <cell r="G4771" t="str">
            <v/>
          </cell>
          <cell r="H4771" t="str">
            <v/>
          </cell>
          <cell r="I4771" t="str">
            <v>IndGreenMotorRewind_v2_0.xlsm</v>
          </cell>
        </row>
        <row r="4772">
          <cell r="C4772" t="str">
            <v>12202013-060.2_Measure life (years)</v>
          </cell>
          <cell r="D4772">
            <v>2</v>
          </cell>
          <cell r="E4772" t="str">
            <v>Measure life (years)</v>
          </cell>
          <cell r="F4772" t="str">
            <v>Measure Life Value Source</v>
          </cell>
          <cell r="G4772" t="str">
            <v/>
          </cell>
          <cell r="H4772" t="str">
            <v/>
          </cell>
          <cell r="I4772" t="str">
            <v>IndGreenMotorRewind_v2_0.xlsm</v>
          </cell>
        </row>
        <row r="4773">
          <cell r="C4773" t="str">
            <v>12202013-060.2_Planned Realization Rate</v>
          </cell>
          <cell r="D4773">
            <v>2</v>
          </cell>
          <cell r="E4773" t="str">
            <v>Planned Realization Rate</v>
          </cell>
          <cell r="F4773" t="str">
            <v>Realization Rate Value Source</v>
          </cell>
          <cell r="G4773" t="str">
            <v/>
          </cell>
          <cell r="H4773" t="str">
            <v>Table 1</v>
          </cell>
          <cell r="I4773" t="str">
            <v>DSM_WY_FinAnswerExpress_Report_2011.pdf</v>
          </cell>
        </row>
        <row r="4774">
          <cell r="C4774" t="str">
            <v>144.2_Gross incremental annual electric savings (kWh/yr)</v>
          </cell>
          <cell r="D4774">
            <v>2</v>
          </cell>
          <cell r="E4774" t="str">
            <v>Gross incremental annual electric savings (kWh/yr)</v>
          </cell>
          <cell r="F4774" t="str">
            <v xml:space="preserve">Energy Savings Value Source </v>
          </cell>
          <cell r="G4774" t="str">
            <v/>
          </cell>
          <cell r="H4774" t="str">
            <v/>
          </cell>
          <cell r="I4774" t="str">
            <v>IndGreenMotorRewind_v2_0.xlsm</v>
          </cell>
        </row>
        <row r="4775">
          <cell r="C4775" t="str">
            <v>144.2_Incremental cost ($)</v>
          </cell>
          <cell r="D4775">
            <v>2</v>
          </cell>
          <cell r="E4775" t="str">
            <v>Incremental cost ($)</v>
          </cell>
          <cell r="F4775" t="str">
            <v>Cost Value Source</v>
          </cell>
          <cell r="G4775" t="str">
            <v/>
          </cell>
          <cell r="H4775" t="str">
            <v/>
          </cell>
          <cell r="I4775" t="str">
            <v>IndGreenMotorRewind_v2_0.xlsm</v>
          </cell>
        </row>
        <row r="4776">
          <cell r="C4776" t="str">
            <v>144.2_Measure life (years)</v>
          </cell>
          <cell r="D4776">
            <v>2</v>
          </cell>
          <cell r="E4776" t="str">
            <v>Measure life (years)</v>
          </cell>
          <cell r="F4776" t="str">
            <v>Measure Life Value Source</v>
          </cell>
          <cell r="G4776" t="str">
            <v/>
          </cell>
          <cell r="H4776" t="str">
            <v/>
          </cell>
          <cell r="I4776" t="str">
            <v>IndGreenMotorRewind_v2_0.xlsm</v>
          </cell>
        </row>
        <row r="4777">
          <cell r="C4777" t="str">
            <v>144.2_Planned Realization Rate</v>
          </cell>
          <cell r="D4777">
            <v>2</v>
          </cell>
          <cell r="E4777" t="str">
            <v>Planned Realization Rate</v>
          </cell>
          <cell r="F4777" t="str">
            <v>Realization Rate Value Source</v>
          </cell>
          <cell r="G4777" t="str">
            <v/>
          </cell>
          <cell r="H4777" t="str">
            <v>page 2</v>
          </cell>
          <cell r="I4777" t="str">
            <v>CA_FinAnswer_Express_Program_Evaluation_2009-2011.pdf</v>
          </cell>
        </row>
        <row r="4778">
          <cell r="C4778" t="str">
            <v>144.2_Planned Net to Gross Ratio</v>
          </cell>
          <cell r="D4778">
            <v>2</v>
          </cell>
          <cell r="E4778" t="str">
            <v>Planned Net to Gross Ratio</v>
          </cell>
          <cell r="F4778" t="str">
            <v>Net-to-Gross Value Source</v>
          </cell>
          <cell r="G4778" t="str">
            <v/>
          </cell>
          <cell r="H4778" t="str">
            <v>page 2</v>
          </cell>
          <cell r="I4778" t="str">
            <v>CA_FinAnswer_Express_Program_Evaluation_2009-2011.pdf</v>
          </cell>
        </row>
        <row r="4779">
          <cell r="C4779" t="str">
            <v>144.2_Gross Average Monthly Demand Reduction (kW/unit)</v>
          </cell>
          <cell r="D4779">
            <v>2</v>
          </cell>
          <cell r="E4779" t="str">
            <v>Gross Average Monthly Demand Reduction (kW/unit)</v>
          </cell>
          <cell r="F4779" t="str">
            <v>Demand Reduction Value Source</v>
          </cell>
          <cell r="G4779" t="str">
            <v/>
          </cell>
          <cell r="H4779" t="str">
            <v/>
          </cell>
          <cell r="I4779" t="str">
            <v>IndGreenMotorRewind_v2_0.xlsm</v>
          </cell>
        </row>
        <row r="4780">
          <cell r="C4780" t="str">
            <v>354.3_Measure life (years)</v>
          </cell>
          <cell r="D4780">
            <v>3</v>
          </cell>
          <cell r="E4780" t="str">
            <v>Measure life (years)</v>
          </cell>
          <cell r="F4780" t="str">
            <v>Measure Life Value Source</v>
          </cell>
          <cell r="G4780" t="str">
            <v/>
          </cell>
          <cell r="H4780" t="str">
            <v/>
          </cell>
          <cell r="I4780" t="str">
            <v>IndGreenMotorRewind_v2_0.xlsm</v>
          </cell>
        </row>
        <row r="4781">
          <cell r="C4781" t="str">
            <v>354.3_Planned Realization Rate</v>
          </cell>
          <cell r="D4781">
            <v>3</v>
          </cell>
          <cell r="E4781" t="str">
            <v>Planned Realization Rate</v>
          </cell>
          <cell r="F4781" t="str">
            <v>Realization Rate Value Source</v>
          </cell>
          <cell r="G4781" t="str">
            <v/>
          </cell>
          <cell r="H4781" t="str">
            <v>Table 1</v>
          </cell>
          <cell r="I4781" t="str">
            <v>ID_FinAnswer_Express_Program_Evaluation_2009-2011.pdf</v>
          </cell>
        </row>
        <row r="4782">
          <cell r="C4782" t="str">
            <v>354.3_Gross incremental annual electric savings (kWh/yr)</v>
          </cell>
          <cell r="D4782">
            <v>3</v>
          </cell>
          <cell r="E4782" t="str">
            <v>Gross incremental annual electric savings (kWh/yr)</v>
          </cell>
          <cell r="F4782" t="str">
            <v xml:space="preserve">Energy Savings Value Source </v>
          </cell>
          <cell r="G4782" t="str">
            <v/>
          </cell>
          <cell r="H4782" t="str">
            <v/>
          </cell>
          <cell r="I4782" t="str">
            <v>IndGreenMotorRewind_v2_0.xlsm</v>
          </cell>
        </row>
        <row r="4783">
          <cell r="C4783" t="str">
            <v>354.3_Planned Net to Gross Ratio</v>
          </cell>
          <cell r="D4783">
            <v>3</v>
          </cell>
          <cell r="E4783" t="str">
            <v>Planned Net to Gross Ratio</v>
          </cell>
          <cell r="F4783" t="str">
            <v>Net-to-Gross Value Source</v>
          </cell>
          <cell r="G4783" t="str">
            <v/>
          </cell>
          <cell r="H4783" t="str">
            <v>Page 2</v>
          </cell>
          <cell r="I4783" t="str">
            <v>ID_FinAnswer_Express_Program_Evaluation_2009-2011.pdf</v>
          </cell>
        </row>
        <row r="4784">
          <cell r="C4784" t="str">
            <v>354.3_Incremental cost ($)</v>
          </cell>
          <cell r="D4784">
            <v>3</v>
          </cell>
          <cell r="E4784" t="str">
            <v>Incremental cost ($)</v>
          </cell>
          <cell r="F4784" t="str">
            <v>Cost Value Source</v>
          </cell>
          <cell r="G4784" t="str">
            <v/>
          </cell>
          <cell r="H4784" t="str">
            <v/>
          </cell>
          <cell r="I4784" t="str">
            <v>IndGreenMotorRewind_v2_0.xlsm</v>
          </cell>
        </row>
        <row r="4785">
          <cell r="C4785" t="str">
            <v>354.3_Gross Average Monthly Demand Reduction (kW/unit)</v>
          </cell>
          <cell r="D4785">
            <v>3</v>
          </cell>
          <cell r="E4785" t="str">
            <v>Gross Average Monthly Demand Reduction (kW/unit)</v>
          </cell>
          <cell r="F4785" t="str">
            <v>Demand Reduction Value Source</v>
          </cell>
          <cell r="G4785" t="str">
            <v/>
          </cell>
          <cell r="H4785" t="str">
            <v/>
          </cell>
          <cell r="I4785" t="str">
            <v>IndGreenMotorRewind_v2_0.xlsm</v>
          </cell>
        </row>
        <row r="4786">
          <cell r="C4786" t="str">
            <v>587.3_Incentive Customer ($)</v>
          </cell>
          <cell r="D4786">
            <v>3</v>
          </cell>
          <cell r="E4786" t="str">
            <v>Incentive Customer ($)</v>
          </cell>
          <cell r="F4786" t="str">
            <v>Incentive Value Source</v>
          </cell>
          <cell r="G4786" t="str">
            <v/>
          </cell>
          <cell r="H4786" t="str">
            <v>Table 10-14</v>
          </cell>
          <cell r="I4786" t="str">
            <v>FinAnswer Express Market Characterization and Program Enhancements - Utah Service Territory 30 Nov 2011.pdf</v>
          </cell>
        </row>
        <row r="4787">
          <cell r="C4787" t="str">
            <v>587.3_Measure life (years)</v>
          </cell>
          <cell r="D4787">
            <v>3</v>
          </cell>
          <cell r="E4787" t="str">
            <v>Measure life (years)</v>
          </cell>
          <cell r="F4787" t="str">
            <v>Measure Life Value Source</v>
          </cell>
          <cell r="G4787" t="str">
            <v/>
          </cell>
          <cell r="H4787" t="str">
            <v>Table 2 on page 22 of Appendix 1</v>
          </cell>
          <cell r="I4787" t="str">
            <v>UT_2011_Annual_Report.pdf</v>
          </cell>
        </row>
        <row r="4788">
          <cell r="C4788" t="str">
            <v>587.3_Gross Average Monthly Demand Reduction (kW/unit)</v>
          </cell>
          <cell r="D4788">
            <v>3</v>
          </cell>
          <cell r="E4788" t="str">
            <v>Gross Average Monthly Demand Reduction (kW/unit)</v>
          </cell>
          <cell r="F4788" t="str">
            <v>Demand Reduction Value Source</v>
          </cell>
          <cell r="G4788" t="str">
            <v/>
          </cell>
          <cell r="H4788" t="str">
            <v/>
          </cell>
          <cell r="I4788" t="str">
            <v>IndGreenMotorRewind_v2_0.xlsm</v>
          </cell>
        </row>
        <row r="4789">
          <cell r="C4789" t="str">
            <v>587.3_Gross Average Monthly Demand Reduction (kW/unit)</v>
          </cell>
          <cell r="D4789">
            <v>3</v>
          </cell>
          <cell r="E4789" t="str">
            <v>Gross Average Monthly Demand Reduction (kW/unit)</v>
          </cell>
          <cell r="F4789" t="str">
            <v>Demand Reduction Value Source</v>
          </cell>
          <cell r="G4789" t="str">
            <v/>
          </cell>
          <cell r="H4789" t="str">
            <v/>
          </cell>
          <cell r="I4789" t="str">
            <v/>
          </cell>
        </row>
        <row r="4790">
          <cell r="C4790" t="str">
            <v>587.3_Gross incremental annual electric savings (kWh/yr)</v>
          </cell>
          <cell r="D4790">
            <v>3</v>
          </cell>
          <cell r="E4790" t="str">
            <v>Gross incremental annual electric savings (kWh/yr)</v>
          </cell>
          <cell r="F4790" t="str">
            <v xml:space="preserve">Energy Savings Value Source </v>
          </cell>
          <cell r="G4790" t="str">
            <v/>
          </cell>
          <cell r="H4790" t="str">
            <v/>
          </cell>
          <cell r="I4790" t="str">
            <v>AgGreenMotorRewind_v2_0.xlsm</v>
          </cell>
        </row>
        <row r="4791">
          <cell r="C4791" t="str">
            <v>587.3_Incremental cost ($)</v>
          </cell>
          <cell r="D4791">
            <v>3</v>
          </cell>
          <cell r="E4791" t="str">
            <v>Incremental cost ($)</v>
          </cell>
          <cell r="F4791" t="str">
            <v>Cost Value Source</v>
          </cell>
          <cell r="G4791" t="str">
            <v/>
          </cell>
          <cell r="H4791" t="str">
            <v/>
          </cell>
          <cell r="I4791" t="str">
            <v/>
          </cell>
        </row>
        <row r="4792">
          <cell r="C4792" t="str">
            <v>587.3_Incremental cost ($)</v>
          </cell>
          <cell r="D4792">
            <v>3</v>
          </cell>
          <cell r="E4792" t="str">
            <v>Incremental cost ($)</v>
          </cell>
          <cell r="F4792" t="str">
            <v>Cost Value Source</v>
          </cell>
          <cell r="G4792" t="str">
            <v/>
          </cell>
          <cell r="H4792" t="str">
            <v/>
          </cell>
          <cell r="I4792" t="str">
            <v>IndGreenMotorRewind_v2_0.xlsm</v>
          </cell>
        </row>
        <row r="4793">
          <cell r="C4793" t="str">
            <v>587.3_Gross incremental annual electric savings (kWh/yr)</v>
          </cell>
          <cell r="D4793">
            <v>3</v>
          </cell>
          <cell r="E4793" t="str">
            <v>Gross incremental annual electric savings (kWh/yr)</v>
          </cell>
          <cell r="F4793" t="str">
            <v xml:space="preserve">Energy Savings Value Source </v>
          </cell>
          <cell r="G4793" t="str">
            <v/>
          </cell>
          <cell r="H4793" t="str">
            <v/>
          </cell>
          <cell r="I4793" t="str">
            <v/>
          </cell>
        </row>
        <row r="4794">
          <cell r="C4794" t="str">
            <v>798.2_Measure life (years)</v>
          </cell>
          <cell r="D4794">
            <v>2</v>
          </cell>
          <cell r="E4794" t="str">
            <v>Measure life (years)</v>
          </cell>
          <cell r="F4794" t="str">
            <v>Measure Life Value Source</v>
          </cell>
          <cell r="G4794" t="str">
            <v/>
          </cell>
          <cell r="H4794" t="str">
            <v/>
          </cell>
          <cell r="I4794" t="str">
            <v>IndGreenMotorRewind_v2_0.xlsm</v>
          </cell>
        </row>
        <row r="4795">
          <cell r="C4795" t="str">
            <v>798.2_Incremental cost ($)</v>
          </cell>
          <cell r="D4795">
            <v>2</v>
          </cell>
          <cell r="E4795" t="str">
            <v>Incremental cost ($)</v>
          </cell>
          <cell r="F4795" t="str">
            <v>Cost Value Source</v>
          </cell>
          <cell r="G4795" t="str">
            <v/>
          </cell>
          <cell r="H4795" t="str">
            <v/>
          </cell>
          <cell r="I4795" t="str">
            <v>IndGreenMotorRewind_v2_0.xlsm</v>
          </cell>
        </row>
        <row r="4796">
          <cell r="C4796" t="str">
            <v>798.2_Gross Average Monthly Demand Reduction (kW/unit)</v>
          </cell>
          <cell r="D4796">
            <v>2</v>
          </cell>
          <cell r="E4796" t="str">
            <v>Gross Average Monthly Demand Reduction (kW/unit)</v>
          </cell>
          <cell r="F4796" t="str">
            <v>Demand Reduction Value Source</v>
          </cell>
          <cell r="G4796" t="str">
            <v/>
          </cell>
          <cell r="H4796" t="str">
            <v/>
          </cell>
          <cell r="I4796" t="str">
            <v>IndGreenMotorRewind_v2_0.xlsm</v>
          </cell>
        </row>
        <row r="4797">
          <cell r="C4797" t="str">
            <v>798.2_Gross incremental annual electric savings (kWh/yr)</v>
          </cell>
          <cell r="D4797">
            <v>2</v>
          </cell>
          <cell r="E4797" t="str">
            <v>Gross incremental annual electric savings (kWh/yr)</v>
          </cell>
          <cell r="F4797" t="str">
            <v xml:space="preserve">Energy Savings Value Source </v>
          </cell>
          <cell r="G4797" t="str">
            <v/>
          </cell>
          <cell r="H4797" t="str">
            <v/>
          </cell>
          <cell r="I4797" t="str">
            <v>IndGreenMotorRewind_v2_0.xlsm</v>
          </cell>
        </row>
        <row r="4798">
          <cell r="C4798" t="str">
            <v>1011.3_Measure life (years)</v>
          </cell>
          <cell r="D4798">
            <v>3</v>
          </cell>
          <cell r="E4798" t="str">
            <v>Measure life (years)</v>
          </cell>
          <cell r="F4798" t="str">
            <v>Measure Life Value Source</v>
          </cell>
          <cell r="G4798" t="str">
            <v/>
          </cell>
          <cell r="H4798" t="str">
            <v/>
          </cell>
          <cell r="I4798" t="str">
            <v>IndGreenMotorRewind_v2_0.xlsm</v>
          </cell>
        </row>
        <row r="4799">
          <cell r="C4799" t="str">
            <v>1011.3_Incremental cost ($)</v>
          </cell>
          <cell r="D4799">
            <v>3</v>
          </cell>
          <cell r="E4799" t="str">
            <v>Incremental cost ($)</v>
          </cell>
          <cell r="F4799" t="str">
            <v>Incremental Cost Value Source</v>
          </cell>
          <cell r="G4799" t="str">
            <v/>
          </cell>
          <cell r="H4799" t="str">
            <v/>
          </cell>
          <cell r="I4799" t="str">
            <v>IndGreenMotorRewind_v2_0.xlsm</v>
          </cell>
        </row>
        <row r="4800">
          <cell r="C4800" t="str">
            <v>1011.3_Planned Net to Gross Ratio</v>
          </cell>
          <cell r="D4800">
            <v>3</v>
          </cell>
          <cell r="E4800" t="str">
            <v>Planned Net to Gross Ratio</v>
          </cell>
          <cell r="F4800" t="str">
            <v>Net-to-Gross Value Source</v>
          </cell>
          <cell r="G4800" t="str">
            <v/>
          </cell>
          <cell r="H4800" t="str">
            <v>Page 10</v>
          </cell>
          <cell r="I4800" t="str">
            <v>DSM_WY_FinAnswerExpress_Report_2011.pdf</v>
          </cell>
        </row>
        <row r="4801">
          <cell r="C4801" t="str">
            <v>1011.3_Gross incremental annual electric savings (kWh/yr)</v>
          </cell>
          <cell r="D4801">
            <v>3</v>
          </cell>
          <cell r="E4801" t="str">
            <v>Gross incremental annual electric savings (kWh/yr)</v>
          </cell>
          <cell r="F4801" t="str">
            <v>Energy Savings Value Source</v>
          </cell>
          <cell r="G4801" t="str">
            <v/>
          </cell>
          <cell r="H4801" t="str">
            <v/>
          </cell>
          <cell r="I4801" t="str">
            <v>IndGreenMotorRewind_v2_0.xlsm</v>
          </cell>
        </row>
        <row r="4802">
          <cell r="C4802" t="str">
            <v>1011.3_Gross Average Monthly Demand Reduction (kW/unit)</v>
          </cell>
          <cell r="D4802">
            <v>3</v>
          </cell>
          <cell r="E4802" t="str">
            <v>Gross Average Monthly Demand Reduction (kW/unit)</v>
          </cell>
          <cell r="F4802" t="str">
            <v>Demand Savings Value Source</v>
          </cell>
          <cell r="G4802" t="str">
            <v/>
          </cell>
          <cell r="H4802" t="str">
            <v/>
          </cell>
          <cell r="I4802" t="str">
            <v>IndGreenMotorRewind_v2_0.xlsm</v>
          </cell>
        </row>
        <row r="4803">
          <cell r="C4803" t="str">
            <v>1011.3_Planned Realization Rate</v>
          </cell>
          <cell r="D4803">
            <v>3</v>
          </cell>
          <cell r="E4803" t="str">
            <v>Planned Realization Rate</v>
          </cell>
          <cell r="F4803" t="str">
            <v>Realization Rate Value Source</v>
          </cell>
          <cell r="G4803" t="str">
            <v/>
          </cell>
          <cell r="H4803" t="str">
            <v>Table 1</v>
          </cell>
          <cell r="I4803" t="str">
            <v>DSM_WY_FinAnswerExpress_Report_2011.pdf</v>
          </cell>
        </row>
        <row r="4804">
          <cell r="C4804" t="str">
            <v>12202013-093.1_Planned Net to Gross Ratio</v>
          </cell>
          <cell r="D4804">
            <v>1</v>
          </cell>
          <cell r="E4804" t="str">
            <v>Planned Net to Gross Ratio</v>
          </cell>
          <cell r="F4804" t="str">
            <v>Net-to-Gross Value Source</v>
          </cell>
          <cell r="G4804" t="str">
            <v/>
          </cell>
          <cell r="H4804" t="str">
            <v>page 2</v>
          </cell>
          <cell r="I4804" t="str">
            <v>CA_FinAnswer_Express_Program_Evaluation_2009-2011.pdf</v>
          </cell>
        </row>
        <row r="4805">
          <cell r="C4805" t="str">
            <v>12202013-093.1_Measure life (years)</v>
          </cell>
          <cell r="D4805">
            <v>1</v>
          </cell>
          <cell r="E4805" t="str">
            <v>Measure life (years)</v>
          </cell>
          <cell r="F4805" t="str">
            <v>Measure Life Value Source</v>
          </cell>
          <cell r="G4805" t="str">
            <v/>
          </cell>
          <cell r="H4805" t="str">
            <v/>
          </cell>
          <cell r="I4805" t="str">
            <v>IndGreenMotorRewind_v2_0.xlsm</v>
          </cell>
        </row>
        <row r="4806">
          <cell r="C4806" t="str">
            <v>12202013-093.1_Gross incremental annual electric savings (kWh/yr)</v>
          </cell>
          <cell r="D4806">
            <v>1</v>
          </cell>
          <cell r="E4806" t="str">
            <v>Gross incremental annual electric savings (kWh/yr)</v>
          </cell>
          <cell r="F4806" t="str">
            <v xml:space="preserve">Energy Savings Value Source </v>
          </cell>
          <cell r="G4806" t="str">
            <v/>
          </cell>
          <cell r="H4806" t="str">
            <v/>
          </cell>
          <cell r="I4806" t="str">
            <v>IndGreenMotorRewind_v2_0.xlsm</v>
          </cell>
        </row>
        <row r="4807">
          <cell r="C4807" t="str">
            <v>12202013-093.1_Planned Realization Rate</v>
          </cell>
          <cell r="D4807">
            <v>1</v>
          </cell>
          <cell r="E4807" t="str">
            <v>Planned Realization Rate</v>
          </cell>
          <cell r="F4807" t="str">
            <v>Realization Rate Value Source</v>
          </cell>
          <cell r="G4807" t="str">
            <v/>
          </cell>
          <cell r="H4807" t="str">
            <v>page 2</v>
          </cell>
          <cell r="I4807" t="str">
            <v>CA_FinAnswer_Express_Program_Evaluation_2009-2011.pdf</v>
          </cell>
        </row>
        <row r="4808">
          <cell r="C4808" t="str">
            <v>12202013-093.1_Gross Average Monthly Demand Reduction (kW/unit)</v>
          </cell>
          <cell r="D4808">
            <v>1</v>
          </cell>
          <cell r="E4808" t="str">
            <v>Gross Average Monthly Demand Reduction (kW/unit)</v>
          </cell>
          <cell r="F4808" t="str">
            <v>Demand Reduction Value Source</v>
          </cell>
          <cell r="G4808" t="str">
            <v/>
          </cell>
          <cell r="H4808" t="str">
            <v/>
          </cell>
          <cell r="I4808" t="str">
            <v>IndGreenMotorRewind_v2_0.xlsm</v>
          </cell>
        </row>
        <row r="4809">
          <cell r="C4809" t="str">
            <v>12202013-093.1_Incremental cost ($)</v>
          </cell>
          <cell r="D4809">
            <v>1</v>
          </cell>
          <cell r="E4809" t="str">
            <v>Incremental cost ($)</v>
          </cell>
          <cell r="F4809" t="str">
            <v>Cost Value Source</v>
          </cell>
          <cell r="G4809" t="str">
            <v/>
          </cell>
          <cell r="H4809" t="str">
            <v/>
          </cell>
          <cell r="I4809" t="str">
            <v>IndGreenMotorRewind_v2_0.xlsm</v>
          </cell>
        </row>
        <row r="4810">
          <cell r="C4810" t="str">
            <v>12202013-029.2_Planned Realization Rate</v>
          </cell>
          <cell r="D4810">
            <v>2</v>
          </cell>
          <cell r="E4810" t="str">
            <v>Planned Realization Rate</v>
          </cell>
          <cell r="F4810" t="str">
            <v>Realization Rate Value Source</v>
          </cell>
          <cell r="G4810" t="str">
            <v/>
          </cell>
          <cell r="H4810" t="str">
            <v>Table 1</v>
          </cell>
          <cell r="I4810" t="str">
            <v>ID_FinAnswer_Express_Program_Evaluation_2009-2011.pdf</v>
          </cell>
        </row>
        <row r="4811">
          <cell r="C4811" t="str">
            <v>12202013-029.2_Gross Average Monthly Demand Reduction (kW/unit)</v>
          </cell>
          <cell r="D4811">
            <v>2</v>
          </cell>
          <cell r="E4811" t="str">
            <v>Gross Average Monthly Demand Reduction (kW/unit)</v>
          </cell>
          <cell r="F4811" t="str">
            <v>Demand Reduction Value Source</v>
          </cell>
          <cell r="G4811" t="str">
            <v/>
          </cell>
          <cell r="H4811" t="str">
            <v/>
          </cell>
          <cell r="I4811" t="str">
            <v>IndGreenMotorRewind_v2_0.xlsm</v>
          </cell>
        </row>
        <row r="4812">
          <cell r="C4812" t="str">
            <v>12202013-029.2_Gross incremental annual electric savings (kWh/yr)</v>
          </cell>
          <cell r="D4812">
            <v>2</v>
          </cell>
          <cell r="E4812" t="str">
            <v>Gross incremental annual electric savings (kWh/yr)</v>
          </cell>
          <cell r="F4812" t="str">
            <v xml:space="preserve">Energy Savings Value Source </v>
          </cell>
          <cell r="G4812" t="str">
            <v/>
          </cell>
          <cell r="H4812" t="str">
            <v/>
          </cell>
          <cell r="I4812" t="str">
            <v>IndGreenMotorRewind_v2_0.xlsm</v>
          </cell>
        </row>
        <row r="4813">
          <cell r="C4813" t="str">
            <v>12202013-029.2_Measure life (years)</v>
          </cell>
          <cell r="D4813">
            <v>2</v>
          </cell>
          <cell r="E4813" t="str">
            <v>Measure life (years)</v>
          </cell>
          <cell r="F4813" t="str">
            <v>Measure Life Value Source</v>
          </cell>
          <cell r="G4813" t="str">
            <v/>
          </cell>
          <cell r="H4813" t="str">
            <v/>
          </cell>
          <cell r="I4813" t="str">
            <v>IndGreenMotorRewind_v2_0.xlsm</v>
          </cell>
        </row>
        <row r="4814">
          <cell r="C4814" t="str">
            <v>12202013-029.2_Planned Net to Gross Ratio</v>
          </cell>
          <cell r="D4814">
            <v>2</v>
          </cell>
          <cell r="E4814" t="str">
            <v>Planned Net to Gross Ratio</v>
          </cell>
          <cell r="F4814" t="str">
            <v>Net-to-Gross Value Source</v>
          </cell>
          <cell r="G4814" t="str">
            <v/>
          </cell>
          <cell r="H4814" t="str">
            <v>Page 2</v>
          </cell>
          <cell r="I4814" t="str">
            <v>ID_FinAnswer_Express_Program_Evaluation_2009-2011.pdf</v>
          </cell>
        </row>
        <row r="4815">
          <cell r="C4815" t="str">
            <v>12202013-029.2_Incremental cost ($)</v>
          </cell>
          <cell r="D4815">
            <v>2</v>
          </cell>
          <cell r="E4815" t="str">
            <v>Incremental cost ($)</v>
          </cell>
          <cell r="F4815" t="str">
            <v>Cost Value Source</v>
          </cell>
          <cell r="G4815" t="str">
            <v/>
          </cell>
          <cell r="H4815" t="str">
            <v/>
          </cell>
          <cell r="I4815" t="str">
            <v>IndGreenMotorRewind_v2_0.xlsm</v>
          </cell>
        </row>
        <row r="4816">
          <cell r="C4816" t="str">
            <v>12132013-029.2_Incremental cost ($)</v>
          </cell>
          <cell r="D4816">
            <v>2</v>
          </cell>
          <cell r="E4816" t="str">
            <v>Incremental cost ($)</v>
          </cell>
          <cell r="F4816" t="str">
            <v>Cost Value Source</v>
          </cell>
          <cell r="G4816" t="str">
            <v/>
          </cell>
          <cell r="H4816" t="str">
            <v/>
          </cell>
          <cell r="I4816" t="str">
            <v>IndGreenMotorRewind_v2_0.xlsm</v>
          </cell>
        </row>
        <row r="4817">
          <cell r="C4817" t="str">
            <v>12132013-029.2_Gross Average Monthly Demand Reduction (kW/unit)</v>
          </cell>
          <cell r="D4817">
            <v>2</v>
          </cell>
          <cell r="E4817" t="str">
            <v>Gross Average Monthly Demand Reduction (kW/unit)</v>
          </cell>
          <cell r="F4817" t="str">
            <v>Demand Reduction Value Source</v>
          </cell>
          <cell r="G4817" t="str">
            <v/>
          </cell>
          <cell r="H4817" t="str">
            <v/>
          </cell>
          <cell r="I4817" t="str">
            <v>IndGreenMotorRewind_v2_0.xlsm</v>
          </cell>
        </row>
        <row r="4818">
          <cell r="C4818" t="str">
            <v>12132013-029.2_Incremental cost ($)</v>
          </cell>
          <cell r="D4818">
            <v>2</v>
          </cell>
          <cell r="E4818" t="str">
            <v>Incremental cost ($)</v>
          </cell>
          <cell r="F4818" t="str">
            <v>Cost Value Source</v>
          </cell>
          <cell r="G4818" t="str">
            <v/>
          </cell>
          <cell r="H4818" t="str">
            <v/>
          </cell>
          <cell r="I4818" t="str">
            <v/>
          </cell>
        </row>
        <row r="4819">
          <cell r="C4819" t="str">
            <v>12132013-029.2_Gross incremental annual electric savings (kWh/yr)</v>
          </cell>
          <cell r="D4819">
            <v>2</v>
          </cell>
          <cell r="E4819" t="str">
            <v>Gross incremental annual electric savings (kWh/yr)</v>
          </cell>
          <cell r="F4819" t="str">
            <v xml:space="preserve">Energy Savings Value Source </v>
          </cell>
          <cell r="G4819" t="str">
            <v/>
          </cell>
          <cell r="H4819" t="str">
            <v/>
          </cell>
          <cell r="I4819" t="str">
            <v/>
          </cell>
        </row>
        <row r="4820">
          <cell r="C4820" t="str">
            <v>12132013-029.2_Measure life (years)</v>
          </cell>
          <cell r="D4820">
            <v>2</v>
          </cell>
          <cell r="E4820" t="str">
            <v>Measure life (years)</v>
          </cell>
          <cell r="F4820" t="str">
            <v>Measure Life Value Source</v>
          </cell>
          <cell r="G4820" t="str">
            <v/>
          </cell>
          <cell r="H4820" t="str">
            <v>Table 2 on page 22 of Appendix 1</v>
          </cell>
          <cell r="I4820" t="str">
            <v>UT_2011_Annual_Report.pdf</v>
          </cell>
        </row>
        <row r="4821">
          <cell r="C4821" t="str">
            <v>12132013-029.2_Incentive Customer ($)</v>
          </cell>
          <cell r="D4821">
            <v>2</v>
          </cell>
          <cell r="E4821" t="str">
            <v>Incentive Customer ($)</v>
          </cell>
          <cell r="F4821" t="str">
            <v>Incentive Value Source</v>
          </cell>
          <cell r="G4821" t="str">
            <v/>
          </cell>
          <cell r="H4821" t="str">
            <v>Table 10-14</v>
          </cell>
          <cell r="I4821" t="str">
            <v>FinAnswer Express Market Characterization and Program Enhancements - Utah Service Territory 30 Nov 2011.pdf</v>
          </cell>
        </row>
        <row r="4822">
          <cell r="C4822" t="str">
            <v>12132013-029.2_Gross incremental annual electric savings (kWh/yr)</v>
          </cell>
          <cell r="D4822">
            <v>2</v>
          </cell>
          <cell r="E4822" t="str">
            <v>Gross incremental annual electric savings (kWh/yr)</v>
          </cell>
          <cell r="F4822" t="str">
            <v xml:space="preserve">Energy Savings Value Source </v>
          </cell>
          <cell r="G4822" t="str">
            <v/>
          </cell>
          <cell r="H4822" t="str">
            <v/>
          </cell>
          <cell r="I4822" t="str">
            <v>IndGreenMotorRewind_v2_0.xlsm</v>
          </cell>
        </row>
        <row r="4823">
          <cell r="C4823" t="str">
            <v>12132013-029.2_Gross Average Monthly Demand Reduction (kW/unit)</v>
          </cell>
          <cell r="D4823">
            <v>2</v>
          </cell>
          <cell r="E4823" t="str">
            <v>Gross Average Monthly Demand Reduction (kW/unit)</v>
          </cell>
          <cell r="F4823" t="str">
            <v>Demand Reduction Value Source</v>
          </cell>
          <cell r="G4823" t="str">
            <v/>
          </cell>
          <cell r="H4823" t="str">
            <v/>
          </cell>
          <cell r="I4823" t="str">
            <v/>
          </cell>
        </row>
        <row r="4824">
          <cell r="C4824" t="str">
            <v>12302013-052.1_Gross Average Monthly Demand Reduction (kW/unit)</v>
          </cell>
          <cell r="D4824">
            <v>1</v>
          </cell>
          <cell r="E4824" t="str">
            <v>Gross Average Monthly Demand Reduction (kW/unit)</v>
          </cell>
          <cell r="F4824" t="str">
            <v>Demand Reduction Value Source</v>
          </cell>
          <cell r="G4824" t="str">
            <v/>
          </cell>
          <cell r="H4824" t="str">
            <v/>
          </cell>
          <cell r="I4824" t="str">
            <v>IndGreenMotorRewind_v2_0.xlsm</v>
          </cell>
        </row>
        <row r="4825">
          <cell r="C4825" t="str">
            <v>12302013-052.1_Measure life (years)</v>
          </cell>
          <cell r="D4825">
            <v>1</v>
          </cell>
          <cell r="E4825" t="str">
            <v>Measure life (years)</v>
          </cell>
          <cell r="F4825" t="str">
            <v>Measure Life Value Source</v>
          </cell>
          <cell r="G4825" t="str">
            <v/>
          </cell>
          <cell r="H4825" t="str">
            <v/>
          </cell>
          <cell r="I4825" t="str">
            <v>IndGreenMotorRewind_v2_0.xlsm</v>
          </cell>
        </row>
        <row r="4826">
          <cell r="C4826" t="str">
            <v>12302013-052.1_Incremental cost ($)</v>
          </cell>
          <cell r="D4826">
            <v>1</v>
          </cell>
          <cell r="E4826" t="str">
            <v>Incremental cost ($)</v>
          </cell>
          <cell r="F4826" t="str">
            <v>Cost Value Source</v>
          </cell>
          <cell r="G4826" t="str">
            <v/>
          </cell>
          <cell r="H4826" t="str">
            <v/>
          </cell>
          <cell r="I4826" t="str">
            <v>IndGreenMotorRewind_v2_0.xlsm</v>
          </cell>
        </row>
        <row r="4827">
          <cell r="C4827" t="str">
            <v>12302013-052.1_Gross incremental annual electric savings (kWh/yr)</v>
          </cell>
          <cell r="D4827">
            <v>1</v>
          </cell>
          <cell r="E4827" t="str">
            <v>Gross incremental annual electric savings (kWh/yr)</v>
          </cell>
          <cell r="F4827" t="str">
            <v xml:space="preserve">Energy Savings Value Source </v>
          </cell>
          <cell r="G4827" t="str">
            <v/>
          </cell>
          <cell r="H4827" t="str">
            <v/>
          </cell>
          <cell r="I4827" t="str">
            <v>IndGreenMotorRewind_v2_0.xlsm</v>
          </cell>
        </row>
        <row r="4828">
          <cell r="C4828" t="str">
            <v>12202013-061.2_Gross incremental annual electric savings (kWh/yr)</v>
          </cell>
          <cell r="D4828">
            <v>2</v>
          </cell>
          <cell r="E4828" t="str">
            <v>Gross incremental annual electric savings (kWh/yr)</v>
          </cell>
          <cell r="F4828" t="str">
            <v>Energy Savings Value Source</v>
          </cell>
          <cell r="G4828" t="str">
            <v/>
          </cell>
          <cell r="H4828" t="str">
            <v/>
          </cell>
          <cell r="I4828" t="str">
            <v>IndGreenMotorRewind_v2_0.xlsm</v>
          </cell>
        </row>
        <row r="4829">
          <cell r="C4829" t="str">
            <v>12202013-061.2_Measure life (years)</v>
          </cell>
          <cell r="D4829">
            <v>2</v>
          </cell>
          <cell r="E4829" t="str">
            <v>Measure life (years)</v>
          </cell>
          <cell r="F4829" t="str">
            <v>Measure Life Value Source</v>
          </cell>
          <cell r="G4829" t="str">
            <v/>
          </cell>
          <cell r="H4829" t="str">
            <v/>
          </cell>
          <cell r="I4829" t="str">
            <v>IndGreenMotorRewind_v2_0.xlsm</v>
          </cell>
        </row>
        <row r="4830">
          <cell r="C4830" t="str">
            <v>12202013-061.2_Planned Realization Rate</v>
          </cell>
          <cell r="D4830">
            <v>2</v>
          </cell>
          <cell r="E4830" t="str">
            <v>Planned Realization Rate</v>
          </cell>
          <cell r="F4830" t="str">
            <v>Realization Rate Value Source</v>
          </cell>
          <cell r="G4830" t="str">
            <v/>
          </cell>
          <cell r="H4830" t="str">
            <v>Table 1</v>
          </cell>
          <cell r="I4830" t="str">
            <v>DSM_WY_FinAnswerExpress_Report_2011.pdf</v>
          </cell>
        </row>
        <row r="4831">
          <cell r="C4831" t="str">
            <v>12202013-061.2_Gross Average Monthly Demand Reduction (kW/unit)</v>
          </cell>
          <cell r="D4831">
            <v>2</v>
          </cell>
          <cell r="E4831" t="str">
            <v>Gross Average Monthly Demand Reduction (kW/unit)</v>
          </cell>
          <cell r="F4831" t="str">
            <v>Demand Savings Value Source</v>
          </cell>
          <cell r="G4831" t="str">
            <v/>
          </cell>
          <cell r="H4831" t="str">
            <v/>
          </cell>
          <cell r="I4831" t="str">
            <v>IndGreenMotorRewind_v2_0.xlsm</v>
          </cell>
        </row>
        <row r="4832">
          <cell r="C4832" t="str">
            <v>12202013-061.2_Incremental cost ($)</v>
          </cell>
          <cell r="D4832">
            <v>2</v>
          </cell>
          <cell r="E4832" t="str">
            <v>Incremental cost ($)</v>
          </cell>
          <cell r="F4832" t="str">
            <v>Incremental Cost Value Source</v>
          </cell>
          <cell r="G4832" t="str">
            <v/>
          </cell>
          <cell r="H4832" t="str">
            <v/>
          </cell>
          <cell r="I4832" t="str">
            <v>IndGreenMotorRewind_v2_0.xlsm</v>
          </cell>
        </row>
        <row r="4833">
          <cell r="C4833" t="str">
            <v>12202013-061.2_Planned Net to Gross Ratio</v>
          </cell>
          <cell r="D4833">
            <v>2</v>
          </cell>
          <cell r="E4833" t="str">
            <v>Planned Net to Gross Ratio</v>
          </cell>
          <cell r="F4833" t="str">
            <v>Net-to-Gross Value Source</v>
          </cell>
          <cell r="G4833" t="str">
            <v/>
          </cell>
          <cell r="H4833" t="str">
            <v>Page 10</v>
          </cell>
          <cell r="I4833" t="str">
            <v>DSM_WY_FinAnswerExpress_Report_2011.pdf</v>
          </cell>
        </row>
        <row r="4834">
          <cell r="C4834" t="str">
            <v>12202013-094.1_Gross Average Monthly Demand Reduction (kW/unit)</v>
          </cell>
          <cell r="D4834">
            <v>1</v>
          </cell>
          <cell r="E4834" t="str">
            <v>Gross Average Monthly Demand Reduction (kW/unit)</v>
          </cell>
          <cell r="F4834" t="str">
            <v>Demand Reduction Value Source</v>
          </cell>
          <cell r="G4834" t="str">
            <v/>
          </cell>
          <cell r="H4834" t="str">
            <v/>
          </cell>
          <cell r="I4834" t="str">
            <v>IndGreenMotorRewind_v2_0.xlsm</v>
          </cell>
        </row>
        <row r="4835">
          <cell r="C4835" t="str">
            <v>12202013-094.1_Incremental cost ($)</v>
          </cell>
          <cell r="D4835">
            <v>1</v>
          </cell>
          <cell r="E4835" t="str">
            <v>Incremental cost ($)</v>
          </cell>
          <cell r="F4835" t="str">
            <v>Cost Value Source</v>
          </cell>
          <cell r="G4835" t="str">
            <v/>
          </cell>
          <cell r="H4835" t="str">
            <v/>
          </cell>
          <cell r="I4835" t="str">
            <v>IndGreenMotorRewind_v2_0.xlsm</v>
          </cell>
        </row>
        <row r="4836">
          <cell r="C4836" t="str">
            <v>12202013-094.1_Measure life (years)</v>
          </cell>
          <cell r="D4836">
            <v>1</v>
          </cell>
          <cell r="E4836" t="str">
            <v>Measure life (years)</v>
          </cell>
          <cell r="F4836" t="str">
            <v>Measure Life Value Source</v>
          </cell>
          <cell r="G4836" t="str">
            <v/>
          </cell>
          <cell r="H4836" t="str">
            <v/>
          </cell>
          <cell r="I4836" t="str">
            <v>IndGreenMotorRewind_v2_0.xlsm</v>
          </cell>
        </row>
        <row r="4837">
          <cell r="C4837" t="str">
            <v>12202013-094.1_Planned Realization Rate</v>
          </cell>
          <cell r="D4837">
            <v>1</v>
          </cell>
          <cell r="E4837" t="str">
            <v>Planned Realization Rate</v>
          </cell>
          <cell r="F4837" t="str">
            <v>Realization Rate Value Source</v>
          </cell>
          <cell r="G4837" t="str">
            <v/>
          </cell>
          <cell r="H4837" t="str">
            <v>page 2</v>
          </cell>
          <cell r="I4837" t="str">
            <v>CA_FinAnswer_Express_Program_Evaluation_2009-2011.pdf</v>
          </cell>
        </row>
        <row r="4838">
          <cell r="C4838" t="str">
            <v>12202013-094.1_Planned Net to Gross Ratio</v>
          </cell>
          <cell r="D4838">
            <v>1</v>
          </cell>
          <cell r="E4838" t="str">
            <v>Planned Net to Gross Ratio</v>
          </cell>
          <cell r="F4838" t="str">
            <v>Net-to-Gross Value Source</v>
          </cell>
          <cell r="G4838" t="str">
            <v/>
          </cell>
          <cell r="H4838" t="str">
            <v>page 2</v>
          </cell>
          <cell r="I4838" t="str">
            <v>CA_FinAnswer_Express_Program_Evaluation_2009-2011.pdf</v>
          </cell>
        </row>
        <row r="4839">
          <cell r="C4839" t="str">
            <v>12202013-094.1_Gross incremental annual electric savings (kWh/yr)</v>
          </cell>
          <cell r="D4839">
            <v>1</v>
          </cell>
          <cell r="E4839" t="str">
            <v>Gross incremental annual electric savings (kWh/yr)</v>
          </cell>
          <cell r="F4839" t="str">
            <v xml:space="preserve">Energy Savings Value Source </v>
          </cell>
          <cell r="G4839" t="str">
            <v/>
          </cell>
          <cell r="H4839" t="str">
            <v/>
          </cell>
          <cell r="I4839" t="str">
            <v>IndGreenMotorRewind_v2_0.xlsm</v>
          </cell>
        </row>
        <row r="4840">
          <cell r="C4840" t="str">
            <v>12202013-030.2_Incremental cost ($)</v>
          </cell>
          <cell r="D4840">
            <v>2</v>
          </cell>
          <cell r="E4840" t="str">
            <v>Incremental cost ($)</v>
          </cell>
          <cell r="F4840" t="str">
            <v>Cost Value Source</v>
          </cell>
          <cell r="G4840" t="str">
            <v/>
          </cell>
          <cell r="H4840" t="str">
            <v/>
          </cell>
          <cell r="I4840" t="str">
            <v>IndGreenMotorRewind_v2_0.xlsm</v>
          </cell>
        </row>
        <row r="4841">
          <cell r="C4841" t="str">
            <v>12202013-030.2_Gross Average Monthly Demand Reduction (kW/unit)</v>
          </cell>
          <cell r="D4841">
            <v>2</v>
          </cell>
          <cell r="E4841" t="str">
            <v>Gross Average Monthly Demand Reduction (kW/unit)</v>
          </cell>
          <cell r="F4841" t="str">
            <v>Demand Reduction Value Source</v>
          </cell>
          <cell r="G4841" t="str">
            <v/>
          </cell>
          <cell r="H4841" t="str">
            <v/>
          </cell>
          <cell r="I4841" t="str">
            <v>IndGreenMotorRewind_v2_0.xlsm</v>
          </cell>
        </row>
        <row r="4842">
          <cell r="C4842" t="str">
            <v>12202013-030.2_Gross incremental annual electric savings (kWh/yr)</v>
          </cell>
          <cell r="D4842">
            <v>2</v>
          </cell>
          <cell r="E4842" t="str">
            <v>Gross incremental annual electric savings (kWh/yr)</v>
          </cell>
          <cell r="F4842" t="str">
            <v xml:space="preserve">Energy Savings Value Source </v>
          </cell>
          <cell r="G4842" t="str">
            <v/>
          </cell>
          <cell r="H4842" t="str">
            <v/>
          </cell>
          <cell r="I4842" t="str">
            <v>IndGreenMotorRewind_v2_0.xlsm</v>
          </cell>
        </row>
        <row r="4843">
          <cell r="C4843" t="str">
            <v>12202013-030.2_Measure life (years)</v>
          </cell>
          <cell r="D4843">
            <v>2</v>
          </cell>
          <cell r="E4843" t="str">
            <v>Measure life (years)</v>
          </cell>
          <cell r="F4843" t="str">
            <v>Measure Life Value Source</v>
          </cell>
          <cell r="G4843" t="str">
            <v/>
          </cell>
          <cell r="H4843" t="str">
            <v/>
          </cell>
          <cell r="I4843" t="str">
            <v>IndGreenMotorRewind_v2_0.xlsm</v>
          </cell>
        </row>
        <row r="4844">
          <cell r="C4844" t="str">
            <v>12202013-030.2_Planned Realization Rate</v>
          </cell>
          <cell r="D4844">
            <v>2</v>
          </cell>
          <cell r="E4844" t="str">
            <v>Planned Realization Rate</v>
          </cell>
          <cell r="F4844" t="str">
            <v>Realization Rate Value Source</v>
          </cell>
          <cell r="G4844" t="str">
            <v/>
          </cell>
          <cell r="H4844" t="str">
            <v>Table 1</v>
          </cell>
          <cell r="I4844" t="str">
            <v>ID_FinAnswer_Express_Program_Evaluation_2009-2011.pdf</v>
          </cell>
        </row>
        <row r="4845">
          <cell r="C4845" t="str">
            <v>12202013-030.2_Planned Net to Gross Ratio</v>
          </cell>
          <cell r="D4845">
            <v>2</v>
          </cell>
          <cell r="E4845" t="str">
            <v>Planned Net to Gross Ratio</v>
          </cell>
          <cell r="F4845" t="str">
            <v>Net-to-Gross Value Source</v>
          </cell>
          <cell r="G4845" t="str">
            <v/>
          </cell>
          <cell r="H4845" t="str">
            <v>Page 2</v>
          </cell>
          <cell r="I4845" t="str">
            <v>ID_FinAnswer_Express_Program_Evaluation_2009-2011.pdf</v>
          </cell>
        </row>
        <row r="4846">
          <cell r="C4846" t="str">
            <v>12132013-030.2_Gross incremental annual electric savings (kWh/yr)</v>
          </cell>
          <cell r="D4846">
            <v>2</v>
          </cell>
          <cell r="E4846" t="str">
            <v>Gross incremental annual electric savings (kWh/yr)</v>
          </cell>
          <cell r="F4846" t="str">
            <v xml:space="preserve">Energy Savings Value Source </v>
          </cell>
          <cell r="G4846" t="str">
            <v/>
          </cell>
          <cell r="H4846" t="str">
            <v/>
          </cell>
          <cell r="I4846" t="str">
            <v>IndGreenMotorRewind_v2_0.xlsm</v>
          </cell>
        </row>
        <row r="4847">
          <cell r="C4847" t="str">
            <v>12132013-030.2_Gross Average Monthly Demand Reduction (kW/unit)</v>
          </cell>
          <cell r="D4847">
            <v>2</v>
          </cell>
          <cell r="E4847" t="str">
            <v>Gross Average Monthly Demand Reduction (kW/unit)</v>
          </cell>
          <cell r="F4847" t="str">
            <v>Demand Reduction Value Source</v>
          </cell>
          <cell r="G4847" t="str">
            <v/>
          </cell>
          <cell r="H4847" t="str">
            <v/>
          </cell>
          <cell r="I4847" t="str">
            <v/>
          </cell>
        </row>
        <row r="4848">
          <cell r="C4848" t="str">
            <v>12132013-030.2_Gross Average Monthly Demand Reduction (kW/unit)</v>
          </cell>
          <cell r="D4848">
            <v>2</v>
          </cell>
          <cell r="E4848" t="str">
            <v>Gross Average Monthly Demand Reduction (kW/unit)</v>
          </cell>
          <cell r="F4848" t="str">
            <v>Demand Reduction Value Source</v>
          </cell>
          <cell r="G4848" t="str">
            <v/>
          </cell>
          <cell r="H4848" t="str">
            <v/>
          </cell>
          <cell r="I4848" t="str">
            <v>IndGreenMotorRewind_v2_0.xlsm</v>
          </cell>
        </row>
        <row r="4849">
          <cell r="C4849" t="str">
            <v>12132013-030.2_Incentive Customer ($)</v>
          </cell>
          <cell r="D4849">
            <v>2</v>
          </cell>
          <cell r="E4849" t="str">
            <v>Incentive Customer ($)</v>
          </cell>
          <cell r="F4849" t="str">
            <v>Incentive Value Source</v>
          </cell>
          <cell r="G4849" t="str">
            <v/>
          </cell>
          <cell r="H4849" t="str">
            <v>Table 10-14</v>
          </cell>
          <cell r="I4849" t="str">
            <v>FinAnswer Express Market Characterization and Program Enhancements - Utah Service Territory 30 Nov 2011.pdf</v>
          </cell>
        </row>
        <row r="4850">
          <cell r="C4850" t="str">
            <v>12132013-030.2_Incremental cost ($)</v>
          </cell>
          <cell r="D4850">
            <v>2</v>
          </cell>
          <cell r="E4850" t="str">
            <v>Incremental cost ($)</v>
          </cell>
          <cell r="F4850" t="str">
            <v>Cost Value Source</v>
          </cell>
          <cell r="G4850" t="str">
            <v/>
          </cell>
          <cell r="H4850" t="str">
            <v/>
          </cell>
          <cell r="I4850" t="str">
            <v/>
          </cell>
        </row>
        <row r="4851">
          <cell r="C4851" t="str">
            <v>12132013-030.2_Measure life (years)</v>
          </cell>
          <cell r="D4851">
            <v>2</v>
          </cell>
          <cell r="E4851" t="str">
            <v>Measure life (years)</v>
          </cell>
          <cell r="F4851" t="str">
            <v>Measure Life Value Source</v>
          </cell>
          <cell r="G4851" t="str">
            <v/>
          </cell>
          <cell r="H4851" t="str">
            <v>Table 2 on page 22 of Appendix 1</v>
          </cell>
          <cell r="I4851" t="str">
            <v>UT_2011_Annual_Report.pdf</v>
          </cell>
        </row>
        <row r="4852">
          <cell r="C4852" t="str">
            <v>12132013-030.2_Gross incremental annual electric savings (kWh/yr)</v>
          </cell>
          <cell r="D4852">
            <v>2</v>
          </cell>
          <cell r="E4852" t="str">
            <v>Gross incremental annual electric savings (kWh/yr)</v>
          </cell>
          <cell r="F4852" t="str">
            <v xml:space="preserve">Energy Savings Value Source </v>
          </cell>
          <cell r="G4852" t="str">
            <v/>
          </cell>
          <cell r="H4852" t="str">
            <v/>
          </cell>
          <cell r="I4852" t="str">
            <v/>
          </cell>
        </row>
        <row r="4853">
          <cell r="C4853" t="str">
            <v>12132013-030.2_Incremental cost ($)</v>
          </cell>
          <cell r="D4853">
            <v>2</v>
          </cell>
          <cell r="E4853" t="str">
            <v>Incremental cost ($)</v>
          </cell>
          <cell r="F4853" t="str">
            <v>Cost Value Source</v>
          </cell>
          <cell r="G4853" t="str">
            <v/>
          </cell>
          <cell r="H4853" t="str">
            <v/>
          </cell>
          <cell r="I4853" t="str">
            <v>IndGreenMotorRewind_v2_0.xlsm</v>
          </cell>
        </row>
        <row r="4854">
          <cell r="C4854" t="str">
            <v>12302013-053.1_Incremental cost ($)</v>
          </cell>
          <cell r="D4854">
            <v>1</v>
          </cell>
          <cell r="E4854" t="str">
            <v>Incremental cost ($)</v>
          </cell>
          <cell r="F4854" t="str">
            <v>Cost Value Source</v>
          </cell>
          <cell r="G4854" t="str">
            <v/>
          </cell>
          <cell r="H4854" t="str">
            <v/>
          </cell>
          <cell r="I4854" t="str">
            <v>IndGreenMotorRewind_v2_0.xlsm</v>
          </cell>
        </row>
        <row r="4855">
          <cell r="C4855" t="str">
            <v>12302013-053.1_Measure life (years)</v>
          </cell>
          <cell r="D4855">
            <v>1</v>
          </cell>
          <cell r="E4855" t="str">
            <v>Measure life (years)</v>
          </cell>
          <cell r="F4855" t="str">
            <v>Measure Life Value Source</v>
          </cell>
          <cell r="G4855" t="str">
            <v/>
          </cell>
          <cell r="H4855" t="str">
            <v/>
          </cell>
          <cell r="I4855" t="str">
            <v>IndGreenMotorRewind_v2_0.xlsm</v>
          </cell>
        </row>
        <row r="4856">
          <cell r="C4856" t="str">
            <v>12302013-053.1_Gross Average Monthly Demand Reduction (kW/unit)</v>
          </cell>
          <cell r="D4856">
            <v>1</v>
          </cell>
          <cell r="E4856" t="str">
            <v>Gross Average Monthly Demand Reduction (kW/unit)</v>
          </cell>
          <cell r="F4856" t="str">
            <v>Demand Reduction Value Source</v>
          </cell>
          <cell r="G4856" t="str">
            <v/>
          </cell>
          <cell r="H4856" t="str">
            <v/>
          </cell>
          <cell r="I4856" t="str">
            <v>IndGreenMotorRewind_v2_0.xlsm</v>
          </cell>
        </row>
        <row r="4857">
          <cell r="C4857" t="str">
            <v>12302013-053.1_Gross incremental annual electric savings (kWh/yr)</v>
          </cell>
          <cell r="D4857">
            <v>1</v>
          </cell>
          <cell r="E4857" t="str">
            <v>Gross incremental annual electric savings (kWh/yr)</v>
          </cell>
          <cell r="F4857" t="str">
            <v xml:space="preserve">Energy Savings Value Source </v>
          </cell>
          <cell r="G4857" t="str">
            <v/>
          </cell>
          <cell r="H4857" t="str">
            <v/>
          </cell>
          <cell r="I4857" t="str">
            <v>IndGreenMotorRewind_v2_0.xlsm</v>
          </cell>
        </row>
        <row r="4858">
          <cell r="C4858" t="str">
            <v>12202013-062.2_Incremental cost ($)</v>
          </cell>
          <cell r="D4858">
            <v>2</v>
          </cell>
          <cell r="E4858" t="str">
            <v>Incremental cost ($)</v>
          </cell>
          <cell r="F4858" t="str">
            <v>Incremental Cost Value Source</v>
          </cell>
          <cell r="G4858" t="str">
            <v/>
          </cell>
          <cell r="H4858" t="str">
            <v/>
          </cell>
          <cell r="I4858" t="str">
            <v>IndGreenMotorRewind_v2_0.xlsm</v>
          </cell>
        </row>
        <row r="4859">
          <cell r="C4859" t="str">
            <v>12202013-062.2_Planned Realization Rate</v>
          </cell>
          <cell r="D4859">
            <v>2</v>
          </cell>
          <cell r="E4859" t="str">
            <v>Planned Realization Rate</v>
          </cell>
          <cell r="F4859" t="str">
            <v>Realization Rate Value Source</v>
          </cell>
          <cell r="G4859" t="str">
            <v/>
          </cell>
          <cell r="H4859" t="str">
            <v>Table 1</v>
          </cell>
          <cell r="I4859" t="str">
            <v>DSM_WY_FinAnswerExpress_Report_2011.pdf</v>
          </cell>
        </row>
        <row r="4860">
          <cell r="C4860" t="str">
            <v>12202013-062.2_Measure life (years)</v>
          </cell>
          <cell r="D4860">
            <v>2</v>
          </cell>
          <cell r="E4860" t="str">
            <v>Measure life (years)</v>
          </cell>
          <cell r="F4860" t="str">
            <v>Measure Life Value Source</v>
          </cell>
          <cell r="G4860" t="str">
            <v/>
          </cell>
          <cell r="H4860" t="str">
            <v/>
          </cell>
          <cell r="I4860" t="str">
            <v>IndGreenMotorRewind_v2_0.xlsm</v>
          </cell>
        </row>
        <row r="4861">
          <cell r="C4861" t="str">
            <v>12202013-062.2_Gross incremental annual electric savings (kWh/yr)</v>
          </cell>
          <cell r="D4861">
            <v>2</v>
          </cell>
          <cell r="E4861" t="str">
            <v>Gross incremental annual electric savings (kWh/yr)</v>
          </cell>
          <cell r="F4861" t="str">
            <v>Energy Savings Value Source</v>
          </cell>
          <cell r="G4861" t="str">
            <v/>
          </cell>
          <cell r="H4861" t="str">
            <v/>
          </cell>
          <cell r="I4861" t="str">
            <v>IndGreenMotorRewind_v2_0.xlsm</v>
          </cell>
        </row>
        <row r="4862">
          <cell r="C4862" t="str">
            <v>12202013-062.2_Gross Average Monthly Demand Reduction (kW/unit)</v>
          </cell>
          <cell r="D4862">
            <v>2</v>
          </cell>
          <cell r="E4862" t="str">
            <v>Gross Average Monthly Demand Reduction (kW/unit)</v>
          </cell>
          <cell r="F4862" t="str">
            <v>Demand Savings Value Source</v>
          </cell>
          <cell r="G4862" t="str">
            <v/>
          </cell>
          <cell r="H4862" t="str">
            <v/>
          </cell>
          <cell r="I4862" t="str">
            <v>IndGreenMotorRewind_v2_0.xlsm</v>
          </cell>
        </row>
        <row r="4863">
          <cell r="C4863" t="str">
            <v>12202013-062.2_Planned Net to Gross Ratio</v>
          </cell>
          <cell r="D4863">
            <v>2</v>
          </cell>
          <cell r="E4863" t="str">
            <v>Planned Net to Gross Ratio</v>
          </cell>
          <cell r="F4863" t="str">
            <v>Net-to-Gross Value Source</v>
          </cell>
          <cell r="G4863" t="str">
            <v/>
          </cell>
          <cell r="H4863" t="str">
            <v>Page 10</v>
          </cell>
          <cell r="I4863" t="str">
            <v>DSM_WY_FinAnswerExpress_Report_2011.pdf</v>
          </cell>
        </row>
        <row r="4864">
          <cell r="C4864" t="str">
            <v>145.2_Incremental cost ($)</v>
          </cell>
          <cell r="D4864">
            <v>2</v>
          </cell>
          <cell r="E4864" t="str">
            <v>Incremental cost ($)</v>
          </cell>
          <cell r="F4864" t="str">
            <v>Cost Value Source</v>
          </cell>
          <cell r="G4864" t="str">
            <v/>
          </cell>
          <cell r="H4864" t="str">
            <v/>
          </cell>
          <cell r="I4864" t="str">
            <v>IndGreenMotorRewind_v2_0.xlsm</v>
          </cell>
        </row>
        <row r="4865">
          <cell r="C4865" t="str">
            <v>145.2_Measure life (years)</v>
          </cell>
          <cell r="D4865">
            <v>2</v>
          </cell>
          <cell r="E4865" t="str">
            <v>Measure life (years)</v>
          </cell>
          <cell r="F4865" t="str">
            <v>Measure Life Value Source</v>
          </cell>
          <cell r="G4865" t="str">
            <v/>
          </cell>
          <cell r="H4865" t="str">
            <v/>
          </cell>
          <cell r="I4865" t="str">
            <v>IndGreenMotorRewind_v2_0.xlsm</v>
          </cell>
        </row>
        <row r="4866">
          <cell r="C4866" t="str">
            <v>145.2_Planned Net to Gross Ratio</v>
          </cell>
          <cell r="D4866">
            <v>2</v>
          </cell>
          <cell r="E4866" t="str">
            <v>Planned Net to Gross Ratio</v>
          </cell>
          <cell r="F4866" t="str">
            <v>Net-to-Gross Value Source</v>
          </cell>
          <cell r="G4866" t="str">
            <v/>
          </cell>
          <cell r="H4866" t="str">
            <v>page 2</v>
          </cell>
          <cell r="I4866" t="str">
            <v>CA_FinAnswer_Express_Program_Evaluation_2009-2011.pdf</v>
          </cell>
        </row>
        <row r="4867">
          <cell r="C4867" t="str">
            <v>145.2_Gross incremental annual electric savings (kWh/yr)</v>
          </cell>
          <cell r="D4867">
            <v>2</v>
          </cell>
          <cell r="E4867" t="str">
            <v>Gross incremental annual electric savings (kWh/yr)</v>
          </cell>
          <cell r="F4867" t="str">
            <v xml:space="preserve">Energy Savings Value Source </v>
          </cell>
          <cell r="G4867" t="str">
            <v/>
          </cell>
          <cell r="H4867" t="str">
            <v/>
          </cell>
          <cell r="I4867" t="str">
            <v>IndGreenMotorRewind_v2_0.xlsm</v>
          </cell>
        </row>
        <row r="4868">
          <cell r="C4868" t="str">
            <v>145.2_Planned Realization Rate</v>
          </cell>
          <cell r="D4868">
            <v>2</v>
          </cell>
          <cell r="E4868" t="str">
            <v>Planned Realization Rate</v>
          </cell>
          <cell r="F4868" t="str">
            <v>Realization Rate Value Source</v>
          </cell>
          <cell r="G4868" t="str">
            <v/>
          </cell>
          <cell r="H4868" t="str">
            <v>page 2</v>
          </cell>
          <cell r="I4868" t="str">
            <v>CA_FinAnswer_Express_Program_Evaluation_2009-2011.pdf</v>
          </cell>
        </row>
        <row r="4869">
          <cell r="C4869" t="str">
            <v>145.2_Gross Average Monthly Demand Reduction (kW/unit)</v>
          </cell>
          <cell r="D4869">
            <v>2</v>
          </cell>
          <cell r="E4869" t="str">
            <v>Gross Average Monthly Demand Reduction (kW/unit)</v>
          </cell>
          <cell r="F4869" t="str">
            <v>Demand Reduction Value Source</v>
          </cell>
          <cell r="G4869" t="str">
            <v/>
          </cell>
          <cell r="H4869" t="str">
            <v/>
          </cell>
          <cell r="I4869" t="str">
            <v>IndGreenMotorRewind_v2_0.xlsm</v>
          </cell>
        </row>
        <row r="4870">
          <cell r="C4870" t="str">
            <v>356.3_Planned Net to Gross Ratio</v>
          </cell>
          <cell r="D4870">
            <v>3</v>
          </cell>
          <cell r="E4870" t="str">
            <v>Planned Net to Gross Ratio</v>
          </cell>
          <cell r="F4870" t="str">
            <v>Net-to-Gross Value Source</v>
          </cell>
          <cell r="G4870" t="str">
            <v/>
          </cell>
          <cell r="H4870" t="str">
            <v>Page 2</v>
          </cell>
          <cell r="I4870" t="str">
            <v>ID_FinAnswer_Express_Program_Evaluation_2009-2011.pdf</v>
          </cell>
        </row>
        <row r="4871">
          <cell r="C4871" t="str">
            <v>356.3_Gross incremental annual electric savings (kWh/yr)</v>
          </cell>
          <cell r="D4871">
            <v>3</v>
          </cell>
          <cell r="E4871" t="str">
            <v>Gross incremental annual electric savings (kWh/yr)</v>
          </cell>
          <cell r="F4871" t="str">
            <v xml:space="preserve">Energy Savings Value Source </v>
          </cell>
          <cell r="G4871" t="str">
            <v/>
          </cell>
          <cell r="H4871" t="str">
            <v/>
          </cell>
          <cell r="I4871" t="str">
            <v>IndGreenMotorRewind_v2_0.xlsm</v>
          </cell>
        </row>
        <row r="4872">
          <cell r="C4872" t="str">
            <v>356.3_Incremental cost ($)</v>
          </cell>
          <cell r="D4872">
            <v>3</v>
          </cell>
          <cell r="E4872" t="str">
            <v>Incremental cost ($)</v>
          </cell>
          <cell r="F4872" t="str">
            <v>Cost Value Source</v>
          </cell>
          <cell r="G4872" t="str">
            <v/>
          </cell>
          <cell r="H4872" t="str">
            <v/>
          </cell>
          <cell r="I4872" t="str">
            <v>IndGreenMotorRewind_v2_0.xlsm</v>
          </cell>
        </row>
        <row r="4873">
          <cell r="C4873" t="str">
            <v>356.3_Measure life (years)</v>
          </cell>
          <cell r="D4873">
            <v>3</v>
          </cell>
          <cell r="E4873" t="str">
            <v>Measure life (years)</v>
          </cell>
          <cell r="F4873" t="str">
            <v>Measure Life Value Source</v>
          </cell>
          <cell r="G4873" t="str">
            <v/>
          </cell>
          <cell r="H4873" t="str">
            <v/>
          </cell>
          <cell r="I4873" t="str">
            <v>IndGreenMotorRewind_v2_0.xlsm</v>
          </cell>
        </row>
        <row r="4874">
          <cell r="C4874" t="str">
            <v>356.3_Planned Realization Rate</v>
          </cell>
          <cell r="D4874">
            <v>3</v>
          </cell>
          <cell r="E4874" t="str">
            <v>Planned Realization Rate</v>
          </cell>
          <cell r="F4874" t="str">
            <v>Realization Rate Value Source</v>
          </cell>
          <cell r="G4874" t="str">
            <v/>
          </cell>
          <cell r="H4874" t="str">
            <v>Table 1</v>
          </cell>
          <cell r="I4874" t="str">
            <v>ID_FinAnswer_Express_Program_Evaluation_2009-2011.pdf</v>
          </cell>
        </row>
        <row r="4875">
          <cell r="C4875" t="str">
            <v>356.3_Gross Average Monthly Demand Reduction (kW/unit)</v>
          </cell>
          <cell r="D4875">
            <v>3</v>
          </cell>
          <cell r="E4875" t="str">
            <v>Gross Average Monthly Demand Reduction (kW/unit)</v>
          </cell>
          <cell r="F4875" t="str">
            <v>Demand Reduction Value Source</v>
          </cell>
          <cell r="G4875" t="str">
            <v/>
          </cell>
          <cell r="H4875" t="str">
            <v/>
          </cell>
          <cell r="I4875" t="str">
            <v>IndGreenMotorRewind_v2_0.xlsm</v>
          </cell>
        </row>
        <row r="4876">
          <cell r="C4876" t="str">
            <v>588.3_Gross Average Monthly Demand Reduction (kW/unit)</v>
          </cell>
          <cell r="D4876">
            <v>3</v>
          </cell>
          <cell r="E4876" t="str">
            <v>Gross Average Monthly Demand Reduction (kW/unit)</v>
          </cell>
          <cell r="F4876" t="str">
            <v>Demand Reduction Value Source</v>
          </cell>
          <cell r="G4876" t="str">
            <v/>
          </cell>
          <cell r="H4876" t="str">
            <v/>
          </cell>
          <cell r="I4876" t="str">
            <v/>
          </cell>
        </row>
        <row r="4877">
          <cell r="C4877" t="str">
            <v>588.3_Gross Average Monthly Demand Reduction (kW/unit)</v>
          </cell>
          <cell r="D4877">
            <v>3</v>
          </cell>
          <cell r="E4877" t="str">
            <v>Gross Average Monthly Demand Reduction (kW/unit)</v>
          </cell>
          <cell r="F4877" t="str">
            <v>Demand Reduction Value Source</v>
          </cell>
          <cell r="G4877" t="str">
            <v/>
          </cell>
          <cell r="H4877" t="str">
            <v/>
          </cell>
          <cell r="I4877" t="str">
            <v>IndGreenMotorRewind_v2_0.xlsm</v>
          </cell>
        </row>
        <row r="4878">
          <cell r="C4878" t="str">
            <v>588.3_Incremental cost ($)</v>
          </cell>
          <cell r="D4878">
            <v>3</v>
          </cell>
          <cell r="E4878" t="str">
            <v>Incremental cost ($)</v>
          </cell>
          <cell r="F4878" t="str">
            <v>Cost Value Source</v>
          </cell>
          <cell r="G4878" t="str">
            <v/>
          </cell>
          <cell r="H4878" t="str">
            <v/>
          </cell>
          <cell r="I4878" t="str">
            <v/>
          </cell>
        </row>
        <row r="4879">
          <cell r="C4879" t="str">
            <v>588.3_Gross incremental annual electric savings (kWh/yr)</v>
          </cell>
          <cell r="D4879">
            <v>3</v>
          </cell>
          <cell r="E4879" t="str">
            <v>Gross incremental annual electric savings (kWh/yr)</v>
          </cell>
          <cell r="F4879" t="str">
            <v xml:space="preserve">Energy Savings Value Source </v>
          </cell>
          <cell r="G4879" t="str">
            <v/>
          </cell>
          <cell r="H4879" t="str">
            <v/>
          </cell>
          <cell r="I4879" t="str">
            <v>AgGreenMotorRewind_v2_0.xlsm</v>
          </cell>
        </row>
        <row r="4880">
          <cell r="C4880" t="str">
            <v>588.3_Incentive Customer ($)</v>
          </cell>
          <cell r="D4880">
            <v>3</v>
          </cell>
          <cell r="E4880" t="str">
            <v>Incentive Customer ($)</v>
          </cell>
          <cell r="F4880" t="str">
            <v>Incentive Value Source</v>
          </cell>
          <cell r="G4880" t="str">
            <v/>
          </cell>
          <cell r="H4880" t="str">
            <v>Table 10-14</v>
          </cell>
          <cell r="I4880" t="str">
            <v>FinAnswer Express Market Characterization and Program Enhancements - Utah Service Territory 30 Nov 2011.pdf</v>
          </cell>
        </row>
        <row r="4881">
          <cell r="C4881" t="str">
            <v>588.3_Measure life (years)</v>
          </cell>
          <cell r="D4881">
            <v>3</v>
          </cell>
          <cell r="E4881" t="str">
            <v>Measure life (years)</v>
          </cell>
          <cell r="F4881" t="str">
            <v>Measure Life Value Source</v>
          </cell>
          <cell r="G4881" t="str">
            <v/>
          </cell>
          <cell r="H4881" t="str">
            <v>Table 2 on page 22 of Appendix 1</v>
          </cell>
          <cell r="I4881" t="str">
            <v>UT_2011_Annual_Report.pdf</v>
          </cell>
        </row>
        <row r="4882">
          <cell r="C4882" t="str">
            <v>588.3_Gross incremental annual electric savings (kWh/yr)</v>
          </cell>
          <cell r="D4882">
            <v>3</v>
          </cell>
          <cell r="E4882" t="str">
            <v>Gross incremental annual electric savings (kWh/yr)</v>
          </cell>
          <cell r="F4882" t="str">
            <v xml:space="preserve">Energy Savings Value Source </v>
          </cell>
          <cell r="G4882" t="str">
            <v/>
          </cell>
          <cell r="H4882" t="str">
            <v/>
          </cell>
          <cell r="I4882" t="str">
            <v/>
          </cell>
        </row>
        <row r="4883">
          <cell r="C4883" t="str">
            <v>588.3_Incremental cost ($)</v>
          </cell>
          <cell r="D4883">
            <v>3</v>
          </cell>
          <cell r="E4883" t="str">
            <v>Incremental cost ($)</v>
          </cell>
          <cell r="F4883" t="str">
            <v>Cost Value Source</v>
          </cell>
          <cell r="G4883" t="str">
            <v/>
          </cell>
          <cell r="H4883" t="str">
            <v/>
          </cell>
          <cell r="I4883" t="str">
            <v>IndGreenMotorRewind_v2_0.xlsm</v>
          </cell>
        </row>
        <row r="4884">
          <cell r="C4884" t="str">
            <v>799.2_Incremental cost ($)</v>
          </cell>
          <cell r="D4884">
            <v>2</v>
          </cell>
          <cell r="E4884" t="str">
            <v>Incremental cost ($)</v>
          </cell>
          <cell r="F4884" t="str">
            <v>Cost Value Source</v>
          </cell>
          <cell r="G4884" t="str">
            <v/>
          </cell>
          <cell r="H4884" t="str">
            <v/>
          </cell>
          <cell r="I4884" t="str">
            <v>IndGreenMotorRewind_v2_0.xlsm</v>
          </cell>
        </row>
        <row r="4885">
          <cell r="C4885" t="str">
            <v>799.2_Measure life (years)</v>
          </cell>
          <cell r="D4885">
            <v>2</v>
          </cell>
          <cell r="E4885" t="str">
            <v>Measure life (years)</v>
          </cell>
          <cell r="F4885" t="str">
            <v>Measure Life Value Source</v>
          </cell>
          <cell r="G4885" t="str">
            <v/>
          </cell>
          <cell r="H4885" t="str">
            <v/>
          </cell>
          <cell r="I4885" t="str">
            <v>IndGreenMotorRewind_v2_0.xlsm</v>
          </cell>
        </row>
        <row r="4886">
          <cell r="C4886" t="str">
            <v>799.2_Gross incremental annual electric savings (kWh/yr)</v>
          </cell>
          <cell r="D4886">
            <v>2</v>
          </cell>
          <cell r="E4886" t="str">
            <v>Gross incremental annual electric savings (kWh/yr)</v>
          </cell>
          <cell r="F4886" t="str">
            <v xml:space="preserve">Energy Savings Value Source </v>
          </cell>
          <cell r="G4886" t="str">
            <v/>
          </cell>
          <cell r="H4886" t="str">
            <v/>
          </cell>
          <cell r="I4886" t="str">
            <v>IndGreenMotorRewind_v2_0.xlsm</v>
          </cell>
        </row>
        <row r="4887">
          <cell r="C4887" t="str">
            <v>799.2_Gross Average Monthly Demand Reduction (kW/unit)</v>
          </cell>
          <cell r="D4887">
            <v>2</v>
          </cell>
          <cell r="E4887" t="str">
            <v>Gross Average Monthly Demand Reduction (kW/unit)</v>
          </cell>
          <cell r="F4887" t="str">
            <v>Demand Reduction Value Source</v>
          </cell>
          <cell r="G4887" t="str">
            <v/>
          </cell>
          <cell r="H4887" t="str">
            <v/>
          </cell>
          <cell r="I4887" t="str">
            <v>IndGreenMotorRewind_v2_0.xlsm</v>
          </cell>
        </row>
        <row r="4888">
          <cell r="C4888" t="str">
            <v>1012.3_Planned Realization Rate</v>
          </cell>
          <cell r="D4888">
            <v>3</v>
          </cell>
          <cell r="E4888" t="str">
            <v>Planned Realization Rate</v>
          </cell>
          <cell r="F4888" t="str">
            <v>Realization Rate Value Source</v>
          </cell>
          <cell r="G4888" t="str">
            <v/>
          </cell>
          <cell r="H4888" t="str">
            <v>Table 1</v>
          </cell>
          <cell r="I4888" t="str">
            <v>DSM_WY_FinAnswerExpress_Report_2011.pdf</v>
          </cell>
        </row>
        <row r="4889">
          <cell r="C4889" t="str">
            <v>1012.3_Incremental cost ($)</v>
          </cell>
          <cell r="D4889">
            <v>3</v>
          </cell>
          <cell r="E4889" t="str">
            <v>Incremental cost ($)</v>
          </cell>
          <cell r="F4889" t="str">
            <v>Incremental Cost Value Source</v>
          </cell>
          <cell r="G4889" t="str">
            <v/>
          </cell>
          <cell r="H4889" t="str">
            <v/>
          </cell>
          <cell r="I4889" t="str">
            <v>IndGreenMotorRewind_v2_0.xlsm</v>
          </cell>
        </row>
        <row r="4890">
          <cell r="C4890" t="str">
            <v>1012.3_Gross Average Monthly Demand Reduction (kW/unit)</v>
          </cell>
          <cell r="D4890">
            <v>3</v>
          </cell>
          <cell r="E4890" t="str">
            <v>Gross Average Monthly Demand Reduction (kW/unit)</v>
          </cell>
          <cell r="F4890" t="str">
            <v>Demand Savings Value Source</v>
          </cell>
          <cell r="G4890" t="str">
            <v/>
          </cell>
          <cell r="H4890" t="str">
            <v/>
          </cell>
          <cell r="I4890" t="str">
            <v>IndGreenMotorRewind_v2_0.xlsm</v>
          </cell>
        </row>
        <row r="4891">
          <cell r="C4891" t="str">
            <v>1012.3_Gross incremental annual electric savings (kWh/yr)</v>
          </cell>
          <cell r="D4891">
            <v>3</v>
          </cell>
          <cell r="E4891" t="str">
            <v>Gross incremental annual electric savings (kWh/yr)</v>
          </cell>
          <cell r="F4891" t="str">
            <v>Energy Savings Value Source</v>
          </cell>
          <cell r="G4891" t="str">
            <v/>
          </cell>
          <cell r="H4891" t="str">
            <v/>
          </cell>
          <cell r="I4891" t="str">
            <v>IndGreenMotorRewind_v2_0.xlsm</v>
          </cell>
        </row>
        <row r="4892">
          <cell r="C4892" t="str">
            <v>1012.3_Planned Net to Gross Ratio</v>
          </cell>
          <cell r="D4892">
            <v>3</v>
          </cell>
          <cell r="E4892" t="str">
            <v>Planned Net to Gross Ratio</v>
          </cell>
          <cell r="F4892" t="str">
            <v>Net-to-Gross Value Source</v>
          </cell>
          <cell r="G4892" t="str">
            <v/>
          </cell>
          <cell r="H4892" t="str">
            <v>Page 10</v>
          </cell>
          <cell r="I4892" t="str">
            <v>DSM_WY_FinAnswerExpress_Report_2011.pdf</v>
          </cell>
        </row>
        <row r="4893">
          <cell r="C4893" t="str">
            <v>1012.3_Measure life (years)</v>
          </cell>
          <cell r="D4893">
            <v>3</v>
          </cell>
          <cell r="E4893" t="str">
            <v>Measure life (years)</v>
          </cell>
          <cell r="F4893" t="str">
            <v>Measure Life Value Source</v>
          </cell>
          <cell r="G4893" t="str">
            <v/>
          </cell>
          <cell r="H4893" t="str">
            <v/>
          </cell>
          <cell r="I4893" t="str">
            <v>IndGreenMotorRewind_v2_0.xlsm</v>
          </cell>
        </row>
        <row r="4894">
          <cell r="C4894" t="str">
            <v>12202013-095.1_Incremental cost ($)</v>
          </cell>
          <cell r="D4894">
            <v>1</v>
          </cell>
          <cell r="E4894" t="str">
            <v>Incremental cost ($)</v>
          </cell>
          <cell r="F4894" t="str">
            <v>Cost Value Source</v>
          </cell>
          <cell r="G4894" t="str">
            <v/>
          </cell>
          <cell r="H4894" t="str">
            <v/>
          </cell>
          <cell r="I4894" t="str">
            <v>IndGreenMotorRewind_v2_0.xlsm</v>
          </cell>
        </row>
        <row r="4895">
          <cell r="C4895" t="str">
            <v>12202013-095.1_Gross incremental annual electric savings (kWh/yr)</v>
          </cell>
          <cell r="D4895">
            <v>1</v>
          </cell>
          <cell r="E4895" t="str">
            <v>Gross incremental annual electric savings (kWh/yr)</v>
          </cell>
          <cell r="F4895" t="str">
            <v xml:space="preserve">Energy Savings Value Source </v>
          </cell>
          <cell r="G4895" t="str">
            <v/>
          </cell>
          <cell r="H4895" t="str">
            <v/>
          </cell>
          <cell r="I4895" t="str">
            <v>IndGreenMotorRewind_v2_0.xlsm</v>
          </cell>
        </row>
        <row r="4896">
          <cell r="C4896" t="str">
            <v>12202013-095.1_Planned Net to Gross Ratio</v>
          </cell>
          <cell r="D4896">
            <v>1</v>
          </cell>
          <cell r="E4896" t="str">
            <v>Planned Net to Gross Ratio</v>
          </cell>
          <cell r="F4896" t="str">
            <v>Net-to-Gross Value Source</v>
          </cell>
          <cell r="G4896" t="str">
            <v/>
          </cell>
          <cell r="H4896" t="str">
            <v>page 2</v>
          </cell>
          <cell r="I4896" t="str">
            <v>CA_FinAnswer_Express_Program_Evaluation_2009-2011.pdf</v>
          </cell>
        </row>
        <row r="4897">
          <cell r="C4897" t="str">
            <v>12202013-095.1_Planned Realization Rate</v>
          </cell>
          <cell r="D4897">
            <v>1</v>
          </cell>
          <cell r="E4897" t="str">
            <v>Planned Realization Rate</v>
          </cell>
          <cell r="F4897" t="str">
            <v>Realization Rate Value Source</v>
          </cell>
          <cell r="G4897" t="str">
            <v/>
          </cell>
          <cell r="H4897" t="str">
            <v>page 2</v>
          </cell>
          <cell r="I4897" t="str">
            <v>CA_FinAnswer_Express_Program_Evaluation_2009-2011.pdf</v>
          </cell>
        </row>
        <row r="4898">
          <cell r="C4898" t="str">
            <v>12202013-095.1_Measure life (years)</v>
          </cell>
          <cell r="D4898">
            <v>1</v>
          </cell>
          <cell r="E4898" t="str">
            <v>Measure life (years)</v>
          </cell>
          <cell r="F4898" t="str">
            <v>Measure Life Value Source</v>
          </cell>
          <cell r="G4898" t="str">
            <v/>
          </cell>
          <cell r="H4898" t="str">
            <v/>
          </cell>
          <cell r="I4898" t="str">
            <v>IndGreenMotorRewind_v2_0.xlsm</v>
          </cell>
        </row>
        <row r="4899">
          <cell r="C4899" t="str">
            <v>12202013-095.1_Gross Average Monthly Demand Reduction (kW/unit)</v>
          </cell>
          <cell r="D4899">
            <v>1</v>
          </cell>
          <cell r="E4899" t="str">
            <v>Gross Average Monthly Demand Reduction (kW/unit)</v>
          </cell>
          <cell r="F4899" t="str">
            <v>Demand Reduction Value Source</v>
          </cell>
          <cell r="G4899" t="str">
            <v/>
          </cell>
          <cell r="H4899" t="str">
            <v/>
          </cell>
          <cell r="I4899" t="str">
            <v>IndGreenMotorRewind_v2_0.xlsm</v>
          </cell>
        </row>
        <row r="4900">
          <cell r="C4900" t="str">
            <v>12202013-031.2_Gross Average Monthly Demand Reduction (kW/unit)</v>
          </cell>
          <cell r="D4900">
            <v>2</v>
          </cell>
          <cell r="E4900" t="str">
            <v>Gross Average Monthly Demand Reduction (kW/unit)</v>
          </cell>
          <cell r="F4900" t="str">
            <v>Demand Reduction Value Source</v>
          </cell>
          <cell r="G4900" t="str">
            <v/>
          </cell>
          <cell r="H4900" t="str">
            <v/>
          </cell>
          <cell r="I4900" t="str">
            <v>IndGreenMotorRewind_v2_0.xlsm</v>
          </cell>
        </row>
        <row r="4901">
          <cell r="C4901" t="str">
            <v>12202013-031.2_Planned Net to Gross Ratio</v>
          </cell>
          <cell r="D4901">
            <v>2</v>
          </cell>
          <cell r="E4901" t="str">
            <v>Planned Net to Gross Ratio</v>
          </cell>
          <cell r="F4901" t="str">
            <v>Net-to-Gross Value Source</v>
          </cell>
          <cell r="G4901" t="str">
            <v/>
          </cell>
          <cell r="H4901" t="str">
            <v>Page 2</v>
          </cell>
          <cell r="I4901" t="str">
            <v>ID_FinAnswer_Express_Program_Evaluation_2009-2011.pdf</v>
          </cell>
        </row>
        <row r="4902">
          <cell r="C4902" t="str">
            <v>12202013-031.2_Planned Realization Rate</v>
          </cell>
          <cell r="D4902">
            <v>2</v>
          </cell>
          <cell r="E4902" t="str">
            <v>Planned Realization Rate</v>
          </cell>
          <cell r="F4902" t="str">
            <v>Realization Rate Value Source</v>
          </cell>
          <cell r="G4902" t="str">
            <v/>
          </cell>
          <cell r="H4902" t="str">
            <v>Table 1</v>
          </cell>
          <cell r="I4902" t="str">
            <v>ID_FinAnswer_Express_Program_Evaluation_2009-2011.pdf</v>
          </cell>
        </row>
        <row r="4903">
          <cell r="C4903" t="str">
            <v>12202013-031.2_Measure life (years)</v>
          </cell>
          <cell r="D4903">
            <v>2</v>
          </cell>
          <cell r="E4903" t="str">
            <v>Measure life (years)</v>
          </cell>
          <cell r="F4903" t="str">
            <v>Measure Life Value Source</v>
          </cell>
          <cell r="G4903" t="str">
            <v/>
          </cell>
          <cell r="H4903" t="str">
            <v/>
          </cell>
          <cell r="I4903" t="str">
            <v>IndGreenMotorRewind_v2_0.xlsm</v>
          </cell>
        </row>
        <row r="4904">
          <cell r="C4904" t="str">
            <v>12202013-031.2_Incremental cost ($)</v>
          </cell>
          <cell r="D4904">
            <v>2</v>
          </cell>
          <cell r="E4904" t="str">
            <v>Incremental cost ($)</v>
          </cell>
          <cell r="F4904" t="str">
            <v>Cost Value Source</v>
          </cell>
          <cell r="G4904" t="str">
            <v/>
          </cell>
          <cell r="H4904" t="str">
            <v/>
          </cell>
          <cell r="I4904" t="str">
            <v>IndGreenMotorRewind_v2_0.xlsm</v>
          </cell>
        </row>
        <row r="4905">
          <cell r="C4905" t="str">
            <v>12202013-031.2_Gross incremental annual electric savings (kWh/yr)</v>
          </cell>
          <cell r="D4905">
            <v>2</v>
          </cell>
          <cell r="E4905" t="str">
            <v>Gross incremental annual electric savings (kWh/yr)</v>
          </cell>
          <cell r="F4905" t="str">
            <v xml:space="preserve">Energy Savings Value Source </v>
          </cell>
          <cell r="G4905" t="str">
            <v/>
          </cell>
          <cell r="H4905" t="str">
            <v/>
          </cell>
          <cell r="I4905" t="str">
            <v>IndGreenMotorRewind_v2_0.xlsm</v>
          </cell>
        </row>
        <row r="4906">
          <cell r="C4906" t="str">
            <v>12132013-031.2_Incremental cost ($)</v>
          </cell>
          <cell r="D4906">
            <v>2</v>
          </cell>
          <cell r="E4906" t="str">
            <v>Incremental cost ($)</v>
          </cell>
          <cell r="F4906" t="str">
            <v>Cost Value Source</v>
          </cell>
          <cell r="G4906" t="str">
            <v/>
          </cell>
          <cell r="H4906" t="str">
            <v/>
          </cell>
          <cell r="I4906" t="str">
            <v/>
          </cell>
        </row>
        <row r="4907">
          <cell r="C4907" t="str">
            <v>12132013-031.2_Gross incremental annual electric savings (kWh/yr)</v>
          </cell>
          <cell r="D4907">
            <v>2</v>
          </cell>
          <cell r="E4907" t="str">
            <v>Gross incremental annual electric savings (kWh/yr)</v>
          </cell>
          <cell r="F4907" t="str">
            <v xml:space="preserve">Energy Savings Value Source </v>
          </cell>
          <cell r="G4907" t="str">
            <v/>
          </cell>
          <cell r="H4907" t="str">
            <v/>
          </cell>
          <cell r="I4907" t="str">
            <v>IndGreenMotorRewind_v2_0.xlsm</v>
          </cell>
        </row>
        <row r="4908">
          <cell r="C4908" t="str">
            <v>12132013-031.2_Incentive Customer ($)</v>
          </cell>
          <cell r="D4908">
            <v>2</v>
          </cell>
          <cell r="E4908" t="str">
            <v>Incentive Customer ($)</v>
          </cell>
          <cell r="F4908" t="str">
            <v>Incentive Value Source</v>
          </cell>
          <cell r="G4908" t="str">
            <v/>
          </cell>
          <cell r="H4908" t="str">
            <v>Table 10-14</v>
          </cell>
          <cell r="I4908" t="str">
            <v>FinAnswer Express Market Characterization and Program Enhancements - Utah Service Territory 30 Nov 2011.pdf</v>
          </cell>
        </row>
        <row r="4909">
          <cell r="C4909" t="str">
            <v>12132013-031.2_Gross Average Monthly Demand Reduction (kW/unit)</v>
          </cell>
          <cell r="D4909">
            <v>2</v>
          </cell>
          <cell r="E4909" t="str">
            <v>Gross Average Monthly Demand Reduction (kW/unit)</v>
          </cell>
          <cell r="F4909" t="str">
            <v>Demand Reduction Value Source</v>
          </cell>
          <cell r="G4909" t="str">
            <v/>
          </cell>
          <cell r="H4909" t="str">
            <v/>
          </cell>
          <cell r="I4909" t="str">
            <v>IndGreenMotorRewind_v2_0.xlsm</v>
          </cell>
        </row>
        <row r="4910">
          <cell r="C4910" t="str">
            <v>12132013-031.2_Gross Average Monthly Demand Reduction (kW/unit)</v>
          </cell>
          <cell r="D4910">
            <v>2</v>
          </cell>
          <cell r="E4910" t="str">
            <v>Gross Average Monthly Demand Reduction (kW/unit)</v>
          </cell>
          <cell r="F4910" t="str">
            <v>Demand Reduction Value Source</v>
          </cell>
          <cell r="G4910" t="str">
            <v/>
          </cell>
          <cell r="H4910" t="str">
            <v/>
          </cell>
          <cell r="I4910" t="str">
            <v/>
          </cell>
        </row>
        <row r="4911">
          <cell r="C4911" t="str">
            <v>12132013-031.2_Gross incremental annual electric savings (kWh/yr)</v>
          </cell>
          <cell r="D4911">
            <v>2</v>
          </cell>
          <cell r="E4911" t="str">
            <v>Gross incremental annual electric savings (kWh/yr)</v>
          </cell>
          <cell r="F4911" t="str">
            <v xml:space="preserve">Energy Savings Value Source </v>
          </cell>
          <cell r="G4911" t="str">
            <v/>
          </cell>
          <cell r="H4911" t="str">
            <v/>
          </cell>
          <cell r="I4911" t="str">
            <v/>
          </cell>
        </row>
        <row r="4912">
          <cell r="C4912" t="str">
            <v>12132013-031.2_Measure life (years)</v>
          </cell>
          <cell r="D4912">
            <v>2</v>
          </cell>
          <cell r="E4912" t="str">
            <v>Measure life (years)</v>
          </cell>
          <cell r="F4912" t="str">
            <v>Measure Life Value Source</v>
          </cell>
          <cell r="G4912" t="str">
            <v/>
          </cell>
          <cell r="H4912" t="str">
            <v>Table 2 on page 22 of Appendix 1</v>
          </cell>
          <cell r="I4912" t="str">
            <v>UT_2011_Annual_Report.pdf</v>
          </cell>
        </row>
        <row r="4913">
          <cell r="C4913" t="str">
            <v>12132013-031.2_Incremental cost ($)</v>
          </cell>
          <cell r="D4913">
            <v>2</v>
          </cell>
          <cell r="E4913" t="str">
            <v>Incremental cost ($)</v>
          </cell>
          <cell r="F4913" t="str">
            <v>Cost Value Source</v>
          </cell>
          <cell r="G4913" t="str">
            <v/>
          </cell>
          <cell r="H4913" t="str">
            <v/>
          </cell>
          <cell r="I4913" t="str">
            <v>IndGreenMotorRewind_v2_0.xlsm</v>
          </cell>
        </row>
        <row r="4914">
          <cell r="C4914" t="str">
            <v>12302013-054.1_Incremental cost ($)</v>
          </cell>
          <cell r="D4914">
            <v>1</v>
          </cell>
          <cell r="E4914" t="str">
            <v>Incremental cost ($)</v>
          </cell>
          <cell r="F4914" t="str">
            <v>Cost Value Source</v>
          </cell>
          <cell r="G4914" t="str">
            <v/>
          </cell>
          <cell r="H4914" t="str">
            <v/>
          </cell>
          <cell r="I4914" t="str">
            <v>IndGreenMotorRewind_v2_0.xlsm</v>
          </cell>
        </row>
        <row r="4915">
          <cell r="C4915" t="str">
            <v>12302013-054.1_Gross Average Monthly Demand Reduction (kW/unit)</v>
          </cell>
          <cell r="D4915">
            <v>1</v>
          </cell>
          <cell r="E4915" t="str">
            <v>Gross Average Monthly Demand Reduction (kW/unit)</v>
          </cell>
          <cell r="F4915" t="str">
            <v>Demand Reduction Value Source</v>
          </cell>
          <cell r="G4915" t="str">
            <v/>
          </cell>
          <cell r="H4915" t="str">
            <v/>
          </cell>
          <cell r="I4915" t="str">
            <v>IndGreenMotorRewind_v2_0.xlsm</v>
          </cell>
        </row>
        <row r="4916">
          <cell r="C4916" t="str">
            <v>12302013-054.1_Measure life (years)</v>
          </cell>
          <cell r="D4916">
            <v>1</v>
          </cell>
          <cell r="E4916" t="str">
            <v>Measure life (years)</v>
          </cell>
          <cell r="F4916" t="str">
            <v>Measure Life Value Source</v>
          </cell>
          <cell r="G4916" t="str">
            <v/>
          </cell>
          <cell r="H4916" t="str">
            <v/>
          </cell>
          <cell r="I4916" t="str">
            <v>IndGreenMotorRewind_v2_0.xlsm</v>
          </cell>
        </row>
        <row r="4917">
          <cell r="C4917" t="str">
            <v>12302013-054.1_Gross incremental annual electric savings (kWh/yr)</v>
          </cell>
          <cell r="D4917">
            <v>1</v>
          </cell>
          <cell r="E4917" t="str">
            <v>Gross incremental annual electric savings (kWh/yr)</v>
          </cell>
          <cell r="F4917" t="str">
            <v xml:space="preserve">Energy Savings Value Source </v>
          </cell>
          <cell r="G4917" t="str">
            <v/>
          </cell>
          <cell r="H4917" t="str">
            <v/>
          </cell>
          <cell r="I4917" t="str">
            <v>IndGreenMotorRewind_v2_0.xlsm</v>
          </cell>
        </row>
        <row r="4918">
          <cell r="C4918" t="str">
            <v>12202013-063.2_Planned Realization Rate</v>
          </cell>
          <cell r="D4918">
            <v>2</v>
          </cell>
          <cell r="E4918" t="str">
            <v>Planned Realization Rate</v>
          </cell>
          <cell r="F4918" t="str">
            <v>Realization Rate Value Source</v>
          </cell>
          <cell r="G4918" t="str">
            <v/>
          </cell>
          <cell r="H4918" t="str">
            <v>Table 1</v>
          </cell>
          <cell r="I4918" t="str">
            <v>DSM_WY_FinAnswerExpress_Report_2011.pdf</v>
          </cell>
        </row>
        <row r="4919">
          <cell r="C4919" t="str">
            <v>12202013-063.2_Gross Average Monthly Demand Reduction (kW/unit)</v>
          </cell>
          <cell r="D4919">
            <v>2</v>
          </cell>
          <cell r="E4919" t="str">
            <v>Gross Average Monthly Demand Reduction (kW/unit)</v>
          </cell>
          <cell r="F4919" t="str">
            <v>Demand Savings Value Source</v>
          </cell>
          <cell r="G4919" t="str">
            <v/>
          </cell>
          <cell r="H4919" t="str">
            <v/>
          </cell>
          <cell r="I4919" t="str">
            <v>IndGreenMotorRewind_v2_0.xlsm</v>
          </cell>
        </row>
        <row r="4920">
          <cell r="C4920" t="str">
            <v>12202013-063.2_Measure life (years)</v>
          </cell>
          <cell r="D4920">
            <v>2</v>
          </cell>
          <cell r="E4920" t="str">
            <v>Measure life (years)</v>
          </cell>
          <cell r="F4920" t="str">
            <v>Measure Life Value Source</v>
          </cell>
          <cell r="G4920" t="str">
            <v/>
          </cell>
          <cell r="H4920" t="str">
            <v/>
          </cell>
          <cell r="I4920" t="str">
            <v>IndGreenMotorRewind_v2_0.xlsm</v>
          </cell>
        </row>
        <row r="4921">
          <cell r="C4921" t="str">
            <v>12202013-063.2_Incremental cost ($)</v>
          </cell>
          <cell r="D4921">
            <v>2</v>
          </cell>
          <cell r="E4921" t="str">
            <v>Incremental cost ($)</v>
          </cell>
          <cell r="F4921" t="str">
            <v>Incremental Cost Value Source</v>
          </cell>
          <cell r="G4921" t="str">
            <v/>
          </cell>
          <cell r="H4921" t="str">
            <v/>
          </cell>
          <cell r="I4921" t="str">
            <v>IndGreenMotorRewind_v2_0.xlsm</v>
          </cell>
        </row>
        <row r="4922">
          <cell r="C4922" t="str">
            <v>12202013-063.2_Gross incremental annual electric savings (kWh/yr)</v>
          </cell>
          <cell r="D4922">
            <v>2</v>
          </cell>
          <cell r="E4922" t="str">
            <v>Gross incremental annual electric savings (kWh/yr)</v>
          </cell>
          <cell r="F4922" t="str">
            <v>Energy Savings Value Source</v>
          </cell>
          <cell r="G4922" t="str">
            <v/>
          </cell>
          <cell r="H4922" t="str">
            <v/>
          </cell>
          <cell r="I4922" t="str">
            <v>IndGreenMotorRewind_v2_0.xlsm</v>
          </cell>
        </row>
        <row r="4923">
          <cell r="C4923" t="str">
            <v>12202013-063.2_Planned Net to Gross Ratio</v>
          </cell>
          <cell r="D4923">
            <v>2</v>
          </cell>
          <cell r="E4923" t="str">
            <v>Planned Net to Gross Ratio</v>
          </cell>
          <cell r="F4923" t="str">
            <v>Net-to-Gross Value Source</v>
          </cell>
          <cell r="G4923" t="str">
            <v/>
          </cell>
          <cell r="H4923" t="str">
            <v>Page 10</v>
          </cell>
          <cell r="I4923" t="str">
            <v>DSM_WY_FinAnswerExpress_Report_2011.pdf</v>
          </cell>
        </row>
        <row r="4924">
          <cell r="C4924" t="str">
            <v>12202013-096.1_Planned Net to Gross Ratio</v>
          </cell>
          <cell r="D4924">
            <v>1</v>
          </cell>
          <cell r="E4924" t="str">
            <v>Planned Net to Gross Ratio</v>
          </cell>
          <cell r="F4924" t="str">
            <v>Net-to-Gross Value Source</v>
          </cell>
          <cell r="G4924" t="str">
            <v/>
          </cell>
          <cell r="H4924" t="str">
            <v>page 2</v>
          </cell>
          <cell r="I4924" t="str">
            <v>CA_FinAnswer_Express_Program_Evaluation_2009-2011.pdf</v>
          </cell>
        </row>
        <row r="4925">
          <cell r="C4925" t="str">
            <v>12202013-096.1_Measure life (years)</v>
          </cell>
          <cell r="D4925">
            <v>1</v>
          </cell>
          <cell r="E4925" t="str">
            <v>Measure life (years)</v>
          </cell>
          <cell r="F4925" t="str">
            <v>Measure Life Value Source</v>
          </cell>
          <cell r="G4925" t="str">
            <v/>
          </cell>
          <cell r="H4925" t="str">
            <v/>
          </cell>
          <cell r="I4925" t="str">
            <v>IndGreenMotorRewind_v2_0.xlsm</v>
          </cell>
        </row>
        <row r="4926">
          <cell r="C4926" t="str">
            <v>12202013-096.1_Gross Average Monthly Demand Reduction (kW/unit)</v>
          </cell>
          <cell r="D4926">
            <v>1</v>
          </cell>
          <cell r="E4926" t="str">
            <v>Gross Average Monthly Demand Reduction (kW/unit)</v>
          </cell>
          <cell r="F4926" t="str">
            <v>Demand Reduction Value Source</v>
          </cell>
          <cell r="G4926" t="str">
            <v/>
          </cell>
          <cell r="H4926" t="str">
            <v/>
          </cell>
          <cell r="I4926" t="str">
            <v>IndGreenMotorRewind_v2_0.xlsm</v>
          </cell>
        </row>
        <row r="4927">
          <cell r="C4927" t="str">
            <v>12202013-096.1_Incremental cost ($)</v>
          </cell>
          <cell r="D4927">
            <v>1</v>
          </cell>
          <cell r="E4927" t="str">
            <v>Incremental cost ($)</v>
          </cell>
          <cell r="F4927" t="str">
            <v>Cost Value Source</v>
          </cell>
          <cell r="G4927" t="str">
            <v/>
          </cell>
          <cell r="H4927" t="str">
            <v/>
          </cell>
          <cell r="I4927" t="str">
            <v>IndGreenMotorRewind_v2_0.xlsm</v>
          </cell>
        </row>
        <row r="4928">
          <cell r="C4928" t="str">
            <v>12202013-096.1_Planned Realization Rate</v>
          </cell>
          <cell r="D4928">
            <v>1</v>
          </cell>
          <cell r="E4928" t="str">
            <v>Planned Realization Rate</v>
          </cell>
          <cell r="F4928" t="str">
            <v>Realization Rate Value Source</v>
          </cell>
          <cell r="G4928" t="str">
            <v/>
          </cell>
          <cell r="H4928" t="str">
            <v>page 2</v>
          </cell>
          <cell r="I4928" t="str">
            <v>CA_FinAnswer_Express_Program_Evaluation_2009-2011.pdf</v>
          </cell>
        </row>
        <row r="4929">
          <cell r="C4929" t="str">
            <v>12202013-096.1_Gross incremental annual electric savings (kWh/yr)</v>
          </cell>
          <cell r="D4929">
            <v>1</v>
          </cell>
          <cell r="E4929" t="str">
            <v>Gross incremental annual electric savings (kWh/yr)</v>
          </cell>
          <cell r="F4929" t="str">
            <v xml:space="preserve">Energy Savings Value Source </v>
          </cell>
          <cell r="G4929" t="str">
            <v/>
          </cell>
          <cell r="H4929" t="str">
            <v/>
          </cell>
          <cell r="I4929" t="str">
            <v>IndGreenMotorRewind_v2_0.xlsm</v>
          </cell>
        </row>
        <row r="4930">
          <cell r="C4930" t="str">
            <v>12202013-032.2_Planned Realization Rate</v>
          </cell>
          <cell r="D4930">
            <v>2</v>
          </cell>
          <cell r="E4930" t="str">
            <v>Planned Realization Rate</v>
          </cell>
          <cell r="F4930" t="str">
            <v>Realization Rate Value Source</v>
          </cell>
          <cell r="G4930" t="str">
            <v/>
          </cell>
          <cell r="H4930" t="str">
            <v>Table 1</v>
          </cell>
          <cell r="I4930" t="str">
            <v>ID_FinAnswer_Express_Program_Evaluation_2009-2011.pdf</v>
          </cell>
        </row>
        <row r="4931">
          <cell r="C4931" t="str">
            <v>12202013-032.2_Measure life (years)</v>
          </cell>
          <cell r="D4931">
            <v>2</v>
          </cell>
          <cell r="E4931" t="str">
            <v>Measure life (years)</v>
          </cell>
          <cell r="F4931" t="str">
            <v>Measure Life Value Source</v>
          </cell>
          <cell r="G4931" t="str">
            <v/>
          </cell>
          <cell r="H4931" t="str">
            <v/>
          </cell>
          <cell r="I4931" t="str">
            <v>IndGreenMotorRewind_v2_0.xlsm</v>
          </cell>
        </row>
        <row r="4932">
          <cell r="C4932" t="str">
            <v>12202013-032.2_Gross incremental annual electric savings (kWh/yr)</v>
          </cell>
          <cell r="D4932">
            <v>2</v>
          </cell>
          <cell r="E4932" t="str">
            <v>Gross incremental annual electric savings (kWh/yr)</v>
          </cell>
          <cell r="F4932" t="str">
            <v xml:space="preserve">Energy Savings Value Source </v>
          </cell>
          <cell r="G4932" t="str">
            <v/>
          </cell>
          <cell r="H4932" t="str">
            <v/>
          </cell>
          <cell r="I4932" t="str">
            <v>IndGreenMotorRewind_v2_0.xlsm</v>
          </cell>
        </row>
        <row r="4933">
          <cell r="C4933" t="str">
            <v>12202013-032.2_Incremental cost ($)</v>
          </cell>
          <cell r="D4933">
            <v>2</v>
          </cell>
          <cell r="E4933" t="str">
            <v>Incremental cost ($)</v>
          </cell>
          <cell r="F4933" t="str">
            <v>Cost Value Source</v>
          </cell>
          <cell r="G4933" t="str">
            <v/>
          </cell>
          <cell r="H4933" t="str">
            <v/>
          </cell>
          <cell r="I4933" t="str">
            <v>IndGreenMotorRewind_v2_0.xlsm</v>
          </cell>
        </row>
        <row r="4934">
          <cell r="C4934" t="str">
            <v>12202013-032.2_Gross Average Monthly Demand Reduction (kW/unit)</v>
          </cell>
          <cell r="D4934">
            <v>2</v>
          </cell>
          <cell r="E4934" t="str">
            <v>Gross Average Monthly Demand Reduction (kW/unit)</v>
          </cell>
          <cell r="F4934" t="str">
            <v>Demand Reduction Value Source</v>
          </cell>
          <cell r="G4934" t="str">
            <v/>
          </cell>
          <cell r="H4934" t="str">
            <v/>
          </cell>
          <cell r="I4934" t="str">
            <v>IndGreenMotorRewind_v2_0.xlsm</v>
          </cell>
        </row>
        <row r="4935">
          <cell r="C4935" t="str">
            <v>12202013-032.2_Planned Net to Gross Ratio</v>
          </cell>
          <cell r="D4935">
            <v>2</v>
          </cell>
          <cell r="E4935" t="str">
            <v>Planned Net to Gross Ratio</v>
          </cell>
          <cell r="F4935" t="str">
            <v>Net-to-Gross Value Source</v>
          </cell>
          <cell r="G4935" t="str">
            <v/>
          </cell>
          <cell r="H4935" t="str">
            <v>Page 2</v>
          </cell>
          <cell r="I4935" t="str">
            <v>ID_FinAnswer_Express_Program_Evaluation_2009-2011.pdf</v>
          </cell>
        </row>
        <row r="4936">
          <cell r="C4936" t="str">
            <v>12132013-032.2_Gross Average Monthly Demand Reduction (kW/unit)</v>
          </cell>
          <cell r="D4936">
            <v>2</v>
          </cell>
          <cell r="E4936" t="str">
            <v>Gross Average Monthly Demand Reduction (kW/unit)</v>
          </cell>
          <cell r="F4936" t="str">
            <v>Demand Reduction Value Source</v>
          </cell>
          <cell r="G4936" t="str">
            <v/>
          </cell>
          <cell r="H4936" t="str">
            <v/>
          </cell>
          <cell r="I4936" t="str">
            <v/>
          </cell>
        </row>
        <row r="4937">
          <cell r="C4937" t="str">
            <v>12132013-032.2_Gross incremental annual electric savings (kWh/yr)</v>
          </cell>
          <cell r="D4937">
            <v>2</v>
          </cell>
          <cell r="E4937" t="str">
            <v>Gross incremental annual electric savings (kWh/yr)</v>
          </cell>
          <cell r="F4937" t="str">
            <v xml:space="preserve">Energy Savings Value Source </v>
          </cell>
          <cell r="G4937" t="str">
            <v/>
          </cell>
          <cell r="H4937" t="str">
            <v/>
          </cell>
          <cell r="I4937" t="str">
            <v/>
          </cell>
        </row>
        <row r="4938">
          <cell r="C4938" t="str">
            <v>12132013-032.2_Incentive Customer ($)</v>
          </cell>
          <cell r="D4938">
            <v>2</v>
          </cell>
          <cell r="E4938" t="str">
            <v>Incentive Customer ($)</v>
          </cell>
          <cell r="F4938" t="str">
            <v>Incentive Value Source</v>
          </cell>
          <cell r="G4938" t="str">
            <v/>
          </cell>
          <cell r="H4938" t="str">
            <v>Table 10-14</v>
          </cell>
          <cell r="I4938" t="str">
            <v>FinAnswer Express Market Characterization and Program Enhancements - Utah Service Territory 30 Nov 2011.pdf</v>
          </cell>
        </row>
        <row r="4939">
          <cell r="C4939" t="str">
            <v>12132013-032.2_Incremental cost ($)</v>
          </cell>
          <cell r="D4939">
            <v>2</v>
          </cell>
          <cell r="E4939" t="str">
            <v>Incremental cost ($)</v>
          </cell>
          <cell r="F4939" t="str">
            <v>Cost Value Source</v>
          </cell>
          <cell r="G4939" t="str">
            <v/>
          </cell>
          <cell r="H4939" t="str">
            <v/>
          </cell>
          <cell r="I4939" t="str">
            <v>IndGreenMotorRewind_v2_0.xlsm</v>
          </cell>
        </row>
        <row r="4940">
          <cell r="C4940" t="str">
            <v>12132013-032.2_Measure life (years)</v>
          </cell>
          <cell r="D4940">
            <v>2</v>
          </cell>
          <cell r="E4940" t="str">
            <v>Measure life (years)</v>
          </cell>
          <cell r="F4940" t="str">
            <v>Measure Life Value Source</v>
          </cell>
          <cell r="G4940" t="str">
            <v/>
          </cell>
          <cell r="H4940" t="str">
            <v>Table 2 on page 22 of Appendix 1</v>
          </cell>
          <cell r="I4940" t="str">
            <v>UT_2011_Annual_Report.pdf</v>
          </cell>
        </row>
        <row r="4941">
          <cell r="C4941" t="str">
            <v>12132013-032.2_Incremental cost ($)</v>
          </cell>
          <cell r="D4941">
            <v>2</v>
          </cell>
          <cell r="E4941" t="str">
            <v>Incremental cost ($)</v>
          </cell>
          <cell r="F4941" t="str">
            <v>Cost Value Source</v>
          </cell>
          <cell r="G4941" t="str">
            <v/>
          </cell>
          <cell r="H4941" t="str">
            <v/>
          </cell>
          <cell r="I4941" t="str">
            <v/>
          </cell>
        </row>
        <row r="4942">
          <cell r="C4942" t="str">
            <v>12132013-032.2_Gross Average Monthly Demand Reduction (kW/unit)</v>
          </cell>
          <cell r="D4942">
            <v>2</v>
          </cell>
          <cell r="E4942" t="str">
            <v>Gross Average Monthly Demand Reduction (kW/unit)</v>
          </cell>
          <cell r="F4942" t="str">
            <v>Demand Reduction Value Source</v>
          </cell>
          <cell r="G4942" t="str">
            <v/>
          </cell>
          <cell r="H4942" t="str">
            <v/>
          </cell>
          <cell r="I4942" t="str">
            <v>IndGreenMotorRewind_v2_0.xlsm</v>
          </cell>
        </row>
        <row r="4943">
          <cell r="C4943" t="str">
            <v>12132013-032.2_Gross incremental annual electric savings (kWh/yr)</v>
          </cell>
          <cell r="D4943">
            <v>2</v>
          </cell>
          <cell r="E4943" t="str">
            <v>Gross incremental annual electric savings (kWh/yr)</v>
          </cell>
          <cell r="F4943" t="str">
            <v xml:space="preserve">Energy Savings Value Source </v>
          </cell>
          <cell r="G4943" t="str">
            <v/>
          </cell>
          <cell r="H4943" t="str">
            <v/>
          </cell>
          <cell r="I4943" t="str">
            <v>IndGreenMotorRewind_v2_0.xlsm</v>
          </cell>
        </row>
        <row r="4944">
          <cell r="C4944" t="str">
            <v>12302013-055.1_Gross incremental annual electric savings (kWh/yr)</v>
          </cell>
          <cell r="D4944">
            <v>1</v>
          </cell>
          <cell r="E4944" t="str">
            <v>Gross incremental annual electric savings (kWh/yr)</v>
          </cell>
          <cell r="F4944" t="str">
            <v xml:space="preserve">Energy Savings Value Source </v>
          </cell>
          <cell r="G4944" t="str">
            <v/>
          </cell>
          <cell r="H4944" t="str">
            <v/>
          </cell>
          <cell r="I4944" t="str">
            <v>IndGreenMotorRewind_v2_0.xlsm</v>
          </cell>
        </row>
        <row r="4945">
          <cell r="C4945" t="str">
            <v>12302013-055.1_Incremental cost ($)</v>
          </cell>
          <cell r="D4945">
            <v>1</v>
          </cell>
          <cell r="E4945" t="str">
            <v>Incremental cost ($)</v>
          </cell>
          <cell r="F4945" t="str">
            <v>Cost Value Source</v>
          </cell>
          <cell r="G4945" t="str">
            <v/>
          </cell>
          <cell r="H4945" t="str">
            <v/>
          </cell>
          <cell r="I4945" t="str">
            <v>IndGreenMotorRewind_v2_0.xlsm</v>
          </cell>
        </row>
        <row r="4946">
          <cell r="C4946" t="str">
            <v>12302013-055.1_Measure life (years)</v>
          </cell>
          <cell r="D4946">
            <v>1</v>
          </cell>
          <cell r="E4946" t="str">
            <v>Measure life (years)</v>
          </cell>
          <cell r="F4946" t="str">
            <v>Measure Life Value Source</v>
          </cell>
          <cell r="G4946" t="str">
            <v/>
          </cell>
          <cell r="H4946" t="str">
            <v/>
          </cell>
          <cell r="I4946" t="str">
            <v>IndGreenMotorRewind_v2_0.xlsm</v>
          </cell>
        </row>
        <row r="4947">
          <cell r="C4947" t="str">
            <v>12302013-055.1_Gross Average Monthly Demand Reduction (kW/unit)</v>
          </cell>
          <cell r="D4947">
            <v>1</v>
          </cell>
          <cell r="E4947" t="str">
            <v>Gross Average Monthly Demand Reduction (kW/unit)</v>
          </cell>
          <cell r="F4947" t="str">
            <v>Demand Reduction Value Source</v>
          </cell>
          <cell r="G4947" t="str">
            <v/>
          </cell>
          <cell r="H4947" t="str">
            <v/>
          </cell>
          <cell r="I4947" t="str">
            <v>IndGreenMotorRewind_v2_0.xlsm</v>
          </cell>
        </row>
        <row r="4948">
          <cell r="C4948" t="str">
            <v>12202013-064.2_Measure life (years)</v>
          </cell>
          <cell r="D4948">
            <v>2</v>
          </cell>
          <cell r="E4948" t="str">
            <v>Measure life (years)</v>
          </cell>
          <cell r="F4948" t="str">
            <v>Measure Life Value Source</v>
          </cell>
          <cell r="G4948" t="str">
            <v/>
          </cell>
          <cell r="H4948" t="str">
            <v/>
          </cell>
          <cell r="I4948" t="str">
            <v>IndGreenMotorRewind_v2_0.xlsm</v>
          </cell>
        </row>
        <row r="4949">
          <cell r="C4949" t="str">
            <v>12202013-064.2_Planned Realization Rate</v>
          </cell>
          <cell r="D4949">
            <v>2</v>
          </cell>
          <cell r="E4949" t="str">
            <v>Planned Realization Rate</v>
          </cell>
          <cell r="F4949" t="str">
            <v>Realization Rate Value Source</v>
          </cell>
          <cell r="G4949" t="str">
            <v/>
          </cell>
          <cell r="H4949" t="str">
            <v>Table 1</v>
          </cell>
          <cell r="I4949" t="str">
            <v>DSM_WY_FinAnswerExpress_Report_2011.pdf</v>
          </cell>
        </row>
        <row r="4950">
          <cell r="C4950" t="str">
            <v>12202013-064.2_Gross Average Monthly Demand Reduction (kW/unit)</v>
          </cell>
          <cell r="D4950">
            <v>2</v>
          </cell>
          <cell r="E4950" t="str">
            <v>Gross Average Monthly Demand Reduction (kW/unit)</v>
          </cell>
          <cell r="F4950" t="str">
            <v>Demand Savings Value Source</v>
          </cell>
          <cell r="G4950" t="str">
            <v/>
          </cell>
          <cell r="H4950" t="str">
            <v/>
          </cell>
          <cell r="I4950" t="str">
            <v>IndGreenMotorRewind_v2_0.xlsm</v>
          </cell>
        </row>
        <row r="4951">
          <cell r="C4951" t="str">
            <v>12202013-064.2_Gross incremental annual electric savings (kWh/yr)</v>
          </cell>
          <cell r="D4951">
            <v>2</v>
          </cell>
          <cell r="E4951" t="str">
            <v>Gross incremental annual electric savings (kWh/yr)</v>
          </cell>
          <cell r="F4951" t="str">
            <v>Energy Savings Value Source</v>
          </cell>
          <cell r="G4951" t="str">
            <v/>
          </cell>
          <cell r="H4951" t="str">
            <v/>
          </cell>
          <cell r="I4951" t="str">
            <v>IndGreenMotorRewind_v2_0.xlsm</v>
          </cell>
        </row>
        <row r="4952">
          <cell r="C4952" t="str">
            <v>12202013-064.2_Planned Net to Gross Ratio</v>
          </cell>
          <cell r="D4952">
            <v>2</v>
          </cell>
          <cell r="E4952" t="str">
            <v>Planned Net to Gross Ratio</v>
          </cell>
          <cell r="F4952" t="str">
            <v>Net-to-Gross Value Source</v>
          </cell>
          <cell r="G4952" t="str">
            <v/>
          </cell>
          <cell r="H4952" t="str">
            <v>Page 10</v>
          </cell>
          <cell r="I4952" t="str">
            <v>DSM_WY_FinAnswerExpress_Report_2011.pdf</v>
          </cell>
        </row>
        <row r="4953">
          <cell r="C4953" t="str">
            <v>12202013-064.2_Incremental cost ($)</v>
          </cell>
          <cell r="D4953">
            <v>2</v>
          </cell>
          <cell r="E4953" t="str">
            <v>Incremental cost ($)</v>
          </cell>
          <cell r="F4953" t="str">
            <v>Incremental Cost Value Source</v>
          </cell>
          <cell r="G4953" t="str">
            <v/>
          </cell>
          <cell r="H4953" t="str">
            <v/>
          </cell>
          <cell r="I4953" t="str">
            <v>IndGreenMotorRewind_v2_0.xlsm</v>
          </cell>
        </row>
        <row r="4954">
          <cell r="C4954" t="str">
            <v>12162013-173.2_Planned Net to Gross Ratio</v>
          </cell>
          <cell r="D4954">
            <v>2</v>
          </cell>
          <cell r="E4954" t="str">
            <v>Planned Net to Gross Ratio</v>
          </cell>
          <cell r="F4954" t="str">
            <v>Net-to-Gross Value Source</v>
          </cell>
          <cell r="G4954" t="str">
            <v/>
          </cell>
          <cell r="H4954" t="str">
            <v>Page 2</v>
          </cell>
          <cell r="I4954" t="str">
            <v>CA_Energy_FinAnswer_Program_Evaluation_2009-2011.pdf</v>
          </cell>
        </row>
        <row r="4955">
          <cell r="C4955" t="str">
            <v>12162013-303.2_Measure life (years)</v>
          </cell>
          <cell r="D4955">
            <v>2</v>
          </cell>
          <cell r="E4955" t="str">
            <v>Measure life (years)</v>
          </cell>
          <cell r="F4955" t="str">
            <v>Measure Life Value Source</v>
          </cell>
          <cell r="G4955" t="str">
            <v>14.5, rounded to 15</v>
          </cell>
          <cell r="H4955" t="str">
            <v>Table 16</v>
          </cell>
          <cell r="I4955" t="str">
            <v>Idaho Energy FinAnswer Evaluation Report - 2008.pdf</v>
          </cell>
        </row>
        <row r="4956">
          <cell r="C4956" t="str">
            <v>12162013-303.2_Planned Realization Rate</v>
          </cell>
          <cell r="D4956">
            <v>2</v>
          </cell>
          <cell r="E4956" t="str">
            <v>Planned Realization Rate</v>
          </cell>
          <cell r="F4956" t="str">
            <v>Realization Rate Value Source</v>
          </cell>
          <cell r="G4956" t="str">
            <v/>
          </cell>
          <cell r="H4956" t="str">
            <v>Table 1</v>
          </cell>
          <cell r="I4956" t="str">
            <v>ID_Energy_FinAnswer_Program_Evaluation_2009-2011.pdf</v>
          </cell>
        </row>
        <row r="4957">
          <cell r="C4957" t="str">
            <v>12162013-303.2_Planned Net to Gross Ratio</v>
          </cell>
          <cell r="D4957">
            <v>2</v>
          </cell>
          <cell r="E4957" t="str">
            <v>Planned Net to Gross Ratio</v>
          </cell>
          <cell r="F4957" t="str">
            <v>Net-to-Gross Ratio Value Source</v>
          </cell>
          <cell r="G4957" t="str">
            <v/>
          </cell>
          <cell r="H4957" t="str">
            <v>Page 2</v>
          </cell>
          <cell r="I4957" t="str">
            <v>ID_Energy_FinAnswer_Program_Evaluation_2009-2011.pdf</v>
          </cell>
        </row>
        <row r="4958">
          <cell r="C4958" t="str">
            <v>11222013-053.2_Incentive Customer ($)</v>
          </cell>
          <cell r="D4958">
            <v>2</v>
          </cell>
          <cell r="E4958" t="str">
            <v>Incentive Customer ($)</v>
          </cell>
          <cell r="F4958" t="str">
            <v>Incentive Value Source</v>
          </cell>
          <cell r="G4958" t="str">
            <v/>
          </cell>
          <cell r="H4958" t="str">
            <v>Incentive Caluclator Tool</v>
          </cell>
          <cell r="I4958" t="str">
            <v>WB UT Incentive Calc EXTERNAL 1.1E 0722013.xlsx</v>
          </cell>
        </row>
        <row r="4959">
          <cell r="C4959" t="str">
            <v>12162013-043.2_Incentive Customer ($)</v>
          </cell>
          <cell r="D4959">
            <v>2</v>
          </cell>
          <cell r="E4959" t="str">
            <v>Incentive Customer ($)</v>
          </cell>
          <cell r="F4959" t="str">
            <v>Incentive Value Source</v>
          </cell>
          <cell r="G4959" t="str">
            <v/>
          </cell>
          <cell r="H4959" t="str">
            <v>Incentive Caluclator Tool</v>
          </cell>
          <cell r="I4959" t="str">
            <v>WA wattSmart Business Incentive DUMMY.xlsx</v>
          </cell>
        </row>
        <row r="4960">
          <cell r="C4960" t="str">
            <v>12162013-433.2_Measure life (years)</v>
          </cell>
          <cell r="D4960">
            <v>2</v>
          </cell>
          <cell r="E4960" t="str">
            <v>Measure life (years)</v>
          </cell>
          <cell r="F4960" t="str">
            <v>Measure Life Value Source</v>
          </cell>
          <cell r="G4960" t="str">
            <v/>
          </cell>
          <cell r="H4960" t="str">
            <v>Table 26</v>
          </cell>
          <cell r="I4960" t="str">
            <v>2013-Wyoming-Annual-Report-Appendices-FINAL.pdf</v>
          </cell>
        </row>
        <row r="4961">
          <cell r="C4961" t="str">
            <v>12162013-433.2_Planned Net to Gross Ratio</v>
          </cell>
          <cell r="D4961">
            <v>2</v>
          </cell>
          <cell r="E4961" t="str">
            <v>Planned Net to Gross Ratio</v>
          </cell>
          <cell r="F4961" t="str">
            <v>Net-to-Gross Valur Source</v>
          </cell>
          <cell r="G4961" t="str">
            <v/>
          </cell>
          <cell r="H4961" t="str">
            <v>Page 10</v>
          </cell>
          <cell r="I4961" t="str">
            <v>DSM_WY_EnergyFinAnswer_Report_2011.pdf</v>
          </cell>
        </row>
        <row r="4962">
          <cell r="C4962" t="str">
            <v>12162013-433.2_Planned Realization Rate</v>
          </cell>
          <cell r="D4962">
            <v>2</v>
          </cell>
          <cell r="E4962" t="str">
            <v>Planned Realization Rate</v>
          </cell>
          <cell r="F4962" t="str">
            <v>Realization Rate Value Source</v>
          </cell>
          <cell r="G4962" t="str">
            <v/>
          </cell>
          <cell r="H4962" t="str">
            <v>Table 1</v>
          </cell>
          <cell r="I4962" t="str">
            <v>DSM_WY_EnergyFinAnswer_Report_2011.pdf</v>
          </cell>
        </row>
        <row r="4963">
          <cell r="C4963" t="str">
            <v>12162013-174.2_Planned Net to Gross Ratio</v>
          </cell>
          <cell r="D4963">
            <v>2</v>
          </cell>
          <cell r="E4963" t="str">
            <v>Planned Net to Gross Ratio</v>
          </cell>
          <cell r="F4963" t="str">
            <v>Net-to-Gross Value Source</v>
          </cell>
          <cell r="G4963" t="str">
            <v/>
          </cell>
          <cell r="H4963" t="str">
            <v>Page 2</v>
          </cell>
          <cell r="I4963" t="str">
            <v>CA_Energy_FinAnswer_Program_Evaluation_2009-2011.pdf</v>
          </cell>
        </row>
        <row r="4964">
          <cell r="C4964" t="str">
            <v>12162013-304.2_Planned Net to Gross Ratio</v>
          </cell>
          <cell r="D4964">
            <v>2</v>
          </cell>
          <cell r="E4964" t="str">
            <v>Planned Net to Gross Ratio</v>
          </cell>
          <cell r="F4964" t="str">
            <v>Net-to-Gross Ratio Value Source</v>
          </cell>
          <cell r="G4964" t="str">
            <v/>
          </cell>
          <cell r="H4964" t="str">
            <v>Page 2</v>
          </cell>
          <cell r="I4964" t="str">
            <v>ID_Energy_FinAnswer_Program_Evaluation_2009-2011.pdf</v>
          </cell>
        </row>
        <row r="4965">
          <cell r="C4965" t="str">
            <v>12162013-304.2_Measure life (years)</v>
          </cell>
          <cell r="D4965">
            <v>2</v>
          </cell>
          <cell r="E4965" t="str">
            <v>Measure life (years)</v>
          </cell>
          <cell r="F4965" t="str">
            <v>Measure Life Value Source</v>
          </cell>
          <cell r="G4965" t="str">
            <v>14.5, rounded to 15</v>
          </cell>
          <cell r="H4965" t="str">
            <v>Table 16</v>
          </cell>
          <cell r="I4965" t="str">
            <v>Idaho Energy FinAnswer Evaluation Report - 2008.pdf</v>
          </cell>
        </row>
        <row r="4966">
          <cell r="C4966" t="str">
            <v>12162013-304.2_Planned Realization Rate</v>
          </cell>
          <cell r="D4966">
            <v>2</v>
          </cell>
          <cell r="E4966" t="str">
            <v>Planned Realization Rate</v>
          </cell>
          <cell r="F4966" t="str">
            <v>Realization Rate Value Source</v>
          </cell>
          <cell r="G4966" t="str">
            <v/>
          </cell>
          <cell r="H4966" t="str">
            <v>Table 1</v>
          </cell>
          <cell r="I4966" t="str">
            <v>ID_Energy_FinAnswer_Program_Evaluation_2009-2011.pdf</v>
          </cell>
        </row>
        <row r="4967">
          <cell r="C4967" t="str">
            <v>11222013-054.2_Incentive Customer ($)</v>
          </cell>
          <cell r="D4967">
            <v>2</v>
          </cell>
          <cell r="E4967" t="str">
            <v>Incentive Customer ($)</v>
          </cell>
          <cell r="F4967" t="str">
            <v>Incentive Value Source</v>
          </cell>
          <cell r="G4967" t="str">
            <v/>
          </cell>
          <cell r="H4967" t="str">
            <v>Incentive Caluclator Tool</v>
          </cell>
          <cell r="I4967" t="str">
            <v>WB UT Incentive Calc EXTERNAL 1.1E 0722013.xlsx</v>
          </cell>
        </row>
        <row r="4968">
          <cell r="C4968" t="str">
            <v>12162013-044.2_Incentive Customer ($)</v>
          </cell>
          <cell r="D4968">
            <v>2</v>
          </cell>
          <cell r="E4968" t="str">
            <v>Incentive Customer ($)</v>
          </cell>
          <cell r="F4968" t="str">
            <v>Incentive Value Source</v>
          </cell>
          <cell r="G4968" t="str">
            <v/>
          </cell>
          <cell r="H4968" t="str">
            <v>Incentive Caluclator Tool</v>
          </cell>
          <cell r="I4968" t="str">
            <v>WA wattSmart Business Incentive DUMMY.xlsx</v>
          </cell>
        </row>
        <row r="4969">
          <cell r="C4969" t="str">
            <v>12162013-434.2_Planned Realization Rate</v>
          </cell>
          <cell r="D4969">
            <v>2</v>
          </cell>
          <cell r="E4969" t="str">
            <v>Planned Realization Rate</v>
          </cell>
          <cell r="F4969" t="str">
            <v>Realization Rate Value Source</v>
          </cell>
          <cell r="G4969" t="str">
            <v/>
          </cell>
          <cell r="H4969" t="str">
            <v>Table 1</v>
          </cell>
          <cell r="I4969" t="str">
            <v>DSM_WY_EnergyFinAnswer_Report_2011.pdf</v>
          </cell>
        </row>
        <row r="4970">
          <cell r="C4970" t="str">
            <v>12162013-434.2_Measure life (years)</v>
          </cell>
          <cell r="D4970">
            <v>2</v>
          </cell>
          <cell r="E4970" t="str">
            <v>Measure life (years)</v>
          </cell>
          <cell r="F4970" t="str">
            <v>Measure Life Value Source</v>
          </cell>
          <cell r="G4970" t="str">
            <v/>
          </cell>
          <cell r="H4970" t="str">
            <v>Table 26</v>
          </cell>
          <cell r="I4970" t="str">
            <v>2013-Wyoming-Annual-Report-Appendices-FINAL.pdf</v>
          </cell>
        </row>
        <row r="4971">
          <cell r="C4971" t="str">
            <v>12162013-434.2_Planned Net to Gross Ratio</v>
          </cell>
          <cell r="D4971">
            <v>2</v>
          </cell>
          <cell r="E4971" t="str">
            <v>Planned Net to Gross Ratio</v>
          </cell>
          <cell r="F4971" t="str">
            <v>Net-to-Gross Valur Source</v>
          </cell>
          <cell r="G4971" t="str">
            <v/>
          </cell>
          <cell r="H4971" t="str">
            <v>Page 10</v>
          </cell>
          <cell r="I4971" t="str">
            <v>DSM_WY_EnergyFinAnswer_Report_2011.pdf</v>
          </cell>
        </row>
        <row r="4972">
          <cell r="C4972" t="str">
            <v>12162013-241.2_Planned Net to Gross Ratio</v>
          </cell>
          <cell r="D4972">
            <v>2</v>
          </cell>
          <cell r="E4972" t="str">
            <v>Planned Net to Gross Ratio</v>
          </cell>
          <cell r="F4972" t="str">
            <v>Net-to-Gross Value Source</v>
          </cell>
          <cell r="G4972" t="str">
            <v/>
          </cell>
          <cell r="H4972" t="str">
            <v>Page 2</v>
          </cell>
          <cell r="I4972" t="str">
            <v>CA_Energy_FinAnswer_Program_Evaluation_2009-2011.pdf</v>
          </cell>
        </row>
        <row r="4973">
          <cell r="C4973" t="str">
            <v>12162013-371.2_Planned Net to Gross Ratio</v>
          </cell>
          <cell r="D4973">
            <v>2</v>
          </cell>
          <cell r="E4973" t="str">
            <v>Planned Net to Gross Ratio</v>
          </cell>
          <cell r="F4973" t="str">
            <v>Net-to-Gross Ratio Value Source</v>
          </cell>
          <cell r="G4973" t="str">
            <v/>
          </cell>
          <cell r="H4973" t="str">
            <v>Page 2</v>
          </cell>
          <cell r="I4973" t="str">
            <v>ID_Energy_FinAnswer_Program_Evaluation_2009-2011.pdf</v>
          </cell>
        </row>
        <row r="4974">
          <cell r="C4974" t="str">
            <v>12162013-371.2_Planned Realization Rate</v>
          </cell>
          <cell r="D4974">
            <v>2</v>
          </cell>
          <cell r="E4974" t="str">
            <v>Planned Realization Rate</v>
          </cell>
          <cell r="F4974" t="str">
            <v>Realization Rate Value Source</v>
          </cell>
          <cell r="G4974" t="str">
            <v/>
          </cell>
          <cell r="H4974" t="str">
            <v>Table 1</v>
          </cell>
          <cell r="I4974" t="str">
            <v>ID_Energy_FinAnswer_Program_Evaluation_2009-2011.pdf</v>
          </cell>
        </row>
        <row r="4975">
          <cell r="C4975" t="str">
            <v>12162013-371.2_Measure life (years)</v>
          </cell>
          <cell r="D4975">
            <v>2</v>
          </cell>
          <cell r="E4975" t="str">
            <v>Measure life (years)</v>
          </cell>
          <cell r="F4975" t="str">
            <v>Measure Life Value Source</v>
          </cell>
          <cell r="G4975" t="str">
            <v>14.5, rounded to 15</v>
          </cell>
          <cell r="H4975" t="str">
            <v>Table 16</v>
          </cell>
          <cell r="I4975" t="str">
            <v>Idaho Energy FinAnswer Evaluation Report - 2008.pdf</v>
          </cell>
        </row>
        <row r="4976">
          <cell r="C4976" t="str">
            <v>11222013-137.2_Incentive Customer ($)</v>
          </cell>
          <cell r="D4976">
            <v>2</v>
          </cell>
          <cell r="E4976" t="str">
            <v>Incentive Customer ($)</v>
          </cell>
          <cell r="F4976" t="str">
            <v>Incentive Value Source</v>
          </cell>
          <cell r="G4976" t="str">
            <v/>
          </cell>
          <cell r="H4976" t="str">
            <v>Incentive Caluclator Tool</v>
          </cell>
          <cell r="I4976" t="str">
            <v>WB UT Incentive Calc EXTERNAL 1.1E 0722013.xlsx</v>
          </cell>
        </row>
        <row r="4977">
          <cell r="C4977" t="str">
            <v>12162013-111.2_Incentive Customer ($)</v>
          </cell>
          <cell r="D4977">
            <v>2</v>
          </cell>
          <cell r="E4977" t="str">
            <v>Incentive Customer ($)</v>
          </cell>
          <cell r="F4977" t="str">
            <v>Incentive Value Source</v>
          </cell>
          <cell r="G4977" t="str">
            <v/>
          </cell>
          <cell r="H4977" t="str">
            <v>Incentive Caluclator Tool</v>
          </cell>
          <cell r="I4977" t="str">
            <v>WA wattSmart Business Incentive DUMMY.xlsx</v>
          </cell>
        </row>
        <row r="4978">
          <cell r="C4978" t="str">
            <v>12162013-501.2_Planned Net to Gross Ratio</v>
          </cell>
          <cell r="D4978">
            <v>2</v>
          </cell>
          <cell r="E4978" t="str">
            <v>Planned Net to Gross Ratio</v>
          </cell>
          <cell r="F4978" t="str">
            <v>Net-to-Gross Valur Source</v>
          </cell>
          <cell r="G4978" t="str">
            <v/>
          </cell>
          <cell r="H4978" t="str">
            <v>Page 10</v>
          </cell>
          <cell r="I4978" t="str">
            <v>DSM_WY_EnergyFinAnswer_Report_2011.pdf</v>
          </cell>
        </row>
        <row r="4979">
          <cell r="C4979" t="str">
            <v>12162013-501.2_Measure life (years)</v>
          </cell>
          <cell r="D4979">
            <v>2</v>
          </cell>
          <cell r="E4979" t="str">
            <v>Measure life (years)</v>
          </cell>
          <cell r="F4979" t="str">
            <v>Measure Life Value Source</v>
          </cell>
          <cell r="G4979" t="str">
            <v/>
          </cell>
          <cell r="H4979" t="str">
            <v>Table 26</v>
          </cell>
          <cell r="I4979" t="str">
            <v>2013-Wyoming-Annual-Report-Appendices-FINAL.pdf</v>
          </cell>
        </row>
        <row r="4980">
          <cell r="C4980" t="str">
            <v>12162013-501.2_Planned Realization Rate</v>
          </cell>
          <cell r="D4980">
            <v>2</v>
          </cell>
          <cell r="E4980" t="str">
            <v>Planned Realization Rate</v>
          </cell>
          <cell r="F4980" t="str">
            <v>Realization Rate Value Source</v>
          </cell>
          <cell r="G4980" t="str">
            <v/>
          </cell>
          <cell r="H4980" t="str">
            <v>Table 1</v>
          </cell>
          <cell r="I4980" t="str">
            <v>DSM_WY_EnergyFinAnswer_Report_2011.pdf</v>
          </cell>
        </row>
        <row r="4981">
          <cell r="C4981" t="str">
            <v>12162013-242.2_Planned Net to Gross Ratio</v>
          </cell>
          <cell r="D4981">
            <v>2</v>
          </cell>
          <cell r="E4981" t="str">
            <v>Planned Net to Gross Ratio</v>
          </cell>
          <cell r="F4981" t="str">
            <v>Net-to-Gross Value Source</v>
          </cell>
          <cell r="G4981" t="str">
            <v/>
          </cell>
          <cell r="H4981" t="str">
            <v>Page 2</v>
          </cell>
          <cell r="I4981" t="str">
            <v>CA_Energy_FinAnswer_Program_Evaluation_2009-2011.pdf</v>
          </cell>
        </row>
        <row r="4982">
          <cell r="C4982" t="str">
            <v>12162013-372.2_Planned Realization Rate</v>
          </cell>
          <cell r="D4982">
            <v>2</v>
          </cell>
          <cell r="E4982" t="str">
            <v>Planned Realization Rate</v>
          </cell>
          <cell r="F4982" t="str">
            <v>Realization Rate Value Source</v>
          </cell>
          <cell r="G4982" t="str">
            <v/>
          </cell>
          <cell r="H4982" t="str">
            <v>Table 1</v>
          </cell>
          <cell r="I4982" t="str">
            <v>ID_Energy_FinAnswer_Program_Evaluation_2009-2011.pdf</v>
          </cell>
        </row>
        <row r="4983">
          <cell r="C4983" t="str">
            <v>12162013-372.2_Measure life (years)</v>
          </cell>
          <cell r="D4983">
            <v>2</v>
          </cell>
          <cell r="E4983" t="str">
            <v>Measure life (years)</v>
          </cell>
          <cell r="F4983" t="str">
            <v>Measure Life Value Source</v>
          </cell>
          <cell r="G4983" t="str">
            <v>14.5, rounded to 15</v>
          </cell>
          <cell r="H4983" t="str">
            <v>Table 16</v>
          </cell>
          <cell r="I4983" t="str">
            <v>Idaho Energy FinAnswer Evaluation Report - 2008.pdf</v>
          </cell>
        </row>
        <row r="4984">
          <cell r="C4984" t="str">
            <v>12162013-372.2_Planned Net to Gross Ratio</v>
          </cell>
          <cell r="D4984">
            <v>2</v>
          </cell>
          <cell r="E4984" t="str">
            <v>Planned Net to Gross Ratio</v>
          </cell>
          <cell r="F4984" t="str">
            <v>Net-to-Gross Ratio Value Source</v>
          </cell>
          <cell r="G4984" t="str">
            <v/>
          </cell>
          <cell r="H4984" t="str">
            <v>Page 2</v>
          </cell>
          <cell r="I4984" t="str">
            <v>ID_Energy_FinAnswer_Program_Evaluation_2009-2011.pdf</v>
          </cell>
        </row>
        <row r="4985">
          <cell r="C4985" t="str">
            <v>11222013-138.2_Incentive Customer ($)</v>
          </cell>
          <cell r="D4985">
            <v>2</v>
          </cell>
          <cell r="E4985" t="str">
            <v>Incentive Customer ($)</v>
          </cell>
          <cell r="F4985" t="str">
            <v>Incentive Value Source</v>
          </cell>
          <cell r="G4985" t="str">
            <v/>
          </cell>
          <cell r="H4985" t="str">
            <v>Incentive Caluclator Tool</v>
          </cell>
          <cell r="I4985" t="str">
            <v>WB UT Incentive Calc EXTERNAL 1.1E 0722013.xlsx</v>
          </cell>
        </row>
        <row r="4986">
          <cell r="C4986" t="str">
            <v>12162013-112.2_Incentive Customer ($)</v>
          </cell>
          <cell r="D4986">
            <v>2</v>
          </cell>
          <cell r="E4986" t="str">
            <v>Incentive Customer ($)</v>
          </cell>
          <cell r="F4986" t="str">
            <v>Incentive Value Source</v>
          </cell>
          <cell r="G4986" t="str">
            <v/>
          </cell>
          <cell r="H4986" t="str">
            <v>Incentive Caluclator Tool</v>
          </cell>
          <cell r="I4986" t="str">
            <v>WA wattSmart Business Incentive DUMMY.xlsx</v>
          </cell>
        </row>
        <row r="4987">
          <cell r="C4987" t="str">
            <v>12162013-502.2_Planned Realization Rate</v>
          </cell>
          <cell r="D4987">
            <v>2</v>
          </cell>
          <cell r="E4987" t="str">
            <v>Planned Realization Rate</v>
          </cell>
          <cell r="F4987" t="str">
            <v>Realization Rate Value Source</v>
          </cell>
          <cell r="G4987" t="str">
            <v/>
          </cell>
          <cell r="H4987" t="str">
            <v>Table 1</v>
          </cell>
          <cell r="I4987" t="str">
            <v>DSM_WY_EnergyFinAnswer_Report_2011.pdf</v>
          </cell>
        </row>
        <row r="4988">
          <cell r="C4988" t="str">
            <v>12162013-502.2_Planned Net to Gross Ratio</v>
          </cell>
          <cell r="D4988">
            <v>2</v>
          </cell>
          <cell r="E4988" t="str">
            <v>Planned Net to Gross Ratio</v>
          </cell>
          <cell r="F4988" t="str">
            <v>Net-to-Gross Valur Source</v>
          </cell>
          <cell r="G4988" t="str">
            <v/>
          </cell>
          <cell r="H4988" t="str">
            <v>Page 10</v>
          </cell>
          <cell r="I4988" t="str">
            <v>DSM_WY_EnergyFinAnswer_Report_2011.pdf</v>
          </cell>
        </row>
        <row r="4989">
          <cell r="C4989" t="str">
            <v>12162013-502.2_Measure life (years)</v>
          </cell>
          <cell r="D4989">
            <v>2</v>
          </cell>
          <cell r="E4989" t="str">
            <v>Measure life (years)</v>
          </cell>
          <cell r="F4989" t="str">
            <v>Measure Life Value Source</v>
          </cell>
          <cell r="G4989" t="str">
            <v/>
          </cell>
          <cell r="H4989" t="str">
            <v>Table 26</v>
          </cell>
          <cell r="I4989" t="str">
            <v>2013-Wyoming-Annual-Report-Appendices-FINAL.pdf</v>
          </cell>
        </row>
        <row r="4990">
          <cell r="C4990" t="str">
            <v>12162013-175.2_Planned Net to Gross Ratio</v>
          </cell>
          <cell r="D4990">
            <v>2</v>
          </cell>
          <cell r="E4990" t="str">
            <v>Planned Net to Gross Ratio</v>
          </cell>
          <cell r="F4990" t="str">
            <v>Net-to-Gross Value Source</v>
          </cell>
          <cell r="G4990" t="str">
            <v/>
          </cell>
          <cell r="H4990" t="str">
            <v>Page 2</v>
          </cell>
          <cell r="I4990" t="str">
            <v>CA_Energy_FinAnswer_Program_Evaluation_2009-2011.pdf</v>
          </cell>
        </row>
        <row r="4991">
          <cell r="C4991" t="str">
            <v>12162013-305.2_Planned Realization Rate</v>
          </cell>
          <cell r="D4991">
            <v>2</v>
          </cell>
          <cell r="E4991" t="str">
            <v>Planned Realization Rate</v>
          </cell>
          <cell r="F4991" t="str">
            <v>Realization Rate Value Source</v>
          </cell>
          <cell r="G4991" t="str">
            <v/>
          </cell>
          <cell r="H4991" t="str">
            <v>Table 1</v>
          </cell>
          <cell r="I4991" t="str">
            <v>ID_Energy_FinAnswer_Program_Evaluation_2009-2011.pdf</v>
          </cell>
        </row>
        <row r="4992">
          <cell r="C4992" t="str">
            <v>12162013-305.2_Measure life (years)</v>
          </cell>
          <cell r="D4992">
            <v>2</v>
          </cell>
          <cell r="E4992" t="str">
            <v>Measure life (years)</v>
          </cell>
          <cell r="F4992" t="str">
            <v>Measure Life Value Source</v>
          </cell>
          <cell r="G4992" t="str">
            <v>14.5, rounded to 15</v>
          </cell>
          <cell r="H4992" t="str">
            <v>Table 16</v>
          </cell>
          <cell r="I4992" t="str">
            <v>Idaho Energy FinAnswer Evaluation Report - 2008.pdf</v>
          </cell>
        </row>
        <row r="4993">
          <cell r="C4993" t="str">
            <v>12162013-305.2_Planned Net to Gross Ratio</v>
          </cell>
          <cell r="D4993">
            <v>2</v>
          </cell>
          <cell r="E4993" t="str">
            <v>Planned Net to Gross Ratio</v>
          </cell>
          <cell r="F4993" t="str">
            <v>Net-to-Gross Ratio Value Source</v>
          </cell>
          <cell r="G4993" t="str">
            <v/>
          </cell>
          <cell r="H4993" t="str">
            <v>Page 2</v>
          </cell>
          <cell r="I4993" t="str">
            <v>ID_Energy_FinAnswer_Program_Evaluation_2009-2011.pdf</v>
          </cell>
        </row>
        <row r="4994">
          <cell r="C4994" t="str">
            <v>11222013-055.2_Incentive Customer ($)</v>
          </cell>
          <cell r="D4994">
            <v>2</v>
          </cell>
          <cell r="E4994" t="str">
            <v>Incentive Customer ($)</v>
          </cell>
          <cell r="F4994" t="str">
            <v>Incentive Value Source</v>
          </cell>
          <cell r="G4994" t="str">
            <v/>
          </cell>
          <cell r="H4994" t="str">
            <v>Incentive Caluclator Tool</v>
          </cell>
          <cell r="I4994" t="str">
            <v>WB UT Incentive Calc EXTERNAL 1.1E 0722013.xlsx</v>
          </cell>
        </row>
        <row r="4995">
          <cell r="C4995" t="str">
            <v>12162013-045.2_Incentive Customer ($)</v>
          </cell>
          <cell r="D4995">
            <v>2</v>
          </cell>
          <cell r="E4995" t="str">
            <v>Incentive Customer ($)</v>
          </cell>
          <cell r="F4995" t="str">
            <v>Incentive Value Source</v>
          </cell>
          <cell r="G4995" t="str">
            <v/>
          </cell>
          <cell r="H4995" t="str">
            <v>Incentive Caluclator Tool</v>
          </cell>
          <cell r="I4995" t="str">
            <v>WA wattSmart Business Incentive DUMMY.xlsx</v>
          </cell>
        </row>
        <row r="4996">
          <cell r="C4996" t="str">
            <v>12162013-435.2_Measure life (years)</v>
          </cell>
          <cell r="D4996">
            <v>2</v>
          </cell>
          <cell r="E4996" t="str">
            <v>Measure life (years)</v>
          </cell>
          <cell r="F4996" t="str">
            <v>Measure Life Value Source</v>
          </cell>
          <cell r="G4996" t="str">
            <v/>
          </cell>
          <cell r="H4996" t="str">
            <v>Table 26</v>
          </cell>
          <cell r="I4996" t="str">
            <v>2013-Wyoming-Annual-Report-Appendices-FINAL.pdf</v>
          </cell>
        </row>
        <row r="4997">
          <cell r="C4997" t="str">
            <v>12162013-435.2_Planned Net to Gross Ratio</v>
          </cell>
          <cell r="D4997">
            <v>2</v>
          </cell>
          <cell r="E4997" t="str">
            <v>Planned Net to Gross Ratio</v>
          </cell>
          <cell r="F4997" t="str">
            <v>Net-to-Gross Valur Source</v>
          </cell>
          <cell r="G4997" t="str">
            <v/>
          </cell>
          <cell r="H4997" t="str">
            <v>Page 10</v>
          </cell>
          <cell r="I4997" t="str">
            <v>DSM_WY_EnergyFinAnswer_Report_2011.pdf</v>
          </cell>
        </row>
        <row r="4998">
          <cell r="C4998" t="str">
            <v>12162013-435.2_Planned Realization Rate</v>
          </cell>
          <cell r="D4998">
            <v>2</v>
          </cell>
          <cell r="E4998" t="str">
            <v>Planned Realization Rate</v>
          </cell>
          <cell r="F4998" t="str">
            <v>Realization Rate Value Source</v>
          </cell>
          <cell r="G4998" t="str">
            <v/>
          </cell>
          <cell r="H4998" t="str">
            <v>Table 1</v>
          </cell>
          <cell r="I4998" t="str">
            <v>DSM_WY_EnergyFinAnswer_Report_2011.pdf</v>
          </cell>
        </row>
        <row r="4999">
          <cell r="C4999" t="str">
            <v>12162013-176.2_Planned Net to Gross Ratio</v>
          </cell>
          <cell r="D4999">
            <v>2</v>
          </cell>
          <cell r="E4999" t="str">
            <v>Planned Net to Gross Ratio</v>
          </cell>
          <cell r="F4999" t="str">
            <v>Net-to-Gross Value Source</v>
          </cell>
          <cell r="G4999" t="str">
            <v/>
          </cell>
          <cell r="H4999" t="str">
            <v>Page 2</v>
          </cell>
          <cell r="I4999" t="str">
            <v>CA_Energy_FinAnswer_Program_Evaluation_2009-2011.pdf</v>
          </cell>
        </row>
        <row r="5000">
          <cell r="C5000" t="str">
            <v>12162013-306.2_Planned Net to Gross Ratio</v>
          </cell>
          <cell r="D5000">
            <v>2</v>
          </cell>
          <cell r="E5000" t="str">
            <v>Planned Net to Gross Ratio</v>
          </cell>
          <cell r="F5000" t="str">
            <v>Net-to-Gross Ratio Value Source</v>
          </cell>
          <cell r="G5000" t="str">
            <v/>
          </cell>
          <cell r="H5000" t="str">
            <v>Page 2</v>
          </cell>
          <cell r="I5000" t="str">
            <v>ID_Energy_FinAnswer_Program_Evaluation_2009-2011.pdf</v>
          </cell>
        </row>
        <row r="5001">
          <cell r="C5001" t="str">
            <v>12162013-306.2_Planned Realization Rate</v>
          </cell>
          <cell r="D5001">
            <v>2</v>
          </cell>
          <cell r="E5001" t="str">
            <v>Planned Realization Rate</v>
          </cell>
          <cell r="F5001" t="str">
            <v>Realization Rate Value Source</v>
          </cell>
          <cell r="G5001" t="str">
            <v/>
          </cell>
          <cell r="H5001" t="str">
            <v>Table 1</v>
          </cell>
          <cell r="I5001" t="str">
            <v>ID_Energy_FinAnswer_Program_Evaluation_2009-2011.pdf</v>
          </cell>
        </row>
        <row r="5002">
          <cell r="C5002" t="str">
            <v>12162013-306.2_Measure life (years)</v>
          </cell>
          <cell r="D5002">
            <v>2</v>
          </cell>
          <cell r="E5002" t="str">
            <v>Measure life (years)</v>
          </cell>
          <cell r="F5002" t="str">
            <v>Measure Life Value Source</v>
          </cell>
          <cell r="G5002" t="str">
            <v>14.5, rounded to 15</v>
          </cell>
          <cell r="H5002" t="str">
            <v>Table 16</v>
          </cell>
          <cell r="I5002" t="str">
            <v>Idaho Energy FinAnswer Evaluation Report - 2008.pdf</v>
          </cell>
        </row>
        <row r="5003">
          <cell r="C5003" t="str">
            <v>11222013-056.2_Incentive Customer ($)</v>
          </cell>
          <cell r="D5003">
            <v>2</v>
          </cell>
          <cell r="E5003" t="str">
            <v>Incentive Customer ($)</v>
          </cell>
          <cell r="F5003" t="str">
            <v>Incentive Value Source</v>
          </cell>
          <cell r="G5003" t="str">
            <v/>
          </cell>
          <cell r="H5003" t="str">
            <v>Incentive Caluclator Tool</v>
          </cell>
          <cell r="I5003" t="str">
            <v>WB UT Incentive Calc EXTERNAL 1.1E 0722013.xlsx</v>
          </cell>
        </row>
        <row r="5004">
          <cell r="C5004" t="str">
            <v>12162013-046.2_Incentive Customer ($)</v>
          </cell>
          <cell r="D5004">
            <v>2</v>
          </cell>
          <cell r="E5004" t="str">
            <v>Incentive Customer ($)</v>
          </cell>
          <cell r="F5004" t="str">
            <v>Incentive Value Source</v>
          </cell>
          <cell r="G5004" t="str">
            <v/>
          </cell>
          <cell r="H5004" t="str">
            <v>Incentive Caluclator Tool</v>
          </cell>
          <cell r="I5004" t="str">
            <v>WA wattSmart Business Incentive DUMMY.xlsx</v>
          </cell>
        </row>
        <row r="5005">
          <cell r="C5005" t="str">
            <v>12162013-436.2_Measure life (years)</v>
          </cell>
          <cell r="D5005">
            <v>2</v>
          </cell>
          <cell r="E5005" t="str">
            <v>Measure life (years)</v>
          </cell>
          <cell r="F5005" t="str">
            <v>Measure Life Value Source</v>
          </cell>
          <cell r="G5005" t="str">
            <v/>
          </cell>
          <cell r="H5005" t="str">
            <v>Table 26</v>
          </cell>
          <cell r="I5005" t="str">
            <v>2013-Wyoming-Annual-Report-Appendices-FINAL.pdf</v>
          </cell>
        </row>
        <row r="5006">
          <cell r="C5006" t="str">
            <v>12162013-436.2_Planned Net to Gross Ratio</v>
          </cell>
          <cell r="D5006">
            <v>2</v>
          </cell>
          <cell r="E5006" t="str">
            <v>Planned Net to Gross Ratio</v>
          </cell>
          <cell r="F5006" t="str">
            <v>Net-to-Gross Valur Source</v>
          </cell>
          <cell r="G5006" t="str">
            <v/>
          </cell>
          <cell r="H5006" t="str">
            <v>Page 10</v>
          </cell>
          <cell r="I5006" t="str">
            <v>DSM_WY_EnergyFinAnswer_Report_2011.pdf</v>
          </cell>
        </row>
        <row r="5007">
          <cell r="C5007" t="str">
            <v>12162013-436.2_Planned Realization Rate</v>
          </cell>
          <cell r="D5007">
            <v>2</v>
          </cell>
          <cell r="E5007" t="str">
            <v>Planned Realization Rate</v>
          </cell>
          <cell r="F5007" t="str">
            <v>Realization Rate Value Source</v>
          </cell>
          <cell r="G5007" t="str">
            <v/>
          </cell>
          <cell r="H5007" t="str">
            <v>Table 1</v>
          </cell>
          <cell r="I5007" t="str">
            <v>DSM_WY_EnergyFinAnswer_Report_2011.pdf</v>
          </cell>
        </row>
        <row r="5008">
          <cell r="C5008" t="str">
            <v>12162013-243.2_Planned Net to Gross Ratio</v>
          </cell>
          <cell r="D5008">
            <v>2</v>
          </cell>
          <cell r="E5008" t="str">
            <v>Planned Net to Gross Ratio</v>
          </cell>
          <cell r="F5008" t="str">
            <v>Net-to-Gross Value Source</v>
          </cell>
          <cell r="G5008" t="str">
            <v/>
          </cell>
          <cell r="H5008" t="str">
            <v>Page 2</v>
          </cell>
          <cell r="I5008" t="str">
            <v>CA_Energy_FinAnswer_Program_Evaluation_2009-2011.pdf</v>
          </cell>
        </row>
        <row r="5009">
          <cell r="C5009" t="str">
            <v>12162013-373.2_Planned Net to Gross Ratio</v>
          </cell>
          <cell r="D5009">
            <v>2</v>
          </cell>
          <cell r="E5009" t="str">
            <v>Planned Net to Gross Ratio</v>
          </cell>
          <cell r="F5009" t="str">
            <v>Net-to-Gross Ratio Value Source</v>
          </cell>
          <cell r="G5009" t="str">
            <v/>
          </cell>
          <cell r="H5009" t="str">
            <v>Page 2</v>
          </cell>
          <cell r="I5009" t="str">
            <v>ID_Energy_FinAnswer_Program_Evaluation_2009-2011.pdf</v>
          </cell>
        </row>
        <row r="5010">
          <cell r="C5010" t="str">
            <v>12162013-373.2_Planned Realization Rate</v>
          </cell>
          <cell r="D5010">
            <v>2</v>
          </cell>
          <cell r="E5010" t="str">
            <v>Planned Realization Rate</v>
          </cell>
          <cell r="F5010" t="str">
            <v>Realization Rate Value Source</v>
          </cell>
          <cell r="G5010" t="str">
            <v/>
          </cell>
          <cell r="H5010" t="str">
            <v>Table 1</v>
          </cell>
          <cell r="I5010" t="str">
            <v>ID_Energy_FinAnswer_Program_Evaluation_2009-2011.pdf</v>
          </cell>
        </row>
        <row r="5011">
          <cell r="C5011" t="str">
            <v>12162013-373.2_Measure life (years)</v>
          </cell>
          <cell r="D5011">
            <v>2</v>
          </cell>
          <cell r="E5011" t="str">
            <v>Measure life (years)</v>
          </cell>
          <cell r="F5011" t="str">
            <v>Measure Life Value Source</v>
          </cell>
          <cell r="G5011" t="str">
            <v>14.5, rounded to 15</v>
          </cell>
          <cell r="H5011" t="str">
            <v>Table 16</v>
          </cell>
          <cell r="I5011" t="str">
            <v>Idaho Energy FinAnswer Evaluation Report - 2008.pdf</v>
          </cell>
        </row>
        <row r="5012">
          <cell r="C5012" t="str">
            <v>11222013-139.2_Incentive Customer ($)</v>
          </cell>
          <cell r="D5012">
            <v>2</v>
          </cell>
          <cell r="E5012" t="str">
            <v>Incentive Customer ($)</v>
          </cell>
          <cell r="F5012" t="str">
            <v>Incentive Value Source</v>
          </cell>
          <cell r="G5012" t="str">
            <v/>
          </cell>
          <cell r="H5012" t="str">
            <v>Incentive Caluclator Tool</v>
          </cell>
          <cell r="I5012" t="str">
            <v>WB UT Incentive Calc EXTERNAL 1.1E 0722013.xlsx</v>
          </cell>
        </row>
        <row r="5013">
          <cell r="C5013" t="str">
            <v>12162013-113.2_Incentive Customer ($)</v>
          </cell>
          <cell r="D5013">
            <v>2</v>
          </cell>
          <cell r="E5013" t="str">
            <v>Incentive Customer ($)</v>
          </cell>
          <cell r="F5013" t="str">
            <v>Incentive Value Source</v>
          </cell>
          <cell r="G5013" t="str">
            <v/>
          </cell>
          <cell r="H5013" t="str">
            <v>Incentive Caluclator Tool</v>
          </cell>
          <cell r="I5013" t="str">
            <v>WA wattSmart Business Incentive DUMMY.xlsx</v>
          </cell>
        </row>
        <row r="5014">
          <cell r="C5014" t="str">
            <v>12162013-503.2_Measure life (years)</v>
          </cell>
          <cell r="D5014">
            <v>2</v>
          </cell>
          <cell r="E5014" t="str">
            <v>Measure life (years)</v>
          </cell>
          <cell r="F5014" t="str">
            <v>Measure Life Value Source</v>
          </cell>
          <cell r="G5014" t="str">
            <v/>
          </cell>
          <cell r="H5014" t="str">
            <v>Table 26</v>
          </cell>
          <cell r="I5014" t="str">
            <v>2013-Wyoming-Annual-Report-Appendices-FINAL.pdf</v>
          </cell>
        </row>
        <row r="5015">
          <cell r="C5015" t="str">
            <v>12162013-503.2_Planned Realization Rate</v>
          </cell>
          <cell r="D5015">
            <v>2</v>
          </cell>
          <cell r="E5015" t="str">
            <v>Planned Realization Rate</v>
          </cell>
          <cell r="F5015" t="str">
            <v>Realization Rate Value Source</v>
          </cell>
          <cell r="G5015" t="str">
            <v/>
          </cell>
          <cell r="H5015" t="str">
            <v>Table 1</v>
          </cell>
          <cell r="I5015" t="str">
            <v>DSM_WY_EnergyFinAnswer_Report_2011.pdf</v>
          </cell>
        </row>
        <row r="5016">
          <cell r="C5016" t="str">
            <v>12162013-503.2_Planned Net to Gross Ratio</v>
          </cell>
          <cell r="D5016">
            <v>2</v>
          </cell>
          <cell r="E5016" t="str">
            <v>Planned Net to Gross Ratio</v>
          </cell>
          <cell r="F5016" t="str">
            <v>Net-to-Gross Valur Source</v>
          </cell>
          <cell r="G5016" t="str">
            <v/>
          </cell>
          <cell r="H5016" t="str">
            <v>Page 10</v>
          </cell>
          <cell r="I5016" t="str">
            <v>DSM_WY_EnergyFinAnswer_Report_2011.pdf</v>
          </cell>
        </row>
        <row r="5017">
          <cell r="C5017" t="str">
            <v>12162013-244.2_Planned Net to Gross Ratio</v>
          </cell>
          <cell r="D5017">
            <v>2</v>
          </cell>
          <cell r="E5017" t="str">
            <v>Planned Net to Gross Ratio</v>
          </cell>
          <cell r="F5017" t="str">
            <v>Net-to-Gross Value Source</v>
          </cell>
          <cell r="G5017" t="str">
            <v/>
          </cell>
          <cell r="H5017" t="str">
            <v>Page 2</v>
          </cell>
          <cell r="I5017" t="str">
            <v>CA_Energy_FinAnswer_Program_Evaluation_2009-2011.pdf</v>
          </cell>
        </row>
        <row r="5018">
          <cell r="C5018" t="str">
            <v>12162013-374.2_Planned Net to Gross Ratio</v>
          </cell>
          <cell r="D5018">
            <v>2</v>
          </cell>
          <cell r="E5018" t="str">
            <v>Planned Net to Gross Ratio</v>
          </cell>
          <cell r="F5018" t="str">
            <v>Net-to-Gross Ratio Value Source</v>
          </cell>
          <cell r="G5018" t="str">
            <v/>
          </cell>
          <cell r="H5018" t="str">
            <v>Page 2</v>
          </cell>
          <cell r="I5018" t="str">
            <v>ID_Energy_FinAnswer_Program_Evaluation_2009-2011.pdf</v>
          </cell>
        </row>
        <row r="5019">
          <cell r="C5019" t="str">
            <v>12162013-374.2_Planned Realization Rate</v>
          </cell>
          <cell r="D5019">
            <v>2</v>
          </cell>
          <cell r="E5019" t="str">
            <v>Planned Realization Rate</v>
          </cell>
          <cell r="F5019" t="str">
            <v>Realization Rate Value Source</v>
          </cell>
          <cell r="G5019" t="str">
            <v/>
          </cell>
          <cell r="H5019" t="str">
            <v>Table 1</v>
          </cell>
          <cell r="I5019" t="str">
            <v>ID_Energy_FinAnswer_Program_Evaluation_2009-2011.pdf</v>
          </cell>
        </row>
        <row r="5020">
          <cell r="C5020" t="str">
            <v>12162013-374.2_Measure life (years)</v>
          </cell>
          <cell r="D5020">
            <v>2</v>
          </cell>
          <cell r="E5020" t="str">
            <v>Measure life (years)</v>
          </cell>
          <cell r="F5020" t="str">
            <v>Measure Life Value Source</v>
          </cell>
          <cell r="G5020" t="str">
            <v>14.5, rounded to 15</v>
          </cell>
          <cell r="H5020" t="str">
            <v>Table 16</v>
          </cell>
          <cell r="I5020" t="str">
            <v>Idaho Energy FinAnswer Evaluation Report - 2008.pdf</v>
          </cell>
        </row>
        <row r="5021">
          <cell r="C5021" t="str">
            <v>11222013-140.2_Incentive Customer ($)</v>
          </cell>
          <cell r="D5021">
            <v>2</v>
          </cell>
          <cell r="E5021" t="str">
            <v>Incentive Customer ($)</v>
          </cell>
          <cell r="F5021" t="str">
            <v>Incentive Value Source</v>
          </cell>
          <cell r="G5021" t="str">
            <v/>
          </cell>
          <cell r="H5021" t="str">
            <v>Incentive Caluclator Tool</v>
          </cell>
          <cell r="I5021" t="str">
            <v>WB UT Incentive Calc EXTERNAL 1.1E 0722013.xlsx</v>
          </cell>
        </row>
        <row r="5022">
          <cell r="C5022" t="str">
            <v>12162013-114.2_Incentive Customer ($)</v>
          </cell>
          <cell r="D5022">
            <v>2</v>
          </cell>
          <cell r="E5022" t="str">
            <v>Incentive Customer ($)</v>
          </cell>
          <cell r="F5022" t="str">
            <v>Incentive Value Source</v>
          </cell>
          <cell r="G5022" t="str">
            <v/>
          </cell>
          <cell r="H5022" t="str">
            <v>Incentive Caluclator Tool</v>
          </cell>
          <cell r="I5022" t="str">
            <v>WA wattSmart Business Incentive DUMMY.xlsx</v>
          </cell>
        </row>
        <row r="5023">
          <cell r="C5023" t="str">
            <v>12162013-504.2_Planned Realization Rate</v>
          </cell>
          <cell r="D5023">
            <v>2</v>
          </cell>
          <cell r="E5023" t="str">
            <v>Planned Realization Rate</v>
          </cell>
          <cell r="F5023" t="str">
            <v>Realization Rate Value Source</v>
          </cell>
          <cell r="G5023" t="str">
            <v/>
          </cell>
          <cell r="H5023" t="str">
            <v>Table 1</v>
          </cell>
          <cell r="I5023" t="str">
            <v>DSM_WY_EnergyFinAnswer_Report_2011.pdf</v>
          </cell>
        </row>
        <row r="5024">
          <cell r="C5024" t="str">
            <v>12162013-504.2_Planned Net to Gross Ratio</v>
          </cell>
          <cell r="D5024">
            <v>2</v>
          </cell>
          <cell r="E5024" t="str">
            <v>Planned Net to Gross Ratio</v>
          </cell>
          <cell r="F5024" t="str">
            <v>Net-to-Gross Valur Source</v>
          </cell>
          <cell r="G5024" t="str">
            <v/>
          </cell>
          <cell r="H5024" t="str">
            <v>Page 10</v>
          </cell>
          <cell r="I5024" t="str">
            <v>DSM_WY_EnergyFinAnswer_Report_2011.pdf</v>
          </cell>
        </row>
        <row r="5025">
          <cell r="C5025" t="str">
            <v>12162013-504.2_Measure life (years)</v>
          </cell>
          <cell r="D5025">
            <v>2</v>
          </cell>
          <cell r="E5025" t="str">
            <v>Measure life (years)</v>
          </cell>
          <cell r="F5025" t="str">
            <v>Measure Life Value Source</v>
          </cell>
          <cell r="G5025" t="str">
            <v/>
          </cell>
          <cell r="H5025" t="str">
            <v>Table 26</v>
          </cell>
          <cell r="I5025" t="str">
            <v>2013-Wyoming-Annual-Report-Appendices-FINAL.pdf</v>
          </cell>
        </row>
        <row r="5026">
          <cell r="C5026" t="str">
            <v>644.2_Incremental cost ($)</v>
          </cell>
          <cell r="D5026">
            <v>2</v>
          </cell>
          <cell r="E5026" t="str">
            <v>Incremental cost ($)</v>
          </cell>
          <cell r="F5026" t="str">
            <v>Cost Value Source</v>
          </cell>
          <cell r="G5026" t="str">
            <v/>
          </cell>
          <cell r="H5026" t="str">
            <v/>
          </cell>
          <cell r="I5026" t="str">
            <v>FinAnswer Express Market Characterization and Program Enhancements - Utah Service Territory 30 Nov 2011.pdf</v>
          </cell>
        </row>
        <row r="5027">
          <cell r="C5027" t="str">
            <v>644.2_Gross Average Monthly Demand Reduction (kW/unit)</v>
          </cell>
          <cell r="D5027">
            <v>2</v>
          </cell>
          <cell r="E5027" t="str">
            <v>Gross Average Monthly Demand Reduction (kW/unit)</v>
          </cell>
          <cell r="F5027" t="str">
            <v>Savings Parameters</v>
          </cell>
          <cell r="G5027" t="str">
            <v/>
          </cell>
          <cell r="H5027" t="str">
            <v/>
          </cell>
          <cell r="I5027" t="str">
            <v>Farm Equipment.docx</v>
          </cell>
        </row>
        <row r="5028">
          <cell r="C5028" t="str">
            <v>644.2_Incentive Customer ($)</v>
          </cell>
          <cell r="D5028">
            <v>2</v>
          </cell>
          <cell r="E5028" t="str">
            <v>Incentive Customer ($)</v>
          </cell>
          <cell r="F5028" t="str">
            <v>Incentive Value Source</v>
          </cell>
          <cell r="G5028" t="str">
            <v/>
          </cell>
          <cell r="H5028" t="str">
            <v>FE Deemed Savings - Industrial v10.18.12.xlsx table of deemed values used by program administator</v>
          </cell>
          <cell r="I5028" t="str">
            <v/>
          </cell>
        </row>
        <row r="5029">
          <cell r="C5029" t="str">
            <v>644.2_Gross incremental annual electric savings (kWh/yr)</v>
          </cell>
          <cell r="D5029">
            <v>2</v>
          </cell>
          <cell r="E5029" t="str">
            <v>Gross incremental annual electric savings (kWh/yr)</v>
          </cell>
          <cell r="F5029" t="str">
            <v xml:space="preserve">Energy Savings Value Source </v>
          </cell>
          <cell r="G5029" t="str">
            <v/>
          </cell>
          <cell r="H5029" t="str">
            <v/>
          </cell>
          <cell r="I5029" t="str">
            <v>FinAnswer Express Market Characterization and Program Enhancements - Utah Service Territory 30 Nov 2011.pdf</v>
          </cell>
        </row>
        <row r="5030">
          <cell r="C5030" t="str">
            <v>644.2_Baseline Value</v>
          </cell>
          <cell r="D5030">
            <v>2</v>
          </cell>
          <cell r="E5030" t="str">
            <v>Baseline Value</v>
          </cell>
          <cell r="F5030" t="str">
            <v>Baseline Value Source</v>
          </cell>
          <cell r="G5030" t="str">
            <v/>
          </cell>
          <cell r="H5030" t="str">
            <v/>
          </cell>
          <cell r="I5030" t="str">
            <v>FinAnswer Express Market Characterization and Program Enhancements - Utah Service Territory 30 Nov 2011.pdf</v>
          </cell>
        </row>
        <row r="5031">
          <cell r="C5031" t="str">
            <v>644.2_Gross Average Monthly Demand Reduction (kW/unit)</v>
          </cell>
          <cell r="D5031">
            <v>2</v>
          </cell>
          <cell r="E5031" t="str">
            <v>Gross Average Monthly Demand Reduction (kW/unit)</v>
          </cell>
          <cell r="F5031" t="str">
            <v>Demand Reduction Value Source</v>
          </cell>
          <cell r="G5031" t="str">
            <v/>
          </cell>
          <cell r="H5031" t="str">
            <v/>
          </cell>
          <cell r="I5031" t="str">
            <v>FinAnswer Express Market Characterization and Program Enhancements - Utah Service Territory 30 Nov 2011.pdf</v>
          </cell>
        </row>
        <row r="5032">
          <cell r="C5032" t="str">
            <v>644.2_Efficient Case Value</v>
          </cell>
          <cell r="D5032">
            <v>2</v>
          </cell>
          <cell r="E5032" t="str">
            <v>Efficient Case Value</v>
          </cell>
          <cell r="F5032" t="str">
            <v>Efficient Case Value Source</v>
          </cell>
          <cell r="G5032" t="str">
            <v/>
          </cell>
          <cell r="H5032" t="str">
            <v/>
          </cell>
          <cell r="I5032" t="str">
            <v>FinAnswer Express Market Characterization and Program Enhancements - Utah Service Territory 30 Nov 2011.pdf</v>
          </cell>
        </row>
        <row r="5033">
          <cell r="C5033" t="str">
            <v>644.2_Gross incremental annual electric savings (kWh/yr)</v>
          </cell>
          <cell r="D5033">
            <v>2</v>
          </cell>
          <cell r="E5033" t="str">
            <v>Gross incremental annual electric savings (kWh/yr)</v>
          </cell>
          <cell r="F5033" t="str">
            <v>Savings Parameters</v>
          </cell>
          <cell r="G5033" t="str">
            <v/>
          </cell>
          <cell r="H5033" t="str">
            <v/>
          </cell>
          <cell r="I5033" t="str">
            <v>Farm Equipment.docx</v>
          </cell>
        </row>
        <row r="5034">
          <cell r="C5034" t="str">
            <v>627.2_Gross Average Monthly Demand Reduction (kW/unit)</v>
          </cell>
          <cell r="D5034">
            <v>2</v>
          </cell>
          <cell r="E5034" t="str">
            <v>Gross Average Monthly Demand Reduction (kW/unit)</v>
          </cell>
          <cell r="F5034" t="str">
            <v>Savings Parameters</v>
          </cell>
          <cell r="G5034" t="str">
            <v/>
          </cell>
          <cell r="H5034" t="str">
            <v/>
          </cell>
          <cell r="I5034" t="str">
            <v>Farm Equipment.docx</v>
          </cell>
        </row>
        <row r="5035">
          <cell r="C5035" t="str">
            <v>627.2_Incentive Customer ($)</v>
          </cell>
          <cell r="D5035">
            <v>2</v>
          </cell>
          <cell r="E5035" t="str">
            <v>Incentive Customer ($)</v>
          </cell>
          <cell r="F5035" t="str">
            <v>Incentive Value Source</v>
          </cell>
          <cell r="G5035" t="str">
            <v/>
          </cell>
          <cell r="H5035" t="str">
            <v>FE Deemed Savings - Industrial v10.18.12.xlsx table of deemed values used by program administator</v>
          </cell>
          <cell r="I5035" t="str">
            <v/>
          </cell>
        </row>
        <row r="5036">
          <cell r="C5036" t="str">
            <v>627.2_Baseline Value</v>
          </cell>
          <cell r="D5036">
            <v>2</v>
          </cell>
          <cell r="E5036" t="str">
            <v>Baseline Value</v>
          </cell>
          <cell r="F5036" t="str">
            <v>Baseline Value Source</v>
          </cell>
          <cell r="G5036" t="str">
            <v/>
          </cell>
          <cell r="H5036" t="str">
            <v/>
          </cell>
          <cell r="I5036" t="str">
            <v>FinAnswer Express Market Characterization and Program Enhancements - Utah Service Territory 30 Nov 2011.pdf</v>
          </cell>
        </row>
        <row r="5037">
          <cell r="C5037" t="str">
            <v>627.2_Incremental cost ($)</v>
          </cell>
          <cell r="D5037">
            <v>2</v>
          </cell>
          <cell r="E5037" t="str">
            <v>Incremental cost ($)</v>
          </cell>
          <cell r="F5037" t="str">
            <v>Cost Value Source</v>
          </cell>
          <cell r="G5037" t="str">
            <v/>
          </cell>
          <cell r="H5037" t="str">
            <v/>
          </cell>
          <cell r="I5037" t="str">
            <v>FinAnswer Express Market Characterization and Program Enhancements - Utah Service Territory 30 Nov 2011.pdf</v>
          </cell>
        </row>
        <row r="5038">
          <cell r="C5038" t="str">
            <v>627.2_Gross incremental annual electric savings (kWh/yr)</v>
          </cell>
          <cell r="D5038">
            <v>2</v>
          </cell>
          <cell r="E5038" t="str">
            <v>Gross incremental annual electric savings (kWh/yr)</v>
          </cell>
          <cell r="F5038" t="str">
            <v xml:space="preserve">Energy Savings Value Source </v>
          </cell>
          <cell r="G5038" t="str">
            <v/>
          </cell>
          <cell r="H5038" t="str">
            <v/>
          </cell>
          <cell r="I5038" t="str">
            <v>FinAnswer Express Market Characterization and Program Enhancements - Utah Service Territory 30 Nov 2011.pdf</v>
          </cell>
        </row>
        <row r="5039">
          <cell r="C5039" t="str">
            <v>627.2_Efficient Case Value</v>
          </cell>
          <cell r="D5039">
            <v>2</v>
          </cell>
          <cell r="E5039" t="str">
            <v>Efficient Case Value</v>
          </cell>
          <cell r="F5039" t="str">
            <v>Efficient Case Value Source</v>
          </cell>
          <cell r="G5039" t="str">
            <v/>
          </cell>
          <cell r="H5039" t="str">
            <v/>
          </cell>
          <cell r="I5039" t="str">
            <v>FinAnswer Express Market Characterization and Program Enhancements - Utah Service Territory 30 Nov 2011.pdf</v>
          </cell>
        </row>
        <row r="5040">
          <cell r="C5040" t="str">
            <v>627.2_Gross Average Monthly Demand Reduction (kW/unit)</v>
          </cell>
          <cell r="D5040">
            <v>2</v>
          </cell>
          <cell r="E5040" t="str">
            <v>Gross Average Monthly Demand Reduction (kW/unit)</v>
          </cell>
          <cell r="F5040" t="str">
            <v>Demand Reduction Value Source</v>
          </cell>
          <cell r="G5040" t="str">
            <v/>
          </cell>
          <cell r="H5040" t="str">
            <v/>
          </cell>
          <cell r="I5040" t="str">
            <v>FinAnswer Express Market Characterization and Program Enhancements - Utah Service Territory 30 Nov 2011.pdf</v>
          </cell>
        </row>
        <row r="5041">
          <cell r="C5041" t="str">
            <v>627.2_Gross incremental annual electric savings (kWh/yr)</v>
          </cell>
          <cell r="D5041">
            <v>2</v>
          </cell>
          <cell r="E5041" t="str">
            <v>Gross incremental annual electric savings (kWh/yr)</v>
          </cell>
          <cell r="F5041" t="str">
            <v>Savings Parameters</v>
          </cell>
          <cell r="G5041" t="str">
            <v/>
          </cell>
          <cell r="H5041" t="str">
            <v/>
          </cell>
          <cell r="I5041" t="str">
            <v>Farm Equipment.docx</v>
          </cell>
        </row>
        <row r="5042">
          <cell r="C5042" t="str">
            <v>12162013-177.2_Planned Net to Gross Ratio</v>
          </cell>
          <cell r="D5042">
            <v>2</v>
          </cell>
          <cell r="E5042" t="str">
            <v>Planned Net to Gross Ratio</v>
          </cell>
          <cell r="F5042" t="str">
            <v>Net-to-Gross Value Source</v>
          </cell>
          <cell r="G5042" t="str">
            <v/>
          </cell>
          <cell r="H5042" t="str">
            <v>Page 2</v>
          </cell>
          <cell r="I5042" t="str">
            <v>CA_Energy_FinAnswer_Program_Evaluation_2009-2011.pdf</v>
          </cell>
        </row>
        <row r="5043">
          <cell r="C5043" t="str">
            <v>12162013-307.2_Measure life (years)</v>
          </cell>
          <cell r="D5043">
            <v>2</v>
          </cell>
          <cell r="E5043" t="str">
            <v>Measure life (years)</v>
          </cell>
          <cell r="F5043" t="str">
            <v>Measure Life Value Source</v>
          </cell>
          <cell r="G5043" t="str">
            <v>14.5, rounded to 15</v>
          </cell>
          <cell r="H5043" t="str">
            <v>Table 16</v>
          </cell>
          <cell r="I5043" t="str">
            <v>Idaho Energy FinAnswer Evaluation Report - 2008.pdf</v>
          </cell>
        </row>
        <row r="5044">
          <cell r="C5044" t="str">
            <v>12162013-307.2_Planned Realization Rate</v>
          </cell>
          <cell r="D5044">
            <v>2</v>
          </cell>
          <cell r="E5044" t="str">
            <v>Planned Realization Rate</v>
          </cell>
          <cell r="F5044" t="str">
            <v>Realization Rate Value Source</v>
          </cell>
          <cell r="G5044" t="str">
            <v/>
          </cell>
          <cell r="H5044" t="str">
            <v>Table 1</v>
          </cell>
          <cell r="I5044" t="str">
            <v>ID_Energy_FinAnswer_Program_Evaluation_2009-2011.pdf</v>
          </cell>
        </row>
        <row r="5045">
          <cell r="C5045" t="str">
            <v>12162013-307.2_Planned Net to Gross Ratio</v>
          </cell>
          <cell r="D5045">
            <v>2</v>
          </cell>
          <cell r="E5045" t="str">
            <v>Planned Net to Gross Ratio</v>
          </cell>
          <cell r="F5045" t="str">
            <v>Net-to-Gross Ratio Value Source</v>
          </cell>
          <cell r="G5045" t="str">
            <v/>
          </cell>
          <cell r="H5045" t="str">
            <v>Page 2</v>
          </cell>
          <cell r="I5045" t="str">
            <v>ID_Energy_FinAnswer_Program_Evaluation_2009-2011.pdf</v>
          </cell>
        </row>
        <row r="5046">
          <cell r="C5046" t="str">
            <v>11222013-057.2_Incentive Customer ($)</v>
          </cell>
          <cell r="D5046">
            <v>2</v>
          </cell>
          <cell r="E5046" t="str">
            <v>Incentive Customer ($)</v>
          </cell>
          <cell r="F5046" t="str">
            <v>Incentive Value Source</v>
          </cell>
          <cell r="G5046" t="str">
            <v/>
          </cell>
          <cell r="H5046" t="str">
            <v>Incentive Caluclator Tool</v>
          </cell>
          <cell r="I5046" t="str">
            <v>WB UT Incentive Calc EXTERNAL 1.1E 0722013.xlsx</v>
          </cell>
        </row>
        <row r="5047">
          <cell r="C5047" t="str">
            <v>12162013-047.2_Incentive Customer ($)</v>
          </cell>
          <cell r="D5047">
            <v>2</v>
          </cell>
          <cell r="E5047" t="str">
            <v>Incentive Customer ($)</v>
          </cell>
          <cell r="F5047" t="str">
            <v>Incentive Value Source</v>
          </cell>
          <cell r="G5047" t="str">
            <v/>
          </cell>
          <cell r="H5047" t="str">
            <v>Incentive Caluclator Tool</v>
          </cell>
          <cell r="I5047" t="str">
            <v>WA wattSmart Business Incentive DUMMY.xlsx</v>
          </cell>
        </row>
        <row r="5048">
          <cell r="C5048" t="str">
            <v>12162013-437.2_Measure life (years)</v>
          </cell>
          <cell r="D5048">
            <v>2</v>
          </cell>
          <cell r="E5048" t="str">
            <v>Measure life (years)</v>
          </cell>
          <cell r="F5048" t="str">
            <v>Measure Life Value Source</v>
          </cell>
          <cell r="G5048" t="str">
            <v/>
          </cell>
          <cell r="H5048" t="str">
            <v>Table 26</v>
          </cell>
          <cell r="I5048" t="str">
            <v>2013-Wyoming-Annual-Report-Appendices-FINAL.pdf</v>
          </cell>
        </row>
        <row r="5049">
          <cell r="C5049" t="str">
            <v>12162013-437.2_Planned Net to Gross Ratio</v>
          </cell>
          <cell r="D5049">
            <v>2</v>
          </cell>
          <cell r="E5049" t="str">
            <v>Planned Net to Gross Ratio</v>
          </cell>
          <cell r="F5049" t="str">
            <v>Net-to-Gross Valur Source</v>
          </cell>
          <cell r="G5049" t="str">
            <v/>
          </cell>
          <cell r="H5049" t="str">
            <v>Page 10</v>
          </cell>
          <cell r="I5049" t="str">
            <v>DSM_WY_EnergyFinAnswer_Report_2011.pdf</v>
          </cell>
        </row>
        <row r="5050">
          <cell r="C5050" t="str">
            <v>12162013-437.2_Planned Realization Rate</v>
          </cell>
          <cell r="D5050">
            <v>2</v>
          </cell>
          <cell r="E5050" t="str">
            <v>Planned Realization Rate</v>
          </cell>
          <cell r="F5050" t="str">
            <v>Realization Rate Value Source</v>
          </cell>
          <cell r="G5050" t="str">
            <v/>
          </cell>
          <cell r="H5050" t="str">
            <v>Table 1</v>
          </cell>
          <cell r="I5050" t="str">
            <v>DSM_WY_EnergyFinAnswer_Report_2011.pdf</v>
          </cell>
        </row>
        <row r="5051">
          <cell r="C5051" t="str">
            <v>210.2_Planned Realization Rate</v>
          </cell>
          <cell r="D5051">
            <v>2</v>
          </cell>
          <cell r="E5051" t="str">
            <v>Planned Realization Rate</v>
          </cell>
          <cell r="F5051" t="str">
            <v>Realization Rate Value Source</v>
          </cell>
          <cell r="G5051" t="str">
            <v/>
          </cell>
          <cell r="H5051" t="str">
            <v xml:space="preserve"> Table 1, p. 2.</v>
          </cell>
          <cell r="I5051" t="str">
            <v>CA_FinAnswer_Express_Program_Evaluation_2009-2011.pdf</v>
          </cell>
        </row>
        <row r="5052">
          <cell r="C5052" t="str">
            <v>210.2_Planned Net to Gross Ratio</v>
          </cell>
          <cell r="D5052">
            <v>2</v>
          </cell>
          <cell r="E5052" t="str">
            <v>Planned Net to Gross Ratio</v>
          </cell>
          <cell r="F5052" t="str">
            <v>Net-to-Gross Value Source</v>
          </cell>
          <cell r="G5052" t="str">
            <v/>
          </cell>
          <cell r="H5052" t="str">
            <v>P. 2 .</v>
          </cell>
          <cell r="I5052" t="str">
            <v>CA_FinAnswer_Express_Program_Evaluation_2009-2011.pdf</v>
          </cell>
        </row>
        <row r="5053">
          <cell r="C5053" t="str">
            <v>210.2_Measure life (years)</v>
          </cell>
          <cell r="D5053">
            <v>2</v>
          </cell>
          <cell r="E5053" t="str">
            <v>Measure life (years)</v>
          </cell>
          <cell r="F5053" t="str">
            <v>Measure Life Value Source</v>
          </cell>
          <cell r="G5053" t="str">
            <v/>
          </cell>
          <cell r="H5053" t="str">
            <v/>
          </cell>
          <cell r="I5053" t="str">
            <v>FinAnswer Express Market Characterization and Program Enhancements - California Service Territory 18 August 2011.pdf</v>
          </cell>
        </row>
        <row r="5054">
          <cell r="C5054" t="str">
            <v>418.2_Planned Net to Gross Ratio</v>
          </cell>
          <cell r="D5054">
            <v>2</v>
          </cell>
          <cell r="E5054" t="str">
            <v>Planned Net to Gross Ratio</v>
          </cell>
          <cell r="F5054" t="str">
            <v>Net-to-Gross Ratio Value Source</v>
          </cell>
          <cell r="G5054" t="str">
            <v/>
          </cell>
          <cell r="H5054" t="str">
            <v>Page 2</v>
          </cell>
          <cell r="I5054" t="str">
            <v>ID_Energy_FinAnswer_Program_Evaluation_2009-2011.pdf</v>
          </cell>
        </row>
        <row r="5055">
          <cell r="C5055" t="str">
            <v>418.2_Measure life (years)</v>
          </cell>
          <cell r="D5055">
            <v>2</v>
          </cell>
          <cell r="E5055" t="str">
            <v>Measure life (years)</v>
          </cell>
          <cell r="F5055" t="str">
            <v>Measure Life Value Source</v>
          </cell>
          <cell r="G5055" t="str">
            <v/>
          </cell>
          <cell r="H5055" t="str">
            <v>Page 26</v>
          </cell>
          <cell r="I5055" t="str">
            <v>Idaho Industrial  Agricultural Measure Review and Update 20 Nov 2013 revised 27 June 2014.pdf</v>
          </cell>
        </row>
        <row r="5056">
          <cell r="C5056" t="str">
            <v>418.2_Planned Realization Rate</v>
          </cell>
          <cell r="D5056">
            <v>2</v>
          </cell>
          <cell r="E5056" t="str">
            <v>Planned Realization Rate</v>
          </cell>
          <cell r="F5056" t="str">
            <v>Realization Rate Value Source</v>
          </cell>
          <cell r="G5056" t="str">
            <v/>
          </cell>
          <cell r="H5056" t="str">
            <v>Table 1</v>
          </cell>
          <cell r="I5056" t="str">
            <v>ID_Energy_FinAnswer_Program_Evaluation_2009-2011.pdf</v>
          </cell>
        </row>
        <row r="5057">
          <cell r="C5057" t="str">
            <v>869.2_Gross incremental annual electric savings (kWh/yr)</v>
          </cell>
          <cell r="D5057">
            <v>2</v>
          </cell>
          <cell r="E5057" t="str">
            <v>Gross incremental annual electric savings (kWh/yr)</v>
          </cell>
          <cell r="F5057" t="str">
            <v>Savings Parameters</v>
          </cell>
          <cell r="G5057" t="str">
            <v/>
          </cell>
          <cell r="H5057" t="str">
            <v>pg 52, Farm &amp; Dairy Equipment Incentives table</v>
          </cell>
          <cell r="I5057" t="str">
            <v>Review and Update Industrial Agricultural Incentive Table Measures Washington 3 Nov 2013.pdf</v>
          </cell>
        </row>
        <row r="5058">
          <cell r="C5058" t="str">
            <v>869.2_Gross Average Monthly Demand Reduction (kW/unit)</v>
          </cell>
          <cell r="D5058">
            <v>2</v>
          </cell>
          <cell r="E5058" t="str">
            <v>Gross Average Monthly Demand Reduction (kW/unit)</v>
          </cell>
          <cell r="F5058" t="str">
            <v>Savings Parameters</v>
          </cell>
          <cell r="G5058" t="str">
            <v/>
          </cell>
          <cell r="H5058" t="str">
            <v/>
          </cell>
          <cell r="I5058" t="str">
            <v>WA Farm Equipment.docx</v>
          </cell>
        </row>
        <row r="5059">
          <cell r="C5059" t="str">
            <v>869.2_Gross Average Monthly Demand Reduction (kW/unit)</v>
          </cell>
          <cell r="D5059">
            <v>2</v>
          </cell>
          <cell r="E5059" t="str">
            <v>Gross Average Monthly Demand Reduction (kW/unit)</v>
          </cell>
          <cell r="F5059" t="str">
            <v>Demand Reduction Value Source</v>
          </cell>
          <cell r="G5059" t="str">
            <v/>
          </cell>
          <cell r="H5059" t="str">
            <v>pg 52, Farm &amp; Dairy Equipment Incentives table</v>
          </cell>
          <cell r="I5059" t="str">
            <v>Review and Update Industrial Agricultural Incentive Table Measures Washington 3 Nov 2013.pdf</v>
          </cell>
        </row>
        <row r="5060">
          <cell r="C5060" t="str">
            <v>869.2_Measure life (years)</v>
          </cell>
          <cell r="D5060">
            <v>2</v>
          </cell>
          <cell r="E5060" t="str">
            <v>Measure life (years)</v>
          </cell>
          <cell r="F5060" t="str">
            <v>Measure Life Value Source</v>
          </cell>
          <cell r="G5060" t="str">
            <v/>
          </cell>
          <cell r="H5060" t="str">
            <v>Table 2a on page 10 of Appendix 1</v>
          </cell>
          <cell r="I5060" t="str">
            <v>WA_2011_Annual_Report_Conservation_Acquisition.pdf</v>
          </cell>
        </row>
        <row r="5061">
          <cell r="C5061" t="str">
            <v>869.2_Incentive Customer ($)</v>
          </cell>
          <cell r="D5061">
            <v>2</v>
          </cell>
          <cell r="E5061" t="str">
            <v>Incentive Customer ($)</v>
          </cell>
          <cell r="F5061" t="str">
            <v>Incentive Value Source</v>
          </cell>
          <cell r="G5061" t="str">
            <v/>
          </cell>
          <cell r="H5061" t="str">
            <v>pg 52, Farm &amp; Dairy Equipment Incentives table</v>
          </cell>
          <cell r="I5061" t="str">
            <v>Review and Update Industrial Agricultural Incentive Table Measures Washington 3 Nov 2013.pdf</v>
          </cell>
        </row>
        <row r="5062">
          <cell r="C5062" t="str">
            <v>869.2_Gross incremental annual electric savings (kWh/yr)</v>
          </cell>
          <cell r="D5062">
            <v>2</v>
          </cell>
          <cell r="E5062" t="str">
            <v>Gross incremental annual electric savings (kWh/yr)</v>
          </cell>
          <cell r="F5062" t="str">
            <v xml:space="preserve">Energy Savings Value Source </v>
          </cell>
          <cell r="G5062" t="str">
            <v/>
          </cell>
          <cell r="H5062" t="str">
            <v>pg 52, Farm &amp; Dairy Equipment Incentives table</v>
          </cell>
          <cell r="I5062" t="str">
            <v>Review and Update Industrial Agricultural Incentive Table Measures Washington 3 Nov 2013.pdf</v>
          </cell>
        </row>
        <row r="5063">
          <cell r="C5063" t="str">
            <v>869.2_Incremental cost ($)</v>
          </cell>
          <cell r="D5063">
            <v>2</v>
          </cell>
          <cell r="E5063" t="str">
            <v>Incremental cost ($)</v>
          </cell>
          <cell r="F5063" t="str">
            <v>Cost Value Source</v>
          </cell>
          <cell r="G5063" t="str">
            <v/>
          </cell>
          <cell r="H5063" t="str">
            <v>pg 52, Farm &amp; Dairy Equipment Incentives table</v>
          </cell>
          <cell r="I5063" t="str">
            <v>Review and Update Industrial Agricultural Incentive Table Measures Washington 3 Nov 2013.pdf</v>
          </cell>
        </row>
        <row r="5064">
          <cell r="C5064" t="str">
            <v>869.2_Gross incremental annual electric savings (kWh/yr)</v>
          </cell>
          <cell r="D5064">
            <v>2</v>
          </cell>
          <cell r="E5064" t="str">
            <v>Gross incremental annual electric savings (kWh/yr)</v>
          </cell>
          <cell r="F5064" t="str">
            <v>Savings Parameters</v>
          </cell>
          <cell r="G5064" t="str">
            <v/>
          </cell>
          <cell r="H5064" t="str">
            <v/>
          </cell>
          <cell r="I5064" t="str">
            <v>WA Farm Equipment.docx</v>
          </cell>
        </row>
        <row r="5065">
          <cell r="C5065" t="str">
            <v>1093.2_Planned Net to Gross Ratio</v>
          </cell>
          <cell r="D5065">
            <v>2</v>
          </cell>
          <cell r="E5065" t="str">
            <v>Planned Net to Gross Ratio</v>
          </cell>
          <cell r="F5065" t="str">
            <v>Net-to-Gross Value Source</v>
          </cell>
          <cell r="G5065" t="str">
            <v/>
          </cell>
          <cell r="H5065" t="str">
            <v>Recommendation on Page 10</v>
          </cell>
          <cell r="I5065" t="str">
            <v>DSM_WY_EnergyFinAnswer_Report_2011.pdf</v>
          </cell>
        </row>
        <row r="5066">
          <cell r="C5066" t="str">
            <v>1093.2_Measure life (years)</v>
          </cell>
          <cell r="D5066">
            <v>2</v>
          </cell>
          <cell r="E5066" t="str">
            <v>Measure life (years)</v>
          </cell>
          <cell r="F5066" t="str">
            <v>Measure Life Value Source</v>
          </cell>
          <cell r="G5066" t="str">
            <v/>
          </cell>
          <cell r="H5066" t="str">
            <v>Table 26</v>
          </cell>
          <cell r="I5066" t="str">
            <v>2013-Wyoming-Annual-Report-Appendices-FINAL.pdf</v>
          </cell>
        </row>
        <row r="5067">
          <cell r="C5067" t="str">
            <v>12162013-178.2_Planned Net to Gross Ratio</v>
          </cell>
          <cell r="D5067">
            <v>2</v>
          </cell>
          <cell r="E5067" t="str">
            <v>Planned Net to Gross Ratio</v>
          </cell>
          <cell r="F5067" t="str">
            <v>Net-to-Gross Value Source</v>
          </cell>
          <cell r="G5067" t="str">
            <v/>
          </cell>
          <cell r="H5067" t="str">
            <v>Page 2</v>
          </cell>
          <cell r="I5067" t="str">
            <v>CA_Energy_FinAnswer_Program_Evaluation_2009-2011.pdf</v>
          </cell>
        </row>
        <row r="5068">
          <cell r="C5068" t="str">
            <v>12162013-308.2_Measure life (years)</v>
          </cell>
          <cell r="D5068">
            <v>2</v>
          </cell>
          <cell r="E5068" t="str">
            <v>Measure life (years)</v>
          </cell>
          <cell r="F5068" t="str">
            <v>Measure Life Value Source</v>
          </cell>
          <cell r="G5068" t="str">
            <v>14.5, rounded to 15</v>
          </cell>
          <cell r="H5068" t="str">
            <v>Table 16</v>
          </cell>
          <cell r="I5068" t="str">
            <v>Idaho Energy FinAnswer Evaluation Report - 2008.pdf</v>
          </cell>
        </row>
        <row r="5069">
          <cell r="C5069" t="str">
            <v>12162013-308.2_Planned Realization Rate</v>
          </cell>
          <cell r="D5069">
            <v>2</v>
          </cell>
          <cell r="E5069" t="str">
            <v>Planned Realization Rate</v>
          </cell>
          <cell r="F5069" t="str">
            <v>Realization Rate Value Source</v>
          </cell>
          <cell r="G5069" t="str">
            <v/>
          </cell>
          <cell r="H5069" t="str">
            <v>Table 1</v>
          </cell>
          <cell r="I5069" t="str">
            <v>ID_Energy_FinAnswer_Program_Evaluation_2009-2011.pdf</v>
          </cell>
        </row>
        <row r="5070">
          <cell r="C5070" t="str">
            <v>12162013-308.2_Planned Net to Gross Ratio</v>
          </cell>
          <cell r="D5070">
            <v>2</v>
          </cell>
          <cell r="E5070" t="str">
            <v>Planned Net to Gross Ratio</v>
          </cell>
          <cell r="F5070" t="str">
            <v>Net-to-Gross Ratio Value Source</v>
          </cell>
          <cell r="G5070" t="str">
            <v/>
          </cell>
          <cell r="H5070" t="str">
            <v>Page 2</v>
          </cell>
          <cell r="I5070" t="str">
            <v>ID_Energy_FinAnswer_Program_Evaluation_2009-2011.pdf</v>
          </cell>
        </row>
        <row r="5071">
          <cell r="C5071" t="str">
            <v>11222013-058.2_Incentive Customer ($)</v>
          </cell>
          <cell r="D5071">
            <v>2</v>
          </cell>
          <cell r="E5071" t="str">
            <v>Incentive Customer ($)</v>
          </cell>
          <cell r="F5071" t="str">
            <v>Incentive Value Source</v>
          </cell>
          <cell r="G5071" t="str">
            <v/>
          </cell>
          <cell r="H5071" t="str">
            <v>Incentive Caluclator Tool</v>
          </cell>
          <cell r="I5071" t="str">
            <v>WB UT Incentive Calc EXTERNAL 1.1E 0722013.xlsx</v>
          </cell>
        </row>
        <row r="5072">
          <cell r="C5072" t="str">
            <v>12162013-048.2_Incentive Customer ($)</v>
          </cell>
          <cell r="D5072">
            <v>2</v>
          </cell>
          <cell r="E5072" t="str">
            <v>Incentive Customer ($)</v>
          </cell>
          <cell r="F5072" t="str">
            <v>Incentive Value Source</v>
          </cell>
          <cell r="G5072" t="str">
            <v/>
          </cell>
          <cell r="H5072" t="str">
            <v>Incentive Caluclator Tool</v>
          </cell>
          <cell r="I5072" t="str">
            <v>WA wattSmart Business Incentive DUMMY.xlsx</v>
          </cell>
        </row>
        <row r="5073">
          <cell r="C5073" t="str">
            <v>12162013-438.2_Measure life (years)</v>
          </cell>
          <cell r="D5073">
            <v>2</v>
          </cell>
          <cell r="E5073" t="str">
            <v>Measure life (years)</v>
          </cell>
          <cell r="F5073" t="str">
            <v>Measure Life Value Source</v>
          </cell>
          <cell r="G5073" t="str">
            <v/>
          </cell>
          <cell r="H5073" t="str">
            <v>Table 26</v>
          </cell>
          <cell r="I5073" t="str">
            <v>2013-Wyoming-Annual-Report-Appendices-FINAL.pdf</v>
          </cell>
        </row>
        <row r="5074">
          <cell r="C5074" t="str">
            <v>12162013-438.2_Planned Realization Rate</v>
          </cell>
          <cell r="D5074">
            <v>2</v>
          </cell>
          <cell r="E5074" t="str">
            <v>Planned Realization Rate</v>
          </cell>
          <cell r="F5074" t="str">
            <v>Realization Rate Value Source</v>
          </cell>
          <cell r="G5074" t="str">
            <v/>
          </cell>
          <cell r="H5074" t="str">
            <v>Table 1</v>
          </cell>
          <cell r="I5074" t="str">
            <v>DSM_WY_EnergyFinAnswer_Report_2011.pdf</v>
          </cell>
        </row>
        <row r="5075">
          <cell r="C5075" t="str">
            <v>12162013-438.2_Planned Net to Gross Ratio</v>
          </cell>
          <cell r="D5075">
            <v>2</v>
          </cell>
          <cell r="E5075" t="str">
            <v>Planned Net to Gross Ratio</v>
          </cell>
          <cell r="F5075" t="str">
            <v>Net-to-Gross Valur Source</v>
          </cell>
          <cell r="G5075" t="str">
            <v/>
          </cell>
          <cell r="H5075" t="str">
            <v>Page 10</v>
          </cell>
          <cell r="I5075" t="str">
            <v>DSM_WY_EnergyFinAnswer_Report_2011.pdf</v>
          </cell>
        </row>
        <row r="5076">
          <cell r="C5076" t="str">
            <v>182.2_Planned Realization Rate</v>
          </cell>
          <cell r="D5076">
            <v>2</v>
          </cell>
          <cell r="E5076" t="str">
            <v>Planned Realization Rate</v>
          </cell>
          <cell r="F5076" t="str">
            <v>Realization Rate Value Source</v>
          </cell>
          <cell r="G5076" t="str">
            <v/>
          </cell>
          <cell r="H5076" t="str">
            <v xml:space="preserve"> Table 1, p. 2.</v>
          </cell>
          <cell r="I5076" t="str">
            <v>CA_FinAnswer_Express_Program_Evaluation_2009-2011.pdf</v>
          </cell>
        </row>
        <row r="5077">
          <cell r="C5077" t="str">
            <v>182.2_Planned Net to Gross Ratio</v>
          </cell>
          <cell r="D5077">
            <v>2</v>
          </cell>
          <cell r="E5077" t="str">
            <v>Planned Net to Gross Ratio</v>
          </cell>
          <cell r="F5077" t="str">
            <v>Net-to-Gross Value Source</v>
          </cell>
          <cell r="G5077" t="str">
            <v/>
          </cell>
          <cell r="H5077" t="str">
            <v>P. 2 .</v>
          </cell>
          <cell r="I5077" t="str">
            <v>CA_FinAnswer_Express_Program_Evaluation_2009-2011.pdf</v>
          </cell>
        </row>
        <row r="5078">
          <cell r="C5078" t="str">
            <v>182.2_Measure life (years)</v>
          </cell>
          <cell r="D5078">
            <v>2</v>
          </cell>
          <cell r="E5078" t="str">
            <v>Measure life (years)</v>
          </cell>
          <cell r="F5078" t="str">
            <v>Measure Life Value Source</v>
          </cell>
          <cell r="G5078" t="str">
            <v/>
          </cell>
          <cell r="H5078" t="str">
            <v/>
          </cell>
          <cell r="I5078" t="str">
            <v>FinAnswer Express Market Characterization and Program Enhancements - California Service Territory 18 August 2011.pdf</v>
          </cell>
        </row>
        <row r="5079">
          <cell r="C5079" t="str">
            <v>400.2_Measure life (years)</v>
          </cell>
          <cell r="D5079">
            <v>2</v>
          </cell>
          <cell r="E5079" t="str">
            <v>Measure life (years)</v>
          </cell>
          <cell r="F5079" t="str">
            <v>Measure Life Value Source</v>
          </cell>
          <cell r="G5079" t="str">
            <v/>
          </cell>
          <cell r="H5079" t="str">
            <v>Page 26</v>
          </cell>
          <cell r="I5079" t="str">
            <v>Idaho Industrial  Agricultural Measure Review and Update 20 Nov 2013 revised 27 June 2014.pdf</v>
          </cell>
        </row>
        <row r="5080">
          <cell r="C5080" t="str">
            <v>400.2_Planned Net to Gross Ratio</v>
          </cell>
          <cell r="D5080">
            <v>2</v>
          </cell>
          <cell r="E5080" t="str">
            <v>Planned Net to Gross Ratio</v>
          </cell>
          <cell r="F5080" t="str">
            <v>Net-to-Gross Ratio Value Source</v>
          </cell>
          <cell r="G5080" t="str">
            <v/>
          </cell>
          <cell r="H5080" t="str">
            <v>Page 2</v>
          </cell>
          <cell r="I5080" t="str">
            <v>ID_Energy_FinAnswer_Program_Evaluation_2009-2011.pdf</v>
          </cell>
        </row>
        <row r="5081">
          <cell r="C5081" t="str">
            <v>400.2_Planned Realization Rate</v>
          </cell>
          <cell r="D5081">
            <v>2</v>
          </cell>
          <cell r="E5081" t="str">
            <v>Planned Realization Rate</v>
          </cell>
          <cell r="F5081" t="str">
            <v>Realization Rate Value Source</v>
          </cell>
          <cell r="G5081" t="str">
            <v/>
          </cell>
          <cell r="H5081" t="str">
            <v>Table 1</v>
          </cell>
          <cell r="I5081" t="str">
            <v>ID_Energy_FinAnswer_Program_Evaluation_2009-2011.pdf</v>
          </cell>
        </row>
        <row r="5082">
          <cell r="C5082" t="str">
            <v>838.2_Gross incremental annual electric savings (kWh/yr)</v>
          </cell>
          <cell r="D5082">
            <v>2</v>
          </cell>
          <cell r="E5082" t="str">
            <v>Gross incremental annual electric savings (kWh/yr)</v>
          </cell>
          <cell r="F5082" t="str">
            <v>Savings Parameters</v>
          </cell>
          <cell r="G5082" t="str">
            <v/>
          </cell>
          <cell r="H5082" t="str">
            <v/>
          </cell>
          <cell r="I5082" t="str">
            <v>WA Farm Equipment.docx</v>
          </cell>
        </row>
        <row r="5083">
          <cell r="C5083" t="str">
            <v>838.2_Gross incremental annual electric savings (kWh/yr)</v>
          </cell>
          <cell r="D5083">
            <v>2</v>
          </cell>
          <cell r="E5083" t="str">
            <v>Gross incremental annual electric savings (kWh/yr)</v>
          </cell>
          <cell r="F5083" t="str">
            <v xml:space="preserve">Energy Savings Value Source </v>
          </cell>
          <cell r="G5083" t="str">
            <v/>
          </cell>
          <cell r="H5083" t="str">
            <v>pg 52, Farm &amp; Dairy Equipment Incentives table</v>
          </cell>
          <cell r="I5083" t="str">
            <v>Review and Update Industrial Agricultural Incentive Table Measures Washington 3 Nov 2013.pdf</v>
          </cell>
        </row>
        <row r="5084">
          <cell r="C5084" t="str">
            <v>838.2_Gross Average Monthly Demand Reduction (kW/unit)</v>
          </cell>
          <cell r="D5084">
            <v>2</v>
          </cell>
          <cell r="E5084" t="str">
            <v>Gross Average Monthly Demand Reduction (kW/unit)</v>
          </cell>
          <cell r="F5084" t="str">
            <v>Demand Reduction Value Source</v>
          </cell>
          <cell r="G5084" t="str">
            <v/>
          </cell>
          <cell r="H5084" t="str">
            <v>pg 52, Farm &amp; Dairy Equipment Incentives table</v>
          </cell>
          <cell r="I5084" t="str">
            <v>Review and Update Industrial Agricultural Incentive Table Measures Washington 3 Nov 2013.pdf</v>
          </cell>
        </row>
        <row r="5085">
          <cell r="C5085" t="str">
            <v>838.2_Gross Average Monthly Demand Reduction (kW/unit)</v>
          </cell>
          <cell r="D5085">
            <v>2</v>
          </cell>
          <cell r="E5085" t="str">
            <v>Gross Average Monthly Demand Reduction (kW/unit)</v>
          </cell>
          <cell r="F5085" t="str">
            <v>Savings Parameters</v>
          </cell>
          <cell r="G5085" t="str">
            <v/>
          </cell>
          <cell r="H5085" t="str">
            <v/>
          </cell>
          <cell r="I5085" t="str">
            <v>WA Farm Equipment.docx</v>
          </cell>
        </row>
        <row r="5086">
          <cell r="C5086" t="str">
            <v>838.2_Incentive Customer ($)</v>
          </cell>
          <cell r="D5086">
            <v>2</v>
          </cell>
          <cell r="E5086" t="str">
            <v>Incentive Customer ($)</v>
          </cell>
          <cell r="F5086" t="str">
            <v>Incentive Value Source</v>
          </cell>
          <cell r="G5086" t="str">
            <v/>
          </cell>
          <cell r="H5086" t="str">
            <v>pg 52, Farm &amp; Dairy Equipment Incentives table</v>
          </cell>
          <cell r="I5086" t="str">
            <v>Review and Update Industrial Agricultural Incentive Table Measures Washington 3 Nov 2013.pdf</v>
          </cell>
        </row>
        <row r="5087">
          <cell r="C5087" t="str">
            <v>838.2_Incremental cost ($)</v>
          </cell>
          <cell r="D5087">
            <v>2</v>
          </cell>
          <cell r="E5087" t="str">
            <v>Incremental cost ($)</v>
          </cell>
          <cell r="F5087" t="str">
            <v>Cost Value Source</v>
          </cell>
          <cell r="G5087" t="str">
            <v/>
          </cell>
          <cell r="H5087" t="str">
            <v>pg 52, Farm &amp; Dairy Equipment Incentives table</v>
          </cell>
          <cell r="I5087" t="str">
            <v>Review and Update Industrial Agricultural Incentive Table Measures Washington 3 Nov 2013.pdf</v>
          </cell>
        </row>
        <row r="5088">
          <cell r="C5088" t="str">
            <v>838.2_Measure life (years)</v>
          </cell>
          <cell r="D5088">
            <v>2</v>
          </cell>
          <cell r="E5088" t="str">
            <v>Measure life (years)</v>
          </cell>
          <cell r="F5088" t="str">
            <v>Measure Life Value Source</v>
          </cell>
          <cell r="G5088" t="str">
            <v/>
          </cell>
          <cell r="H5088" t="str">
            <v>Table 2a on page 10 of Appendix 1</v>
          </cell>
          <cell r="I5088" t="str">
            <v>WA_2011_Annual_Report_Conservation_Acquisition.pdf</v>
          </cell>
        </row>
        <row r="5089">
          <cell r="C5089" t="str">
            <v>1056.2_Planned Net to Gross Ratio</v>
          </cell>
          <cell r="D5089">
            <v>2</v>
          </cell>
          <cell r="E5089" t="str">
            <v>Planned Net to Gross Ratio</v>
          </cell>
          <cell r="F5089" t="str">
            <v>Net-to-Gross Value Source</v>
          </cell>
          <cell r="G5089" t="str">
            <v/>
          </cell>
          <cell r="H5089" t="str">
            <v>Recommendation on Page 10</v>
          </cell>
          <cell r="I5089" t="str">
            <v>DSM_WY_EnergyFinAnswer_Report_2011.pdf</v>
          </cell>
        </row>
        <row r="5090">
          <cell r="C5090" t="str">
            <v>1056.2_Measure life (years)</v>
          </cell>
          <cell r="D5090">
            <v>2</v>
          </cell>
          <cell r="E5090" t="str">
            <v>Measure life (years)</v>
          </cell>
          <cell r="F5090" t="str">
            <v>Measure Life Value Source</v>
          </cell>
          <cell r="G5090" t="str">
            <v/>
          </cell>
          <cell r="H5090" t="str">
            <v>Table 26</v>
          </cell>
          <cell r="I5090" t="str">
            <v>2013-Wyoming-Annual-Report-Appendices-FINAL.pdf</v>
          </cell>
        </row>
        <row r="5091">
          <cell r="C5091" t="str">
            <v>627.3_Gross incremental annual electric savings (kWh/yr)</v>
          </cell>
          <cell r="D5091">
            <v>3</v>
          </cell>
          <cell r="E5091" t="str">
            <v>Gross incremental annual electric savings (kWh/yr)</v>
          </cell>
          <cell r="F5091" t="str">
            <v>Energy savings value source</v>
          </cell>
          <cell r="G5091" t="str">
            <v/>
          </cell>
          <cell r="H5091" t="str">
            <v/>
          </cell>
          <cell r="I5091" t="str">
            <v>Utah Industrial  Agricultural Measure Review and Update 1 May 2014.docx</v>
          </cell>
        </row>
        <row r="5092">
          <cell r="C5092" t="str">
            <v>627.3_Measure life (years)</v>
          </cell>
          <cell r="D5092">
            <v>3</v>
          </cell>
          <cell r="E5092" t="str">
            <v>Measure life (years)</v>
          </cell>
          <cell r="F5092" t="str">
            <v>Measure Life Value Source</v>
          </cell>
          <cell r="G5092" t="str">
            <v/>
          </cell>
          <cell r="H5092" t="str">
            <v>Page 53</v>
          </cell>
          <cell r="I5092" t="str">
            <v>Utah Industrial  Agricultural Measure Review and Update 1 May 2014.docx</v>
          </cell>
        </row>
        <row r="5093">
          <cell r="C5093" t="str">
            <v>627.3_Planned Realization Rate</v>
          </cell>
          <cell r="D5093">
            <v>3</v>
          </cell>
          <cell r="E5093" t="str">
            <v>Planned Realization Rate</v>
          </cell>
          <cell r="F5093" t="str">
            <v>Planned Realization Rate Value Source</v>
          </cell>
          <cell r="G5093" t="str">
            <v/>
          </cell>
          <cell r="H5093" t="str">
            <v>BAU - CE inputs sheet</v>
          </cell>
          <cell r="I5093" t="str">
            <v>CE inputs - measure update   small business 031314.xlsx</v>
          </cell>
        </row>
        <row r="5094">
          <cell r="C5094" t="str">
            <v>627.3_Gross incremental annual electric savings (kWh/yr)</v>
          </cell>
          <cell r="D5094">
            <v>3</v>
          </cell>
          <cell r="E5094" t="str">
            <v>Gross incremental annual electric savings (kWh/yr)</v>
          </cell>
          <cell r="F5094" t="str">
            <v>Energy savings value source</v>
          </cell>
          <cell r="G5094" t="str">
            <v/>
          </cell>
          <cell r="H5094" t="str">
            <v/>
          </cell>
          <cell r="I5094" t="str">
            <v>PacifiCorp Dairy Heat Recovery Calculator v2.0.xlsx</v>
          </cell>
        </row>
        <row r="5095">
          <cell r="C5095" t="str">
            <v>627.3_Planned Net to Gross Ratio</v>
          </cell>
          <cell r="D5095">
            <v>3</v>
          </cell>
          <cell r="E5095" t="str">
            <v>Planned Net to Gross Ratio</v>
          </cell>
          <cell r="F5095" t="str">
            <v>Planned Net-to-Gross Ratio Value Source</v>
          </cell>
          <cell r="G5095" t="str">
            <v/>
          </cell>
          <cell r="H5095" t="str">
            <v>BAU - CE inputs sheet</v>
          </cell>
          <cell r="I5095" t="str">
            <v>CE inputs - measure update   small business 031314.xlsx</v>
          </cell>
        </row>
        <row r="5096">
          <cell r="C5096" t="str">
            <v>207.2_Planned Realization Rate</v>
          </cell>
          <cell r="D5096">
            <v>2</v>
          </cell>
          <cell r="E5096" t="str">
            <v>Planned Realization Rate</v>
          </cell>
          <cell r="F5096" t="str">
            <v>Realization Rate Value Source</v>
          </cell>
          <cell r="G5096" t="str">
            <v/>
          </cell>
          <cell r="H5096" t="str">
            <v xml:space="preserve"> Table 1, p. 2.</v>
          </cell>
          <cell r="I5096" t="str">
            <v>CA_FinAnswer_Express_Program_Evaluation_2009-2011.pdf</v>
          </cell>
        </row>
        <row r="5097">
          <cell r="C5097" t="str">
            <v>207.2_Gross Average Monthly Demand Reduction (kW/unit)</v>
          </cell>
          <cell r="D5097">
            <v>2</v>
          </cell>
          <cell r="E5097" t="str">
            <v>Gross Average Monthly Demand Reduction (kW/unit)</v>
          </cell>
          <cell r="F5097" t="str">
            <v>Demand Savings Value Source</v>
          </cell>
          <cell r="G5097" t="str">
            <v/>
          </cell>
          <cell r="H5097" t="str">
            <v/>
          </cell>
          <cell r="I5097" t="str">
            <v>California Industrial  Agricultural Measure Review and Update 29 Nov 2013.docx</v>
          </cell>
        </row>
        <row r="5098">
          <cell r="C5098" t="str">
            <v>207.2_Planned Net to Gross Ratio</v>
          </cell>
          <cell r="D5098">
            <v>2</v>
          </cell>
          <cell r="E5098" t="str">
            <v>Planned Net to Gross Ratio</v>
          </cell>
          <cell r="F5098" t="str">
            <v>Net-to-Gross Value Source</v>
          </cell>
          <cell r="G5098" t="str">
            <v/>
          </cell>
          <cell r="H5098" t="str">
            <v>P. 2 .</v>
          </cell>
          <cell r="I5098" t="str">
            <v>CA_FinAnswer_Express_Program_Evaluation_2009-2011.pdf</v>
          </cell>
        </row>
        <row r="5099">
          <cell r="C5099" t="str">
            <v>207.2_Measure life (years)</v>
          </cell>
          <cell r="D5099">
            <v>2</v>
          </cell>
          <cell r="E5099" t="str">
            <v>Measure life (years)</v>
          </cell>
          <cell r="F5099" t="str">
            <v>Measure Life Value Source</v>
          </cell>
          <cell r="G5099" t="str">
            <v/>
          </cell>
          <cell r="H5099" t="str">
            <v/>
          </cell>
          <cell r="I5099" t="str">
            <v>FinAnswer Express Market Characterization and Program Enhancements - California Service Territory 18 August 2011.pdf</v>
          </cell>
        </row>
        <row r="5100">
          <cell r="C5100" t="str">
            <v>207.2_Gross incremental annual electric savings (kWh/yr)</v>
          </cell>
          <cell r="D5100">
            <v>2</v>
          </cell>
          <cell r="E5100" t="str">
            <v>Gross incremental annual electric savings (kWh/yr)</v>
          </cell>
          <cell r="F5100" t="str">
            <v>Energy Savings Value Source</v>
          </cell>
          <cell r="G5100" t="str">
            <v/>
          </cell>
          <cell r="H5100" t="str">
            <v/>
          </cell>
          <cell r="I5100" t="str">
            <v>California Industrial  Agricultural Measure Review and Update 29 Nov 2013.docx</v>
          </cell>
        </row>
        <row r="5101">
          <cell r="C5101" t="str">
            <v>207.2_Incremental cost ($)</v>
          </cell>
          <cell r="D5101">
            <v>2</v>
          </cell>
          <cell r="E5101" t="str">
            <v>Incremental cost ($)</v>
          </cell>
          <cell r="F5101" t="str">
            <v>Incremental Cost Value Source</v>
          </cell>
          <cell r="G5101" t="str">
            <v/>
          </cell>
          <cell r="H5101" t="str">
            <v/>
          </cell>
          <cell r="I5101" t="str">
            <v>California Industrial  Agricultural Measure Review and Update 29 Nov 2013.docx</v>
          </cell>
        </row>
        <row r="5102">
          <cell r="C5102" t="str">
            <v>186.2_Planned Realization Rate</v>
          </cell>
          <cell r="D5102">
            <v>2</v>
          </cell>
          <cell r="E5102" t="str">
            <v>Planned Realization Rate</v>
          </cell>
          <cell r="F5102" t="str">
            <v>Realization Rate Value Source</v>
          </cell>
          <cell r="G5102" t="str">
            <v/>
          </cell>
          <cell r="H5102" t="str">
            <v xml:space="preserve"> Table 1, p. 2.</v>
          </cell>
          <cell r="I5102" t="str">
            <v>CA_FinAnswer_Express_Program_Evaluation_2009-2011.pdf</v>
          </cell>
        </row>
        <row r="5103">
          <cell r="C5103" t="str">
            <v>186.2_Incremental cost ($)</v>
          </cell>
          <cell r="D5103">
            <v>2</v>
          </cell>
          <cell r="E5103" t="str">
            <v>Incremental cost ($)</v>
          </cell>
          <cell r="F5103" t="str">
            <v>Incremental Cost Value Source</v>
          </cell>
          <cell r="G5103" t="str">
            <v/>
          </cell>
          <cell r="H5103" t="str">
            <v/>
          </cell>
          <cell r="I5103" t="str">
            <v>California Industrial  Agricultural Measure Review and Update 29 Nov 2013.docx</v>
          </cell>
        </row>
        <row r="5104">
          <cell r="C5104" t="str">
            <v>186.2_Gross incremental annual electric savings (kWh/yr)</v>
          </cell>
          <cell r="D5104">
            <v>2</v>
          </cell>
          <cell r="E5104" t="str">
            <v>Gross incremental annual electric savings (kWh/yr)</v>
          </cell>
          <cell r="F5104" t="str">
            <v>Energy Savings Value Source</v>
          </cell>
          <cell r="G5104" t="str">
            <v/>
          </cell>
          <cell r="H5104" t="str">
            <v/>
          </cell>
          <cell r="I5104" t="str">
            <v>California Industrial  Agricultural Measure Review and Update 29 Nov 2013.docx</v>
          </cell>
        </row>
        <row r="5105">
          <cell r="C5105" t="str">
            <v>186.2_Measure life (years)</v>
          </cell>
          <cell r="D5105">
            <v>2</v>
          </cell>
          <cell r="E5105" t="str">
            <v>Measure life (years)</v>
          </cell>
          <cell r="F5105" t="str">
            <v>Measure Life Value Source</v>
          </cell>
          <cell r="G5105" t="str">
            <v/>
          </cell>
          <cell r="H5105" t="str">
            <v/>
          </cell>
          <cell r="I5105" t="str">
            <v>FinAnswer Express Market Characterization and Program Enhancements - California Service Territory 18 August 2011.pdf</v>
          </cell>
        </row>
        <row r="5106">
          <cell r="C5106" t="str">
            <v>186.2_Gross Average Monthly Demand Reduction (kW/unit)</v>
          </cell>
          <cell r="D5106">
            <v>2</v>
          </cell>
          <cell r="E5106" t="str">
            <v>Gross Average Monthly Demand Reduction (kW/unit)</v>
          </cell>
          <cell r="F5106" t="str">
            <v>Demand Savings Value Source</v>
          </cell>
          <cell r="G5106" t="str">
            <v/>
          </cell>
          <cell r="H5106" t="str">
            <v/>
          </cell>
          <cell r="I5106" t="str">
            <v>California Industrial  Agricultural Measure Review and Update 29 Nov 2013.docx</v>
          </cell>
        </row>
        <row r="5107">
          <cell r="C5107" t="str">
            <v>186.2_Planned Net to Gross Ratio</v>
          </cell>
          <cell r="D5107">
            <v>2</v>
          </cell>
          <cell r="E5107" t="str">
            <v>Planned Net to Gross Ratio</v>
          </cell>
          <cell r="F5107" t="str">
            <v>Net-to-Gross Value Source</v>
          </cell>
          <cell r="G5107" t="str">
            <v/>
          </cell>
          <cell r="H5107" t="str">
            <v>P. 2 .</v>
          </cell>
          <cell r="I5107" t="str">
            <v>CA_FinAnswer_Express_Program_Evaluation_2009-2011.pdf</v>
          </cell>
        </row>
        <row r="5108">
          <cell r="C5108" t="str">
            <v>631.3_Planned Net to Gross Ratio</v>
          </cell>
          <cell r="D5108">
            <v>3</v>
          </cell>
          <cell r="E5108" t="str">
            <v>Planned Net to Gross Ratio</v>
          </cell>
          <cell r="F5108" t="str">
            <v>Planned Net-to-Gross Ratio Value Source</v>
          </cell>
          <cell r="G5108" t="str">
            <v/>
          </cell>
          <cell r="H5108" t="str">
            <v>BAU - CE inputs sheet</v>
          </cell>
          <cell r="I5108" t="str">
            <v>CE inputs - measure update   small business 031314.xlsx</v>
          </cell>
        </row>
        <row r="5109">
          <cell r="C5109" t="str">
            <v>631.3_Measure life (years)</v>
          </cell>
          <cell r="D5109">
            <v>3</v>
          </cell>
          <cell r="E5109" t="str">
            <v>Measure life (years)</v>
          </cell>
          <cell r="F5109" t="str">
            <v>Measure Life Value Source</v>
          </cell>
          <cell r="G5109" t="str">
            <v/>
          </cell>
          <cell r="H5109" t="str">
            <v>Page 53</v>
          </cell>
          <cell r="I5109" t="str">
            <v>Utah Industrial  Agricultural Measure Review and Update 1 May 2014.docx</v>
          </cell>
        </row>
        <row r="5110">
          <cell r="C5110" t="str">
            <v>631.3_Incremental cost ($)</v>
          </cell>
          <cell r="D5110">
            <v>3</v>
          </cell>
          <cell r="E5110" t="str">
            <v>Incremental cost ($)</v>
          </cell>
          <cell r="F5110" t="str">
            <v>Cost value source</v>
          </cell>
          <cell r="G5110" t="str">
            <v/>
          </cell>
          <cell r="H5110" t="str">
            <v>page 55</v>
          </cell>
          <cell r="I5110" t="str">
            <v>Utah Industrial  Agricultural Measure Review and Update 1 May 2014.docx</v>
          </cell>
        </row>
        <row r="5111">
          <cell r="C5111" t="str">
            <v>631.3_Gross incremental annual electric savings (kWh/yr)</v>
          </cell>
          <cell r="D5111">
            <v>3</v>
          </cell>
          <cell r="E5111" t="str">
            <v>Gross incremental annual electric savings (kWh/yr)</v>
          </cell>
          <cell r="F5111" t="str">
            <v>Energy savings value source</v>
          </cell>
          <cell r="G5111" t="str">
            <v/>
          </cell>
          <cell r="H5111" t="str">
            <v>page 55</v>
          </cell>
          <cell r="I5111" t="str">
            <v>Utah Industrial  Agricultural Measure Review and Update 1 May 2014.docx</v>
          </cell>
        </row>
        <row r="5112">
          <cell r="C5112" t="str">
            <v>631.3_Planned Realization Rate</v>
          </cell>
          <cell r="D5112">
            <v>3</v>
          </cell>
          <cell r="E5112" t="str">
            <v>Planned Realization Rate</v>
          </cell>
          <cell r="F5112" t="str">
            <v>Planned Realization Rate Value Source</v>
          </cell>
          <cell r="G5112" t="str">
            <v/>
          </cell>
          <cell r="H5112" t="str">
            <v>BAU - CE inputs sheet</v>
          </cell>
          <cell r="I5112" t="str">
            <v>CE inputs - measure update   small business 031314.xlsx</v>
          </cell>
        </row>
        <row r="5113">
          <cell r="C5113" t="str">
            <v>208.2_Incremental cost ($)</v>
          </cell>
          <cell r="D5113">
            <v>2</v>
          </cell>
          <cell r="E5113" t="str">
            <v>Incremental cost ($)</v>
          </cell>
          <cell r="F5113" t="str">
            <v>Incremental Cost Value Source</v>
          </cell>
          <cell r="G5113" t="str">
            <v/>
          </cell>
          <cell r="H5113" t="str">
            <v/>
          </cell>
          <cell r="I5113" t="str">
            <v>California Industrial  Agricultural Measure Review and Update 29 Nov 2013.docx</v>
          </cell>
        </row>
        <row r="5114">
          <cell r="C5114" t="str">
            <v>208.2_Gross incremental annual electric savings (kWh/yr)</v>
          </cell>
          <cell r="D5114">
            <v>2</v>
          </cell>
          <cell r="E5114" t="str">
            <v>Gross incremental annual electric savings (kWh/yr)</v>
          </cell>
          <cell r="F5114" t="str">
            <v>Energy Savings Value Source</v>
          </cell>
          <cell r="G5114" t="str">
            <v/>
          </cell>
          <cell r="H5114" t="str">
            <v/>
          </cell>
          <cell r="I5114" t="str">
            <v>California Industrial  Agricultural Measure Review and Update 29 Nov 2013.docx</v>
          </cell>
        </row>
        <row r="5115">
          <cell r="C5115" t="str">
            <v>208.2_Gross Average Monthly Demand Reduction (kW/unit)</v>
          </cell>
          <cell r="D5115">
            <v>2</v>
          </cell>
          <cell r="E5115" t="str">
            <v>Gross Average Monthly Demand Reduction (kW/unit)</v>
          </cell>
          <cell r="F5115" t="str">
            <v>Demand Savings Value Source</v>
          </cell>
          <cell r="G5115" t="str">
            <v/>
          </cell>
          <cell r="H5115" t="str">
            <v/>
          </cell>
          <cell r="I5115" t="str">
            <v>California Industrial  Agricultural Measure Review and Update 29 Nov 2013.docx</v>
          </cell>
        </row>
        <row r="5116">
          <cell r="C5116" t="str">
            <v>208.2_Measure life (years)</v>
          </cell>
          <cell r="D5116">
            <v>2</v>
          </cell>
          <cell r="E5116" t="str">
            <v>Measure life (years)</v>
          </cell>
          <cell r="F5116" t="str">
            <v>Measure Life Value Source</v>
          </cell>
          <cell r="G5116" t="str">
            <v/>
          </cell>
          <cell r="H5116" t="str">
            <v/>
          </cell>
          <cell r="I5116" t="str">
            <v>FinAnswer Express Market Characterization and Program Enhancements - California Service Territory 18 August 2011.pdf</v>
          </cell>
        </row>
        <row r="5117">
          <cell r="C5117" t="str">
            <v>208.2_Planned Net to Gross Ratio</v>
          </cell>
          <cell r="D5117">
            <v>2</v>
          </cell>
          <cell r="E5117" t="str">
            <v>Planned Net to Gross Ratio</v>
          </cell>
          <cell r="F5117" t="str">
            <v>Net-to-Gross Value Source</v>
          </cell>
          <cell r="G5117" t="str">
            <v/>
          </cell>
          <cell r="H5117" t="str">
            <v>P. 2 .</v>
          </cell>
          <cell r="I5117" t="str">
            <v>CA_FinAnswer_Express_Program_Evaluation_2009-2011.pdf</v>
          </cell>
        </row>
        <row r="5118">
          <cell r="C5118" t="str">
            <v>208.2_Planned Realization Rate</v>
          </cell>
          <cell r="D5118">
            <v>2</v>
          </cell>
          <cell r="E5118" t="str">
            <v>Planned Realization Rate</v>
          </cell>
          <cell r="F5118" t="str">
            <v>Realization Rate Value Source</v>
          </cell>
          <cell r="G5118" t="str">
            <v/>
          </cell>
          <cell r="H5118" t="str">
            <v xml:space="preserve"> Table 1, p. 2.</v>
          </cell>
          <cell r="I5118" t="str">
            <v>CA_FinAnswer_Express_Program_Evaluation_2009-2011.pdf</v>
          </cell>
        </row>
        <row r="5119">
          <cell r="C5119" t="str">
            <v>187.2_Planned Net to Gross Ratio</v>
          </cell>
          <cell r="D5119">
            <v>2</v>
          </cell>
          <cell r="E5119" t="str">
            <v>Planned Net to Gross Ratio</v>
          </cell>
          <cell r="F5119" t="str">
            <v>Net-to-Gross Value Source</v>
          </cell>
          <cell r="G5119" t="str">
            <v/>
          </cell>
          <cell r="H5119" t="str">
            <v>P. 2 .</v>
          </cell>
          <cell r="I5119" t="str">
            <v>CA_FinAnswer_Express_Program_Evaluation_2009-2011.pdf</v>
          </cell>
        </row>
        <row r="5120">
          <cell r="C5120" t="str">
            <v>187.2_Gross Average Monthly Demand Reduction (kW/unit)</v>
          </cell>
          <cell r="D5120">
            <v>2</v>
          </cell>
          <cell r="E5120" t="str">
            <v>Gross Average Monthly Demand Reduction (kW/unit)</v>
          </cell>
          <cell r="F5120" t="str">
            <v>Demand Savings Value Source</v>
          </cell>
          <cell r="G5120" t="str">
            <v/>
          </cell>
          <cell r="H5120" t="str">
            <v/>
          </cell>
          <cell r="I5120" t="str">
            <v>California Industrial  Agricultural Measure Review and Update 29 Nov 2013.docx</v>
          </cell>
        </row>
        <row r="5121">
          <cell r="C5121" t="str">
            <v>187.2_Gross incremental annual electric savings (kWh/yr)</v>
          </cell>
          <cell r="D5121">
            <v>2</v>
          </cell>
          <cell r="E5121" t="str">
            <v>Gross incremental annual electric savings (kWh/yr)</v>
          </cell>
          <cell r="F5121" t="str">
            <v>Energy Savings Value Source</v>
          </cell>
          <cell r="G5121" t="str">
            <v/>
          </cell>
          <cell r="H5121" t="str">
            <v/>
          </cell>
          <cell r="I5121" t="str">
            <v>California Industrial  Agricultural Measure Review and Update 29 Nov 2013.docx</v>
          </cell>
        </row>
        <row r="5122">
          <cell r="C5122" t="str">
            <v>187.2_Measure life (years)</v>
          </cell>
          <cell r="D5122">
            <v>2</v>
          </cell>
          <cell r="E5122" t="str">
            <v>Measure life (years)</v>
          </cell>
          <cell r="F5122" t="str">
            <v>Measure Life Value Source</v>
          </cell>
          <cell r="G5122" t="str">
            <v/>
          </cell>
          <cell r="H5122" t="str">
            <v/>
          </cell>
          <cell r="I5122" t="str">
            <v>FinAnswer Express Market Characterization and Program Enhancements - California Service Territory 18 August 2011.pdf</v>
          </cell>
        </row>
        <row r="5123">
          <cell r="C5123" t="str">
            <v>187.2_Planned Realization Rate</v>
          </cell>
          <cell r="D5123">
            <v>2</v>
          </cell>
          <cell r="E5123" t="str">
            <v>Planned Realization Rate</v>
          </cell>
          <cell r="F5123" t="str">
            <v>Realization Rate Value Source</v>
          </cell>
          <cell r="G5123" t="str">
            <v/>
          </cell>
          <cell r="H5123" t="str">
            <v xml:space="preserve"> Table 1, p. 2.</v>
          </cell>
          <cell r="I5123" t="str">
            <v>CA_FinAnswer_Express_Program_Evaluation_2009-2011.pdf</v>
          </cell>
        </row>
        <row r="5124">
          <cell r="C5124" t="str">
            <v>187.2_Incremental cost ($)</v>
          </cell>
          <cell r="D5124">
            <v>2</v>
          </cell>
          <cell r="E5124" t="str">
            <v>Incremental cost ($)</v>
          </cell>
          <cell r="F5124" t="str">
            <v>Incremental Cost Value Source</v>
          </cell>
          <cell r="G5124" t="str">
            <v/>
          </cell>
          <cell r="H5124" t="str">
            <v/>
          </cell>
          <cell r="I5124" t="str">
            <v>California Industrial  Agricultural Measure Review and Update 29 Nov 2013.docx</v>
          </cell>
        </row>
        <row r="5125">
          <cell r="C5125" t="str">
            <v>632.3_Measure life (years)</v>
          </cell>
          <cell r="D5125">
            <v>3</v>
          </cell>
          <cell r="E5125" t="str">
            <v>Measure life (years)</v>
          </cell>
          <cell r="F5125" t="str">
            <v>Measure Life Value Source</v>
          </cell>
          <cell r="G5125" t="str">
            <v/>
          </cell>
          <cell r="H5125" t="str">
            <v>Page 53</v>
          </cell>
          <cell r="I5125" t="str">
            <v>Utah Industrial  Agricultural Measure Review and Update 1 May 2014.docx</v>
          </cell>
        </row>
        <row r="5126">
          <cell r="C5126" t="str">
            <v>632.3_Planned Net to Gross Ratio</v>
          </cell>
          <cell r="D5126">
            <v>3</v>
          </cell>
          <cell r="E5126" t="str">
            <v>Planned Net to Gross Ratio</v>
          </cell>
          <cell r="F5126" t="str">
            <v>Planned Net-to-Gross Ratio Value Source</v>
          </cell>
          <cell r="G5126" t="str">
            <v/>
          </cell>
          <cell r="H5126" t="str">
            <v>BAU - CE inputs sheet</v>
          </cell>
          <cell r="I5126" t="str">
            <v>CE inputs - measure update   small business 031314.xlsx</v>
          </cell>
        </row>
        <row r="5127">
          <cell r="C5127" t="str">
            <v>632.3_Planned Realization Rate</v>
          </cell>
          <cell r="D5127">
            <v>3</v>
          </cell>
          <cell r="E5127" t="str">
            <v>Planned Realization Rate</v>
          </cell>
          <cell r="F5127" t="str">
            <v>Planned Realization Rate Value Source</v>
          </cell>
          <cell r="G5127" t="str">
            <v/>
          </cell>
          <cell r="H5127" t="str">
            <v>BAU - CE inputs sheet</v>
          </cell>
          <cell r="I5127" t="str">
            <v>CE inputs - measure update   small business 031314.xlsx</v>
          </cell>
        </row>
        <row r="5128">
          <cell r="C5128" t="str">
            <v>632.3_Incremental cost ($)</v>
          </cell>
          <cell r="D5128">
            <v>3</v>
          </cell>
          <cell r="E5128" t="str">
            <v>Incremental cost ($)</v>
          </cell>
          <cell r="F5128" t="str">
            <v>Cost value source</v>
          </cell>
          <cell r="G5128" t="str">
            <v/>
          </cell>
          <cell r="H5128" t="str">
            <v>page 55</v>
          </cell>
          <cell r="I5128" t="str">
            <v>Utah Industrial  Agricultural Measure Review and Update 1 May 2014.docx</v>
          </cell>
        </row>
        <row r="5129">
          <cell r="C5129" t="str">
            <v>632.3_Gross incremental annual electric savings (kWh/yr)</v>
          </cell>
          <cell r="D5129">
            <v>3</v>
          </cell>
          <cell r="E5129" t="str">
            <v>Gross incremental annual electric savings (kWh/yr)</v>
          </cell>
          <cell r="F5129" t="str">
            <v>Energy savings value source</v>
          </cell>
          <cell r="G5129" t="str">
            <v/>
          </cell>
          <cell r="H5129" t="str">
            <v>page 55</v>
          </cell>
          <cell r="I5129" t="str">
            <v>Utah Industrial  Agricultural Measure Review and Update 1 May 2014.docx</v>
          </cell>
        </row>
        <row r="5130">
          <cell r="C5130" t="str">
            <v>209.2_Incremental cost ($)</v>
          </cell>
          <cell r="D5130">
            <v>2</v>
          </cell>
          <cell r="E5130" t="str">
            <v>Incremental cost ($)</v>
          </cell>
          <cell r="F5130" t="str">
            <v>Incremental Cost Value Source</v>
          </cell>
          <cell r="G5130" t="str">
            <v/>
          </cell>
          <cell r="H5130" t="str">
            <v/>
          </cell>
          <cell r="I5130" t="str">
            <v>California Industrial  Agricultural Measure Review and Update 29 Nov 2013.docx</v>
          </cell>
        </row>
        <row r="5131">
          <cell r="C5131" t="str">
            <v>209.2_Gross Average Monthly Demand Reduction (kW/unit)</v>
          </cell>
          <cell r="D5131">
            <v>2</v>
          </cell>
          <cell r="E5131" t="str">
            <v>Gross Average Monthly Demand Reduction (kW/unit)</v>
          </cell>
          <cell r="F5131" t="str">
            <v>Demand Savings Value Source</v>
          </cell>
          <cell r="G5131" t="str">
            <v/>
          </cell>
          <cell r="H5131" t="str">
            <v/>
          </cell>
          <cell r="I5131" t="str">
            <v>California Industrial  Agricultural Measure Review and Update 29 Nov 2013.docx</v>
          </cell>
        </row>
        <row r="5132">
          <cell r="C5132" t="str">
            <v>209.2_Gross incremental annual electric savings (kWh/yr)</v>
          </cell>
          <cell r="D5132">
            <v>2</v>
          </cell>
          <cell r="E5132" t="str">
            <v>Gross incremental annual electric savings (kWh/yr)</v>
          </cell>
          <cell r="F5132" t="str">
            <v>Energy Savings Value Source</v>
          </cell>
          <cell r="G5132" t="str">
            <v/>
          </cell>
          <cell r="H5132" t="str">
            <v/>
          </cell>
          <cell r="I5132" t="str">
            <v>California Industrial  Agricultural Measure Review and Update 29 Nov 2013.docx</v>
          </cell>
        </row>
        <row r="5133">
          <cell r="C5133" t="str">
            <v>209.2_Planned Net to Gross Ratio</v>
          </cell>
          <cell r="D5133">
            <v>2</v>
          </cell>
          <cell r="E5133" t="str">
            <v>Planned Net to Gross Ratio</v>
          </cell>
          <cell r="F5133" t="str">
            <v>Net-to-Gross Value Source</v>
          </cell>
          <cell r="G5133" t="str">
            <v/>
          </cell>
          <cell r="H5133" t="str">
            <v>P. 2 .</v>
          </cell>
          <cell r="I5133" t="str">
            <v>CA_FinAnswer_Express_Program_Evaluation_2009-2011.pdf</v>
          </cell>
        </row>
        <row r="5134">
          <cell r="C5134" t="str">
            <v>209.2_Planned Realization Rate</v>
          </cell>
          <cell r="D5134">
            <v>2</v>
          </cell>
          <cell r="E5134" t="str">
            <v>Planned Realization Rate</v>
          </cell>
          <cell r="F5134" t="str">
            <v>Realization Rate Value Source</v>
          </cell>
          <cell r="G5134" t="str">
            <v/>
          </cell>
          <cell r="H5134" t="str">
            <v xml:space="preserve"> Table 1, p. 2.</v>
          </cell>
          <cell r="I5134" t="str">
            <v>CA_FinAnswer_Express_Program_Evaluation_2009-2011.pdf</v>
          </cell>
        </row>
        <row r="5135">
          <cell r="C5135" t="str">
            <v>209.2_Measure life (years)</v>
          </cell>
          <cell r="D5135">
            <v>2</v>
          </cell>
          <cell r="E5135" t="str">
            <v>Measure life (years)</v>
          </cell>
          <cell r="F5135" t="str">
            <v>Measure Life Value Source</v>
          </cell>
          <cell r="G5135" t="str">
            <v/>
          </cell>
          <cell r="H5135" t="str">
            <v/>
          </cell>
          <cell r="I5135" t="str">
            <v>FinAnswer Express Market Characterization and Program Enhancements - California Service Territory 18 August 2011.pdf</v>
          </cell>
        </row>
        <row r="5136">
          <cell r="C5136" t="str">
            <v>188.2_Planned Net to Gross Ratio</v>
          </cell>
          <cell r="D5136">
            <v>2</v>
          </cell>
          <cell r="E5136" t="str">
            <v>Planned Net to Gross Ratio</v>
          </cell>
          <cell r="F5136" t="str">
            <v>Net-to-Gross Value Source</v>
          </cell>
          <cell r="G5136" t="str">
            <v/>
          </cell>
          <cell r="H5136" t="str">
            <v>P. 2 .</v>
          </cell>
          <cell r="I5136" t="str">
            <v>CA_FinAnswer_Express_Program_Evaluation_2009-2011.pdf</v>
          </cell>
        </row>
        <row r="5137">
          <cell r="C5137" t="str">
            <v>188.2_Planned Realization Rate</v>
          </cell>
          <cell r="D5137">
            <v>2</v>
          </cell>
          <cell r="E5137" t="str">
            <v>Planned Realization Rate</v>
          </cell>
          <cell r="F5137" t="str">
            <v>Realization Rate Value Source</v>
          </cell>
          <cell r="G5137" t="str">
            <v/>
          </cell>
          <cell r="H5137" t="str">
            <v xml:space="preserve"> Table 1, p. 2.</v>
          </cell>
          <cell r="I5137" t="str">
            <v>CA_FinAnswer_Express_Program_Evaluation_2009-2011.pdf</v>
          </cell>
        </row>
        <row r="5138">
          <cell r="C5138" t="str">
            <v>188.2_Measure life (years)</v>
          </cell>
          <cell r="D5138">
            <v>2</v>
          </cell>
          <cell r="E5138" t="str">
            <v>Measure life (years)</v>
          </cell>
          <cell r="F5138" t="str">
            <v>Measure Life Value Source</v>
          </cell>
          <cell r="G5138" t="str">
            <v/>
          </cell>
          <cell r="H5138" t="str">
            <v/>
          </cell>
          <cell r="I5138" t="str">
            <v>FinAnswer Express Market Characterization and Program Enhancements - California Service Territory 18 August 2011.pdf</v>
          </cell>
        </row>
        <row r="5139">
          <cell r="C5139" t="str">
            <v>188.2_Gross incremental annual electric savings (kWh/yr)</v>
          </cell>
          <cell r="D5139">
            <v>2</v>
          </cell>
          <cell r="E5139" t="str">
            <v>Gross incremental annual electric savings (kWh/yr)</v>
          </cell>
          <cell r="F5139" t="str">
            <v>Energy Savings Value Source</v>
          </cell>
          <cell r="G5139" t="str">
            <v/>
          </cell>
          <cell r="H5139" t="str">
            <v/>
          </cell>
          <cell r="I5139" t="str">
            <v>California Industrial  Agricultural Measure Review and Update 29 Nov 2013.docx</v>
          </cell>
        </row>
        <row r="5140">
          <cell r="C5140" t="str">
            <v>188.2_Gross Average Monthly Demand Reduction (kW/unit)</v>
          </cell>
          <cell r="D5140">
            <v>2</v>
          </cell>
          <cell r="E5140" t="str">
            <v>Gross Average Monthly Demand Reduction (kW/unit)</v>
          </cell>
          <cell r="F5140" t="str">
            <v>Demand Savings Value Source</v>
          </cell>
          <cell r="G5140" t="str">
            <v/>
          </cell>
          <cell r="H5140" t="str">
            <v/>
          </cell>
          <cell r="I5140" t="str">
            <v>California Industrial  Agricultural Measure Review and Update 29 Nov 2013.docx</v>
          </cell>
        </row>
        <row r="5141">
          <cell r="C5141" t="str">
            <v>188.2_Incremental cost ($)</v>
          </cell>
          <cell r="D5141">
            <v>2</v>
          </cell>
          <cell r="E5141" t="str">
            <v>Incremental cost ($)</v>
          </cell>
          <cell r="F5141" t="str">
            <v>Incremental Cost Value Source</v>
          </cell>
          <cell r="G5141" t="str">
            <v/>
          </cell>
          <cell r="H5141" t="str">
            <v/>
          </cell>
          <cell r="I5141" t="str">
            <v>California Industrial  Agricultural Measure Review and Update 29 Nov 2013.docx</v>
          </cell>
        </row>
        <row r="5142">
          <cell r="C5142" t="str">
            <v>633.3_Measure life (years)</v>
          </cell>
          <cell r="D5142">
            <v>3</v>
          </cell>
          <cell r="E5142" t="str">
            <v>Measure life (years)</v>
          </cell>
          <cell r="F5142" t="str">
            <v>Measure Life Value Source</v>
          </cell>
          <cell r="G5142" t="str">
            <v/>
          </cell>
          <cell r="H5142" t="str">
            <v>Page 53</v>
          </cell>
          <cell r="I5142" t="str">
            <v>Utah Industrial  Agricultural Measure Review and Update 1 May 2014.docx</v>
          </cell>
        </row>
        <row r="5143">
          <cell r="C5143" t="str">
            <v>633.3_Planned Realization Rate</v>
          </cell>
          <cell r="D5143">
            <v>3</v>
          </cell>
          <cell r="E5143" t="str">
            <v>Planned Realization Rate</v>
          </cell>
          <cell r="F5143" t="str">
            <v>Planned Realization Rate Value Source</v>
          </cell>
          <cell r="G5143" t="str">
            <v/>
          </cell>
          <cell r="H5143" t="str">
            <v>BAU - CE inputs sheet</v>
          </cell>
          <cell r="I5143" t="str">
            <v>CE inputs - measure update   small business 031314.xlsx</v>
          </cell>
        </row>
        <row r="5144">
          <cell r="C5144" t="str">
            <v>633.3_Planned Net to Gross Ratio</v>
          </cell>
          <cell r="D5144">
            <v>3</v>
          </cell>
          <cell r="E5144" t="str">
            <v>Planned Net to Gross Ratio</v>
          </cell>
          <cell r="F5144" t="str">
            <v>Planned Net-to-Gross Ratio Value Source</v>
          </cell>
          <cell r="G5144" t="str">
            <v/>
          </cell>
          <cell r="H5144" t="str">
            <v>BAU - CE inputs sheet</v>
          </cell>
          <cell r="I5144" t="str">
            <v>CE inputs - measure update   small business 031314.xlsx</v>
          </cell>
        </row>
        <row r="5145">
          <cell r="C5145" t="str">
            <v>633.3_Incremental cost ($)</v>
          </cell>
          <cell r="D5145">
            <v>3</v>
          </cell>
          <cell r="E5145" t="str">
            <v>Incremental cost ($)</v>
          </cell>
          <cell r="F5145" t="str">
            <v>Cost value source</v>
          </cell>
          <cell r="G5145" t="str">
            <v/>
          </cell>
          <cell r="H5145" t="str">
            <v>page 55</v>
          </cell>
          <cell r="I5145" t="str">
            <v>Utah Industrial  Agricultural Measure Review and Update 1 May 2014.docx</v>
          </cell>
        </row>
        <row r="5146">
          <cell r="C5146" t="str">
            <v>633.3_Gross incremental annual electric savings (kWh/yr)</v>
          </cell>
          <cell r="D5146">
            <v>3</v>
          </cell>
          <cell r="E5146" t="str">
            <v>Gross incremental annual electric savings (kWh/yr)</v>
          </cell>
          <cell r="F5146" t="str">
            <v>Energy savings value source</v>
          </cell>
          <cell r="G5146" t="str">
            <v/>
          </cell>
          <cell r="H5146" t="str">
            <v>page 55</v>
          </cell>
          <cell r="I5146" t="str">
            <v>Utah Industrial  Agricultural Measure Review and Update 1 May 2014.docx</v>
          </cell>
        </row>
        <row r="5147">
          <cell r="C5147" t="str">
            <v>206.2_Measure life (years)</v>
          </cell>
          <cell r="D5147">
            <v>2</v>
          </cell>
          <cell r="E5147" t="str">
            <v>Measure life (years)</v>
          </cell>
          <cell r="F5147" t="str">
            <v>Measure Life Value Source</v>
          </cell>
          <cell r="G5147" t="str">
            <v/>
          </cell>
          <cell r="H5147" t="str">
            <v/>
          </cell>
          <cell r="I5147" t="str">
            <v>FinAnswer Express Market Characterization and Program Enhancements - California Service Territory 18 August 2011.pdf</v>
          </cell>
        </row>
        <row r="5148">
          <cell r="C5148" t="str">
            <v>206.2_Gross Average Monthly Demand Reduction (kW/unit)</v>
          </cell>
          <cell r="D5148">
            <v>2</v>
          </cell>
          <cell r="E5148" t="str">
            <v>Gross Average Monthly Demand Reduction (kW/unit)</v>
          </cell>
          <cell r="F5148" t="str">
            <v>Demand Savings Value Source</v>
          </cell>
          <cell r="G5148" t="str">
            <v/>
          </cell>
          <cell r="H5148" t="str">
            <v/>
          </cell>
          <cell r="I5148" t="str">
            <v>California Industrial  Agricultural Measure Review and Update 29 Nov 2013.docx</v>
          </cell>
        </row>
        <row r="5149">
          <cell r="C5149" t="str">
            <v>206.2_Planned Realization Rate</v>
          </cell>
          <cell r="D5149">
            <v>2</v>
          </cell>
          <cell r="E5149" t="str">
            <v>Planned Realization Rate</v>
          </cell>
          <cell r="F5149" t="str">
            <v>Realization Rate Value Source</v>
          </cell>
          <cell r="G5149" t="str">
            <v/>
          </cell>
          <cell r="H5149" t="str">
            <v xml:space="preserve"> Table 1, p. 2.</v>
          </cell>
          <cell r="I5149" t="str">
            <v>CA_FinAnswer_Express_Program_Evaluation_2009-2011.pdf</v>
          </cell>
        </row>
        <row r="5150">
          <cell r="C5150" t="str">
            <v>206.2_Incremental cost ($)</v>
          </cell>
          <cell r="D5150">
            <v>2</v>
          </cell>
          <cell r="E5150" t="str">
            <v>Incremental cost ($)</v>
          </cell>
          <cell r="F5150" t="str">
            <v>Incremental Cost Value Source</v>
          </cell>
          <cell r="G5150" t="str">
            <v/>
          </cell>
          <cell r="H5150" t="str">
            <v/>
          </cell>
          <cell r="I5150" t="str">
            <v>California Industrial  Agricultural Measure Review and Update 29 Nov 2013.docx</v>
          </cell>
        </row>
        <row r="5151">
          <cell r="C5151" t="str">
            <v>206.2_Gross incremental annual electric savings (kWh/yr)</v>
          </cell>
          <cell r="D5151">
            <v>2</v>
          </cell>
          <cell r="E5151" t="str">
            <v>Gross incremental annual electric savings (kWh/yr)</v>
          </cell>
          <cell r="F5151" t="str">
            <v>Energy Savings Value Source</v>
          </cell>
          <cell r="G5151" t="str">
            <v/>
          </cell>
          <cell r="H5151" t="str">
            <v/>
          </cell>
          <cell r="I5151" t="str">
            <v>California Industrial  Agricultural Measure Review and Update 29 Nov 2013.docx</v>
          </cell>
        </row>
        <row r="5152">
          <cell r="C5152" t="str">
            <v>206.2_Planned Net to Gross Ratio</v>
          </cell>
          <cell r="D5152">
            <v>2</v>
          </cell>
          <cell r="E5152" t="str">
            <v>Planned Net to Gross Ratio</v>
          </cell>
          <cell r="F5152" t="str">
            <v>Net-to-Gross Value Source</v>
          </cell>
          <cell r="G5152" t="str">
            <v/>
          </cell>
          <cell r="H5152" t="str">
            <v>P. 2 .</v>
          </cell>
          <cell r="I5152" t="str">
            <v>CA_FinAnswer_Express_Program_Evaluation_2009-2011.pdf</v>
          </cell>
        </row>
        <row r="5153">
          <cell r="C5153" t="str">
            <v>189.2_Planned Net to Gross Ratio</v>
          </cell>
          <cell r="D5153">
            <v>2</v>
          </cell>
          <cell r="E5153" t="str">
            <v>Planned Net to Gross Ratio</v>
          </cell>
          <cell r="F5153" t="str">
            <v>Net-to-Gross Value Source</v>
          </cell>
          <cell r="G5153" t="str">
            <v/>
          </cell>
          <cell r="H5153" t="str">
            <v>P. 2 .</v>
          </cell>
          <cell r="I5153" t="str">
            <v>CA_FinAnswer_Express_Program_Evaluation_2009-2011.pdf</v>
          </cell>
        </row>
        <row r="5154">
          <cell r="C5154" t="str">
            <v>189.2_Planned Realization Rate</v>
          </cell>
          <cell r="D5154">
            <v>2</v>
          </cell>
          <cell r="E5154" t="str">
            <v>Planned Realization Rate</v>
          </cell>
          <cell r="F5154" t="str">
            <v>Realization Rate Value Source</v>
          </cell>
          <cell r="G5154" t="str">
            <v/>
          </cell>
          <cell r="H5154" t="str">
            <v xml:space="preserve"> Table 1, p. 2.</v>
          </cell>
          <cell r="I5154" t="str">
            <v>CA_FinAnswer_Express_Program_Evaluation_2009-2011.pdf</v>
          </cell>
        </row>
        <row r="5155">
          <cell r="C5155" t="str">
            <v>189.2_Measure life (years)</v>
          </cell>
          <cell r="D5155">
            <v>2</v>
          </cell>
          <cell r="E5155" t="str">
            <v>Measure life (years)</v>
          </cell>
          <cell r="F5155" t="str">
            <v>Measure Life Value Source</v>
          </cell>
          <cell r="G5155" t="str">
            <v/>
          </cell>
          <cell r="H5155" t="str">
            <v/>
          </cell>
          <cell r="I5155" t="str">
            <v>FinAnswer Express Market Characterization and Program Enhancements - California Service Territory 18 August 2011.pdf</v>
          </cell>
        </row>
        <row r="5156">
          <cell r="C5156" t="str">
            <v>189.2_Gross incremental annual electric savings (kWh/yr)</v>
          </cell>
          <cell r="D5156">
            <v>2</v>
          </cell>
          <cell r="E5156" t="str">
            <v>Gross incremental annual electric savings (kWh/yr)</v>
          </cell>
          <cell r="F5156" t="str">
            <v>Energy Savings Value Source</v>
          </cell>
          <cell r="G5156" t="str">
            <v/>
          </cell>
          <cell r="H5156" t="str">
            <v/>
          </cell>
          <cell r="I5156" t="str">
            <v>California Industrial  Agricultural Measure Review and Update 29 Nov 2013.docx</v>
          </cell>
        </row>
        <row r="5157">
          <cell r="C5157" t="str">
            <v>189.2_Gross Average Monthly Demand Reduction (kW/unit)</v>
          </cell>
          <cell r="D5157">
            <v>2</v>
          </cell>
          <cell r="E5157" t="str">
            <v>Gross Average Monthly Demand Reduction (kW/unit)</v>
          </cell>
          <cell r="F5157" t="str">
            <v>Demand Savings Value Source</v>
          </cell>
          <cell r="G5157" t="str">
            <v/>
          </cell>
          <cell r="H5157" t="str">
            <v/>
          </cell>
          <cell r="I5157" t="str">
            <v>California Industrial  Agricultural Measure Review and Update 29 Nov 2013.docx</v>
          </cell>
        </row>
        <row r="5158">
          <cell r="C5158" t="str">
            <v>189.2_Incremental cost ($)</v>
          </cell>
          <cell r="D5158">
            <v>2</v>
          </cell>
          <cell r="E5158" t="str">
            <v>Incremental cost ($)</v>
          </cell>
          <cell r="F5158" t="str">
            <v>Incremental Cost Value Source</v>
          </cell>
          <cell r="G5158" t="str">
            <v/>
          </cell>
          <cell r="H5158" t="str">
            <v/>
          </cell>
          <cell r="I5158" t="str">
            <v>California Industrial  Agricultural Measure Review and Update 29 Nov 2013.docx</v>
          </cell>
        </row>
        <row r="5159">
          <cell r="C5159" t="str">
            <v>634.3_Incremental cost ($)</v>
          </cell>
          <cell r="D5159">
            <v>3</v>
          </cell>
          <cell r="E5159" t="str">
            <v>Incremental cost ($)</v>
          </cell>
          <cell r="F5159" t="str">
            <v>Cost value source</v>
          </cell>
          <cell r="G5159" t="str">
            <v/>
          </cell>
          <cell r="H5159" t="str">
            <v>page 55</v>
          </cell>
          <cell r="I5159" t="str">
            <v>Utah Industrial  Agricultural Measure Review and Update 1 May 2014.docx</v>
          </cell>
        </row>
        <row r="5160">
          <cell r="C5160" t="str">
            <v>634.3_Planned Net to Gross Ratio</v>
          </cell>
          <cell r="D5160">
            <v>3</v>
          </cell>
          <cell r="E5160" t="str">
            <v>Planned Net to Gross Ratio</v>
          </cell>
          <cell r="F5160" t="str">
            <v>Planned Net-to-Gross Ratio Value Source</v>
          </cell>
          <cell r="G5160" t="str">
            <v/>
          </cell>
          <cell r="H5160" t="str">
            <v>BAU - CE inputs sheet</v>
          </cell>
          <cell r="I5160" t="str">
            <v>CE inputs - measure update   small business 031314.xlsx</v>
          </cell>
        </row>
        <row r="5161">
          <cell r="C5161" t="str">
            <v>634.3_Gross incremental annual electric savings (kWh/yr)</v>
          </cell>
          <cell r="D5161">
            <v>3</v>
          </cell>
          <cell r="E5161" t="str">
            <v>Gross incremental annual electric savings (kWh/yr)</v>
          </cell>
          <cell r="F5161" t="str">
            <v>Energy savings value source</v>
          </cell>
          <cell r="G5161" t="str">
            <v/>
          </cell>
          <cell r="H5161" t="str">
            <v>page 55</v>
          </cell>
          <cell r="I5161" t="str">
            <v>Utah Industrial  Agricultural Measure Review and Update 1 May 2014.docx</v>
          </cell>
        </row>
        <row r="5162">
          <cell r="C5162" t="str">
            <v>634.3_Planned Realization Rate</v>
          </cell>
          <cell r="D5162">
            <v>3</v>
          </cell>
          <cell r="E5162" t="str">
            <v>Planned Realization Rate</v>
          </cell>
          <cell r="F5162" t="str">
            <v>Planned Realization Rate Value Source</v>
          </cell>
          <cell r="G5162" t="str">
            <v/>
          </cell>
          <cell r="H5162" t="str">
            <v>BAU - CE inputs sheet</v>
          </cell>
          <cell r="I5162" t="str">
            <v>CE inputs - measure update   small business 031314.xlsx</v>
          </cell>
        </row>
        <row r="5163">
          <cell r="C5163" t="str">
            <v>634.3_Measure life (years)</v>
          </cell>
          <cell r="D5163">
            <v>3</v>
          </cell>
          <cell r="E5163" t="str">
            <v>Measure life (years)</v>
          </cell>
          <cell r="F5163" t="str">
            <v>Measure Life Value Source</v>
          </cell>
          <cell r="G5163" t="str">
            <v/>
          </cell>
          <cell r="H5163" t="str">
            <v>Page 53</v>
          </cell>
          <cell r="I5163" t="str">
            <v>Utah Industrial  Agricultural Measure Review and Update 1 May 2014.docx</v>
          </cell>
        </row>
        <row r="5164">
          <cell r="C5164" t="str">
            <v>419.2_Planned Realization Rate</v>
          </cell>
          <cell r="D5164">
            <v>2</v>
          </cell>
          <cell r="E5164" t="str">
            <v>Planned Realization Rate</v>
          </cell>
          <cell r="F5164" t="str">
            <v>Realization Rate Value Source</v>
          </cell>
          <cell r="G5164" t="str">
            <v/>
          </cell>
          <cell r="H5164" t="str">
            <v>Table 1</v>
          </cell>
          <cell r="I5164" t="str">
            <v>ID_Energy_FinAnswer_Program_Evaluation_2009-2011.pdf</v>
          </cell>
        </row>
        <row r="5165">
          <cell r="C5165" t="str">
            <v>419.2_Gross Average Monthly Demand Reduction (kW/unit)</v>
          </cell>
          <cell r="D5165">
            <v>2</v>
          </cell>
          <cell r="E5165" t="str">
            <v>Gross Average Monthly Demand Reduction (kW/unit)</v>
          </cell>
          <cell r="F5165" t="str">
            <v>Demand Reduction Value Source</v>
          </cell>
          <cell r="G5165" t="str">
            <v/>
          </cell>
          <cell r="H5165" t="str">
            <v/>
          </cell>
          <cell r="I5165" t="str">
            <v>Idaho Industrial  Agricultural Measure Review and Update 20 Nov 2013 revised 27 June 2014.pdf</v>
          </cell>
        </row>
        <row r="5166">
          <cell r="C5166" t="str">
            <v>419.2_Gross incremental annual electric savings (kWh/yr)</v>
          </cell>
          <cell r="D5166">
            <v>2</v>
          </cell>
          <cell r="E5166" t="str">
            <v>Gross incremental annual electric savings (kWh/yr)</v>
          </cell>
          <cell r="F5166" t="str">
            <v xml:space="preserve">Energy Savings Value Source </v>
          </cell>
          <cell r="G5166" t="str">
            <v/>
          </cell>
          <cell r="H5166" t="str">
            <v/>
          </cell>
          <cell r="I5166" t="str">
            <v>Idaho Industrial  Agricultural Measure Review and Update 20 Nov 2013 revised 27 June 2014.pdf</v>
          </cell>
        </row>
        <row r="5167">
          <cell r="C5167" t="str">
            <v>419.2_Measure life (years)</v>
          </cell>
          <cell r="D5167">
            <v>2</v>
          </cell>
          <cell r="E5167" t="str">
            <v>Measure life (years)</v>
          </cell>
          <cell r="F5167" t="str">
            <v>Measure Life Value Source</v>
          </cell>
          <cell r="G5167" t="str">
            <v/>
          </cell>
          <cell r="H5167" t="str">
            <v>Table 3 on page 19 of Appendix 1</v>
          </cell>
          <cell r="I5167" t="str">
            <v>ID_2011_Annual_Report_Appendix.pdf</v>
          </cell>
        </row>
        <row r="5168">
          <cell r="C5168" t="str">
            <v>419.2_Incremental cost ($)</v>
          </cell>
          <cell r="D5168">
            <v>2</v>
          </cell>
          <cell r="E5168" t="str">
            <v>Incremental cost ($)</v>
          </cell>
          <cell r="F5168" t="str">
            <v>Cost Value Source</v>
          </cell>
          <cell r="G5168" t="str">
            <v/>
          </cell>
          <cell r="H5168" t="str">
            <v/>
          </cell>
          <cell r="I5168" t="str">
            <v>Idaho Industrial  Agricultural Measure Review and Update 20 Nov 2013 revised 27 June 2014.pdf</v>
          </cell>
        </row>
        <row r="5169">
          <cell r="C5169" t="str">
            <v>419.2_Planned Net to Gross Ratio</v>
          </cell>
          <cell r="D5169">
            <v>2</v>
          </cell>
          <cell r="E5169" t="str">
            <v>Planned Net to Gross Ratio</v>
          </cell>
          <cell r="F5169" t="str">
            <v>Net-to-Gross Ratio Value Source</v>
          </cell>
          <cell r="G5169" t="str">
            <v/>
          </cell>
          <cell r="H5169" t="str">
            <v>Page 2</v>
          </cell>
          <cell r="I5169" t="str">
            <v>ID_Energy_FinAnswer_Program_Evaluation_2009-2011.pdf</v>
          </cell>
        </row>
        <row r="5170">
          <cell r="C5170" t="str">
            <v>1094.2_Measure life (years)</v>
          </cell>
          <cell r="D5170">
            <v>2</v>
          </cell>
          <cell r="E5170" t="str">
            <v>Measure life (years)</v>
          </cell>
          <cell r="F5170" t="str">
            <v>Measure Life Value Source</v>
          </cell>
          <cell r="G5170" t="str">
            <v/>
          </cell>
          <cell r="H5170" t="str">
            <v>Table 26</v>
          </cell>
          <cell r="I5170" t="str">
            <v>2013-Wyoming-Annual-Report-Appendices-FINAL.pdf</v>
          </cell>
        </row>
        <row r="5171">
          <cell r="C5171" t="str">
            <v>1094.2_Incremental cost ($)</v>
          </cell>
          <cell r="D5171">
            <v>2</v>
          </cell>
          <cell r="E5171" t="str">
            <v>Incremental cost ($)</v>
          </cell>
          <cell r="F5171" t="str">
            <v>Incremental Cost Value Source</v>
          </cell>
          <cell r="G5171" t="str">
            <v/>
          </cell>
          <cell r="H5171" t="str">
            <v>Page 53</v>
          </cell>
          <cell r="I5171" t="str">
            <v>Wyoming Industrial  Agricultural Measure Review and Update 9 Nov.docx</v>
          </cell>
        </row>
        <row r="5172">
          <cell r="C5172" t="str">
            <v>1094.2_Gross Average Monthly Demand Reduction (kW/unit)</v>
          </cell>
          <cell r="D5172">
            <v>2</v>
          </cell>
          <cell r="E5172" t="str">
            <v>Gross Average Monthly Demand Reduction (kW/unit)</v>
          </cell>
          <cell r="F5172" t="str">
            <v>Demand Savings Value Source</v>
          </cell>
          <cell r="G5172" t="str">
            <v/>
          </cell>
          <cell r="H5172" t="str">
            <v>Page 53</v>
          </cell>
          <cell r="I5172" t="str">
            <v>Wyoming Industrial  Agricultural Measure Review and Update 9 Nov.docx</v>
          </cell>
        </row>
        <row r="5173">
          <cell r="C5173" t="str">
            <v>1094.2_Gross incremental annual electric savings (kWh/yr)</v>
          </cell>
          <cell r="D5173">
            <v>2</v>
          </cell>
          <cell r="E5173" t="str">
            <v>Gross incremental annual electric savings (kWh/yr)</v>
          </cell>
          <cell r="F5173" t="str">
            <v>Energy Savings Value Source</v>
          </cell>
          <cell r="G5173" t="str">
            <v/>
          </cell>
          <cell r="H5173" t="str">
            <v>Page 53</v>
          </cell>
          <cell r="I5173" t="str">
            <v>Wyoming Industrial  Agricultural Measure Review and Update 9 Nov.docx</v>
          </cell>
        </row>
        <row r="5174">
          <cell r="C5174" t="str">
            <v>1094.2_Planned Net to Gross Ratio</v>
          </cell>
          <cell r="D5174">
            <v>2</v>
          </cell>
          <cell r="E5174" t="str">
            <v>Planned Net to Gross Ratio</v>
          </cell>
          <cell r="F5174" t="str">
            <v>Net-to-Gross Value Source</v>
          </cell>
          <cell r="G5174" t="str">
            <v/>
          </cell>
          <cell r="H5174" t="str">
            <v>Recommendation on Page 10</v>
          </cell>
          <cell r="I5174" t="str">
            <v>DSM_WY_EnergyFinAnswer_Report_2011.pdf</v>
          </cell>
        </row>
        <row r="5175">
          <cell r="C5175" t="str">
            <v>401.2_Planned Net to Gross Ratio</v>
          </cell>
          <cell r="D5175">
            <v>2</v>
          </cell>
          <cell r="E5175" t="str">
            <v>Planned Net to Gross Ratio</v>
          </cell>
          <cell r="F5175" t="str">
            <v>Net-to-Gross Ratio Value Source</v>
          </cell>
          <cell r="G5175" t="str">
            <v/>
          </cell>
          <cell r="H5175" t="str">
            <v>Page 2</v>
          </cell>
          <cell r="I5175" t="str">
            <v>ID_Energy_FinAnswer_Program_Evaluation_2009-2011.pdf</v>
          </cell>
        </row>
        <row r="5176">
          <cell r="C5176" t="str">
            <v>401.2_Gross incremental annual electric savings (kWh/yr)</v>
          </cell>
          <cell r="D5176">
            <v>2</v>
          </cell>
          <cell r="E5176" t="str">
            <v>Gross incremental annual electric savings (kWh/yr)</v>
          </cell>
          <cell r="F5176" t="str">
            <v xml:space="preserve">Energy Savings Value Source </v>
          </cell>
          <cell r="G5176" t="str">
            <v/>
          </cell>
          <cell r="H5176" t="str">
            <v/>
          </cell>
          <cell r="I5176" t="str">
            <v>Idaho Industrial  Agricultural Measure Review and Update 20 Nov 2013 revised 27 June 2014.pdf</v>
          </cell>
        </row>
        <row r="5177">
          <cell r="C5177" t="str">
            <v>401.2_Gross Average Monthly Demand Reduction (kW/unit)</v>
          </cell>
          <cell r="D5177">
            <v>2</v>
          </cell>
          <cell r="E5177" t="str">
            <v>Gross Average Monthly Demand Reduction (kW/unit)</v>
          </cell>
          <cell r="F5177" t="str">
            <v>Demand Reduction Value Source</v>
          </cell>
          <cell r="G5177" t="str">
            <v/>
          </cell>
          <cell r="H5177" t="str">
            <v/>
          </cell>
          <cell r="I5177" t="str">
            <v>Idaho Industrial  Agricultural Measure Review and Update 20 Nov 2013 revised 27 June 2014.pdf</v>
          </cell>
        </row>
        <row r="5178">
          <cell r="C5178" t="str">
            <v>401.2_Measure life (years)</v>
          </cell>
          <cell r="D5178">
            <v>2</v>
          </cell>
          <cell r="E5178" t="str">
            <v>Measure life (years)</v>
          </cell>
          <cell r="F5178" t="str">
            <v>Measure Life Value Source</v>
          </cell>
          <cell r="G5178" t="str">
            <v/>
          </cell>
          <cell r="H5178" t="str">
            <v>Table 3 on page 19 of Appendix 1</v>
          </cell>
          <cell r="I5178" t="str">
            <v>ID_2011_Annual_Report_Appendix.pdf</v>
          </cell>
        </row>
        <row r="5179">
          <cell r="C5179" t="str">
            <v>401.2_Planned Realization Rate</v>
          </cell>
          <cell r="D5179">
            <v>2</v>
          </cell>
          <cell r="E5179" t="str">
            <v>Planned Realization Rate</v>
          </cell>
          <cell r="F5179" t="str">
            <v>Realization Rate Value Source</v>
          </cell>
          <cell r="G5179" t="str">
            <v/>
          </cell>
          <cell r="H5179" t="str">
            <v>Table 1</v>
          </cell>
          <cell r="I5179" t="str">
            <v>ID_Energy_FinAnswer_Program_Evaluation_2009-2011.pdf</v>
          </cell>
        </row>
        <row r="5180">
          <cell r="C5180" t="str">
            <v>401.2_Incremental cost ($)</v>
          </cell>
          <cell r="D5180">
            <v>2</v>
          </cell>
          <cell r="E5180" t="str">
            <v>Incremental cost ($)</v>
          </cell>
          <cell r="F5180" t="str">
            <v>Cost Value Source</v>
          </cell>
          <cell r="G5180" t="str">
            <v/>
          </cell>
          <cell r="H5180" t="str">
            <v/>
          </cell>
          <cell r="I5180" t="str">
            <v>Idaho Industrial  Agricultural Measure Review and Update 20 Nov 2013 revised 27 June 2014.pdf</v>
          </cell>
        </row>
        <row r="5181">
          <cell r="C5181" t="str">
            <v>1057.2_Incremental cost ($)</v>
          </cell>
          <cell r="D5181">
            <v>2</v>
          </cell>
          <cell r="E5181" t="str">
            <v>Incremental cost ($)</v>
          </cell>
          <cell r="F5181" t="str">
            <v>Incremental Cost Value Source</v>
          </cell>
          <cell r="G5181" t="str">
            <v/>
          </cell>
          <cell r="H5181" t="str">
            <v>Page 53</v>
          </cell>
          <cell r="I5181" t="str">
            <v>Wyoming Industrial  Agricultural Measure Review and Update 9 Nov.docx</v>
          </cell>
        </row>
        <row r="5182">
          <cell r="C5182" t="str">
            <v>1057.2_Planned Net to Gross Ratio</v>
          </cell>
          <cell r="D5182">
            <v>2</v>
          </cell>
          <cell r="E5182" t="str">
            <v>Planned Net to Gross Ratio</v>
          </cell>
          <cell r="F5182" t="str">
            <v>Net-to-Gross Value Source</v>
          </cell>
          <cell r="G5182" t="str">
            <v/>
          </cell>
          <cell r="H5182" t="str">
            <v>Recommendation on Page 10</v>
          </cell>
          <cell r="I5182" t="str">
            <v>DSM_WY_EnergyFinAnswer_Report_2011.pdf</v>
          </cell>
        </row>
        <row r="5183">
          <cell r="C5183" t="str">
            <v>1057.2_Measure life (years)</v>
          </cell>
          <cell r="D5183">
            <v>2</v>
          </cell>
          <cell r="E5183" t="str">
            <v>Measure life (years)</v>
          </cell>
          <cell r="F5183" t="str">
            <v>Measure Life Value Source</v>
          </cell>
          <cell r="G5183" t="str">
            <v/>
          </cell>
          <cell r="H5183" t="str">
            <v>Table 26</v>
          </cell>
          <cell r="I5183" t="str">
            <v>2013-Wyoming-Annual-Report-Appendices-FINAL.pdf</v>
          </cell>
        </row>
        <row r="5184">
          <cell r="C5184" t="str">
            <v>1057.2_Gross Average Monthly Demand Reduction (kW/unit)</v>
          </cell>
          <cell r="D5184">
            <v>2</v>
          </cell>
          <cell r="E5184" t="str">
            <v>Gross Average Monthly Demand Reduction (kW/unit)</v>
          </cell>
          <cell r="F5184" t="str">
            <v>Demand Savings Value Source</v>
          </cell>
          <cell r="G5184" t="str">
            <v/>
          </cell>
          <cell r="H5184" t="str">
            <v>Page 53</v>
          </cell>
          <cell r="I5184" t="str">
            <v>Wyoming Industrial  Agricultural Measure Review and Update 9 Nov.docx</v>
          </cell>
        </row>
        <row r="5185">
          <cell r="C5185" t="str">
            <v>1057.2_Gross incremental annual electric savings (kWh/yr)</v>
          </cell>
          <cell r="D5185">
            <v>2</v>
          </cell>
          <cell r="E5185" t="str">
            <v>Gross incremental annual electric savings (kWh/yr)</v>
          </cell>
          <cell r="F5185" t="str">
            <v>Energy Savings Value Source</v>
          </cell>
          <cell r="G5185" t="str">
            <v/>
          </cell>
          <cell r="H5185" t="str">
            <v>Page 53</v>
          </cell>
          <cell r="I5185" t="str">
            <v>Wyoming Industrial  Agricultural Measure Review and Update 9 Nov.docx</v>
          </cell>
        </row>
        <row r="5186">
          <cell r="C5186" t="str">
            <v>12162013-245.2_Planned Net to Gross Ratio</v>
          </cell>
          <cell r="D5186">
            <v>2</v>
          </cell>
          <cell r="E5186" t="str">
            <v>Planned Net to Gross Ratio</v>
          </cell>
          <cell r="F5186" t="str">
            <v>Net-to-Gross Value Source</v>
          </cell>
          <cell r="G5186" t="str">
            <v/>
          </cell>
          <cell r="H5186" t="str">
            <v>Page 2</v>
          </cell>
          <cell r="I5186" t="str">
            <v>CA_Energy_FinAnswer_Program_Evaluation_2009-2011.pdf</v>
          </cell>
        </row>
        <row r="5187">
          <cell r="C5187" t="str">
            <v>12162013-375.2_Measure life (years)</v>
          </cell>
          <cell r="D5187">
            <v>2</v>
          </cell>
          <cell r="E5187" t="str">
            <v>Measure life (years)</v>
          </cell>
          <cell r="F5187" t="str">
            <v>Measure Life Value Source</v>
          </cell>
          <cell r="G5187" t="str">
            <v>14.5, rounded to 15</v>
          </cell>
          <cell r="H5187" t="str">
            <v>Table 16</v>
          </cell>
          <cell r="I5187" t="str">
            <v>Idaho Energy FinAnswer Evaluation Report - 2008.pdf</v>
          </cell>
        </row>
        <row r="5188">
          <cell r="C5188" t="str">
            <v>12162013-375.2_Planned Realization Rate</v>
          </cell>
          <cell r="D5188">
            <v>2</v>
          </cell>
          <cell r="E5188" t="str">
            <v>Planned Realization Rate</v>
          </cell>
          <cell r="F5188" t="str">
            <v>Realization Rate Value Source</v>
          </cell>
          <cell r="G5188" t="str">
            <v/>
          </cell>
          <cell r="H5188" t="str">
            <v>Table 1</v>
          </cell>
          <cell r="I5188" t="str">
            <v>ID_Energy_FinAnswer_Program_Evaluation_2009-2011.pdf</v>
          </cell>
        </row>
        <row r="5189">
          <cell r="C5189" t="str">
            <v>12162013-375.2_Planned Net to Gross Ratio</v>
          </cell>
          <cell r="D5189">
            <v>2</v>
          </cell>
          <cell r="E5189" t="str">
            <v>Planned Net to Gross Ratio</v>
          </cell>
          <cell r="F5189" t="str">
            <v>Net-to-Gross Ratio Value Source</v>
          </cell>
          <cell r="G5189" t="str">
            <v/>
          </cell>
          <cell r="H5189" t="str">
            <v>Page 2</v>
          </cell>
          <cell r="I5189" t="str">
            <v>ID_Energy_FinAnswer_Program_Evaluation_2009-2011.pdf</v>
          </cell>
        </row>
        <row r="5190">
          <cell r="C5190" t="str">
            <v>11222013-141.2_Incentive Customer ($)</v>
          </cell>
          <cell r="D5190">
            <v>2</v>
          </cell>
          <cell r="E5190" t="str">
            <v>Incentive Customer ($)</v>
          </cell>
          <cell r="F5190" t="str">
            <v>Incentive Value Source</v>
          </cell>
          <cell r="G5190" t="str">
            <v/>
          </cell>
          <cell r="H5190" t="str">
            <v>Incentive Caluclator Tool</v>
          </cell>
          <cell r="I5190" t="str">
            <v>WB UT Incentive Calc EXTERNAL 1.1E 0722013.xlsx</v>
          </cell>
        </row>
        <row r="5191">
          <cell r="C5191" t="str">
            <v>12162013-115.2_Incentive Customer ($)</v>
          </cell>
          <cell r="D5191">
            <v>2</v>
          </cell>
          <cell r="E5191" t="str">
            <v>Incentive Customer ($)</v>
          </cell>
          <cell r="F5191" t="str">
            <v>Incentive Value Source</v>
          </cell>
          <cell r="G5191" t="str">
            <v/>
          </cell>
          <cell r="H5191" t="str">
            <v>Incentive Caluclator Tool</v>
          </cell>
          <cell r="I5191" t="str">
            <v>WA wattSmart Business Incentive DUMMY.xlsx</v>
          </cell>
        </row>
        <row r="5192">
          <cell r="C5192" t="str">
            <v>12162013-505.2_Measure life (years)</v>
          </cell>
          <cell r="D5192">
            <v>2</v>
          </cell>
          <cell r="E5192" t="str">
            <v>Measure life (years)</v>
          </cell>
          <cell r="F5192" t="str">
            <v>Measure Life Value Source</v>
          </cell>
          <cell r="G5192" t="str">
            <v/>
          </cell>
          <cell r="H5192" t="str">
            <v>Table 26</v>
          </cell>
          <cell r="I5192" t="str">
            <v>2013-Wyoming-Annual-Report-Appendices-FINAL.pdf</v>
          </cell>
        </row>
        <row r="5193">
          <cell r="C5193" t="str">
            <v>12162013-505.2_Planned Realization Rate</v>
          </cell>
          <cell r="D5193">
            <v>2</v>
          </cell>
          <cell r="E5193" t="str">
            <v>Planned Realization Rate</v>
          </cell>
          <cell r="F5193" t="str">
            <v>Realization Rate Value Source</v>
          </cell>
          <cell r="G5193" t="str">
            <v/>
          </cell>
          <cell r="H5193" t="str">
            <v>Table 1</v>
          </cell>
          <cell r="I5193" t="str">
            <v>DSM_WY_EnergyFinAnswer_Report_2011.pdf</v>
          </cell>
        </row>
        <row r="5194">
          <cell r="C5194" t="str">
            <v>12162013-505.2_Planned Net to Gross Ratio</v>
          </cell>
          <cell r="D5194">
            <v>2</v>
          </cell>
          <cell r="E5194" t="str">
            <v>Planned Net to Gross Ratio</v>
          </cell>
          <cell r="F5194" t="str">
            <v>Net-to-Gross Valur Source</v>
          </cell>
          <cell r="G5194" t="str">
            <v/>
          </cell>
          <cell r="H5194" t="str">
            <v>Page 10</v>
          </cell>
          <cell r="I5194" t="str">
            <v>DSM_WY_EnergyFinAnswer_Report_2011.pdf</v>
          </cell>
        </row>
        <row r="5195">
          <cell r="C5195" t="str">
            <v>12162013-246.2_Planned Net to Gross Ratio</v>
          </cell>
          <cell r="D5195">
            <v>2</v>
          </cell>
          <cell r="E5195" t="str">
            <v>Planned Net to Gross Ratio</v>
          </cell>
          <cell r="F5195" t="str">
            <v>Net-to-Gross Value Source</v>
          </cell>
          <cell r="G5195" t="str">
            <v/>
          </cell>
          <cell r="H5195" t="str">
            <v>Page 2</v>
          </cell>
          <cell r="I5195" t="str">
            <v>CA_Energy_FinAnswer_Program_Evaluation_2009-2011.pdf</v>
          </cell>
        </row>
        <row r="5196">
          <cell r="C5196" t="str">
            <v>12162013-376.2_Measure life (years)</v>
          </cell>
          <cell r="D5196">
            <v>2</v>
          </cell>
          <cell r="E5196" t="str">
            <v>Measure life (years)</v>
          </cell>
          <cell r="F5196" t="str">
            <v>Measure Life Value Source</v>
          </cell>
          <cell r="G5196" t="str">
            <v>14.5, rounded to 15</v>
          </cell>
          <cell r="H5196" t="str">
            <v>Table 16</v>
          </cell>
          <cell r="I5196" t="str">
            <v>Idaho Energy FinAnswer Evaluation Report - 2008.pdf</v>
          </cell>
        </row>
        <row r="5197">
          <cell r="C5197" t="str">
            <v>12162013-376.2_Planned Net to Gross Ratio</v>
          </cell>
          <cell r="D5197">
            <v>2</v>
          </cell>
          <cell r="E5197" t="str">
            <v>Planned Net to Gross Ratio</v>
          </cell>
          <cell r="F5197" t="str">
            <v>Net-to-Gross Ratio Value Source</v>
          </cell>
          <cell r="G5197" t="str">
            <v/>
          </cell>
          <cell r="H5197" t="str">
            <v>Page 2</v>
          </cell>
          <cell r="I5197" t="str">
            <v>ID_Energy_FinAnswer_Program_Evaluation_2009-2011.pdf</v>
          </cell>
        </row>
        <row r="5198">
          <cell r="C5198" t="str">
            <v>12162013-376.2_Planned Realization Rate</v>
          </cell>
          <cell r="D5198">
            <v>2</v>
          </cell>
          <cell r="E5198" t="str">
            <v>Planned Realization Rate</v>
          </cell>
          <cell r="F5198" t="str">
            <v>Realization Rate Value Source</v>
          </cell>
          <cell r="G5198" t="str">
            <v/>
          </cell>
          <cell r="H5198" t="str">
            <v>Table 1</v>
          </cell>
          <cell r="I5198" t="str">
            <v>ID_Energy_FinAnswer_Program_Evaluation_2009-2011.pdf</v>
          </cell>
        </row>
        <row r="5199">
          <cell r="C5199" t="str">
            <v>11222013-142.2_Incentive Customer ($)</v>
          </cell>
          <cell r="D5199">
            <v>2</v>
          </cell>
          <cell r="E5199" t="str">
            <v>Incentive Customer ($)</v>
          </cell>
          <cell r="F5199" t="str">
            <v>Incentive Value Source</v>
          </cell>
          <cell r="G5199" t="str">
            <v/>
          </cell>
          <cell r="H5199" t="str">
            <v>Incentive Caluclator Tool</v>
          </cell>
          <cell r="I5199" t="str">
            <v>WB UT Incentive Calc EXTERNAL 1.1E 0722013.xlsx</v>
          </cell>
        </row>
        <row r="5200">
          <cell r="C5200" t="str">
            <v>12162013-116.2_Incentive Customer ($)</v>
          </cell>
          <cell r="D5200">
            <v>2</v>
          </cell>
          <cell r="E5200" t="str">
            <v>Incentive Customer ($)</v>
          </cell>
          <cell r="F5200" t="str">
            <v>Incentive Value Source</v>
          </cell>
          <cell r="G5200" t="str">
            <v/>
          </cell>
          <cell r="H5200" t="str">
            <v>Incentive Caluclator Tool</v>
          </cell>
          <cell r="I5200" t="str">
            <v>WA wattSmart Business Incentive DUMMY.xlsx</v>
          </cell>
        </row>
        <row r="5201">
          <cell r="C5201" t="str">
            <v>12162013-506.2_Planned Realization Rate</v>
          </cell>
          <cell r="D5201">
            <v>2</v>
          </cell>
          <cell r="E5201" t="str">
            <v>Planned Realization Rate</v>
          </cell>
          <cell r="F5201" t="str">
            <v>Realization Rate Value Source</v>
          </cell>
          <cell r="G5201" t="str">
            <v/>
          </cell>
          <cell r="H5201" t="str">
            <v>Table 1</v>
          </cell>
          <cell r="I5201" t="str">
            <v>DSM_WY_EnergyFinAnswer_Report_2011.pdf</v>
          </cell>
        </row>
        <row r="5202">
          <cell r="C5202" t="str">
            <v>12162013-506.2_Measure life (years)</v>
          </cell>
          <cell r="D5202">
            <v>2</v>
          </cell>
          <cell r="E5202" t="str">
            <v>Measure life (years)</v>
          </cell>
          <cell r="F5202" t="str">
            <v>Measure Life Value Source</v>
          </cell>
          <cell r="G5202" t="str">
            <v/>
          </cell>
          <cell r="H5202" t="str">
            <v>Table 26</v>
          </cell>
          <cell r="I5202" t="str">
            <v>2013-Wyoming-Annual-Report-Appendices-FINAL.pdf</v>
          </cell>
        </row>
        <row r="5203">
          <cell r="C5203" t="str">
            <v>12162013-506.2_Planned Net to Gross Ratio</v>
          </cell>
          <cell r="D5203">
            <v>2</v>
          </cell>
          <cell r="E5203" t="str">
            <v>Planned Net to Gross Ratio</v>
          </cell>
          <cell r="F5203" t="str">
            <v>Net-to-Gross Valur Source</v>
          </cell>
          <cell r="G5203" t="str">
            <v/>
          </cell>
          <cell r="H5203" t="str">
            <v>Page 10</v>
          </cell>
          <cell r="I5203" t="str">
            <v>DSM_WY_EnergyFinAnswer_Report_2011.pdf</v>
          </cell>
        </row>
        <row r="5204">
          <cell r="C5204" t="str">
            <v>12162013-179.2_Planned Net to Gross Ratio</v>
          </cell>
          <cell r="D5204">
            <v>2</v>
          </cell>
          <cell r="E5204" t="str">
            <v>Planned Net to Gross Ratio</v>
          </cell>
          <cell r="F5204" t="str">
            <v>Net-to-Gross Value Source</v>
          </cell>
          <cell r="G5204" t="str">
            <v/>
          </cell>
          <cell r="H5204" t="str">
            <v>Page 2</v>
          </cell>
          <cell r="I5204" t="str">
            <v>CA_Energy_FinAnswer_Program_Evaluation_2009-2011.pdf</v>
          </cell>
        </row>
        <row r="5205">
          <cell r="C5205" t="str">
            <v>12162013-309.2_Planned Realization Rate</v>
          </cell>
          <cell r="D5205">
            <v>2</v>
          </cell>
          <cell r="E5205" t="str">
            <v>Planned Realization Rate</v>
          </cell>
          <cell r="F5205" t="str">
            <v>Realization Rate Value Source</v>
          </cell>
          <cell r="G5205" t="str">
            <v/>
          </cell>
          <cell r="H5205" t="str">
            <v>Table 1</v>
          </cell>
          <cell r="I5205" t="str">
            <v>ID_Energy_FinAnswer_Program_Evaluation_2009-2011.pdf</v>
          </cell>
        </row>
        <row r="5206">
          <cell r="C5206" t="str">
            <v>12162013-309.2_Planned Net to Gross Ratio</v>
          </cell>
          <cell r="D5206">
            <v>2</v>
          </cell>
          <cell r="E5206" t="str">
            <v>Planned Net to Gross Ratio</v>
          </cell>
          <cell r="F5206" t="str">
            <v>Net-to-Gross Ratio Value Source</v>
          </cell>
          <cell r="G5206" t="str">
            <v/>
          </cell>
          <cell r="H5206" t="str">
            <v>Page 2</v>
          </cell>
          <cell r="I5206" t="str">
            <v>ID_Energy_FinAnswer_Program_Evaluation_2009-2011.pdf</v>
          </cell>
        </row>
        <row r="5207">
          <cell r="C5207" t="str">
            <v>12162013-309.2_Measure life (years)</v>
          </cell>
          <cell r="D5207">
            <v>2</v>
          </cell>
          <cell r="E5207" t="str">
            <v>Measure life (years)</v>
          </cell>
          <cell r="F5207" t="str">
            <v>Measure Life Value Source</v>
          </cell>
          <cell r="G5207" t="str">
            <v>14.5, rounded to 15</v>
          </cell>
          <cell r="H5207" t="str">
            <v>Table 16</v>
          </cell>
          <cell r="I5207" t="str">
            <v>Idaho Energy FinAnswer Evaluation Report - 2008.pdf</v>
          </cell>
        </row>
        <row r="5208">
          <cell r="C5208" t="str">
            <v>11222013-059.2_Incentive Customer ($)</v>
          </cell>
          <cell r="D5208">
            <v>2</v>
          </cell>
          <cell r="E5208" t="str">
            <v>Incentive Customer ($)</v>
          </cell>
          <cell r="F5208" t="str">
            <v>Incentive Value Source</v>
          </cell>
          <cell r="G5208" t="str">
            <v/>
          </cell>
          <cell r="H5208" t="str">
            <v>Incentive Caluclator Tool</v>
          </cell>
          <cell r="I5208" t="str">
            <v>WB UT Incentive Calc EXTERNAL 1.1E 0722013.xlsx</v>
          </cell>
        </row>
        <row r="5209">
          <cell r="C5209" t="str">
            <v>12162013-049.2_Incentive Customer ($)</v>
          </cell>
          <cell r="D5209">
            <v>2</v>
          </cell>
          <cell r="E5209" t="str">
            <v>Incentive Customer ($)</v>
          </cell>
          <cell r="F5209" t="str">
            <v>Incentive Value Source</v>
          </cell>
          <cell r="G5209" t="str">
            <v/>
          </cell>
          <cell r="H5209" t="str">
            <v>Incentive Caluclator Tool</v>
          </cell>
          <cell r="I5209" t="str">
            <v>WA wattSmart Business Incentive DUMMY.xlsx</v>
          </cell>
        </row>
        <row r="5210">
          <cell r="C5210" t="str">
            <v>12162013-439.2_Planned Net to Gross Ratio</v>
          </cell>
          <cell r="D5210">
            <v>2</v>
          </cell>
          <cell r="E5210" t="str">
            <v>Planned Net to Gross Ratio</v>
          </cell>
          <cell r="F5210" t="str">
            <v>Net-to-Gross Valur Source</v>
          </cell>
          <cell r="G5210" t="str">
            <v/>
          </cell>
          <cell r="H5210" t="str">
            <v>Page 10</v>
          </cell>
          <cell r="I5210" t="str">
            <v>DSM_WY_EnergyFinAnswer_Report_2011.pdf</v>
          </cell>
        </row>
        <row r="5211">
          <cell r="C5211" t="str">
            <v>12162013-439.2_Planned Realization Rate</v>
          </cell>
          <cell r="D5211">
            <v>2</v>
          </cell>
          <cell r="E5211" t="str">
            <v>Planned Realization Rate</v>
          </cell>
          <cell r="F5211" t="str">
            <v>Realization Rate Value Source</v>
          </cell>
          <cell r="G5211" t="str">
            <v/>
          </cell>
          <cell r="H5211" t="str">
            <v>Table 1</v>
          </cell>
          <cell r="I5211" t="str">
            <v>DSM_WY_EnergyFinAnswer_Report_2011.pdf</v>
          </cell>
        </row>
        <row r="5212">
          <cell r="C5212" t="str">
            <v>12162013-439.2_Measure life (years)</v>
          </cell>
          <cell r="D5212">
            <v>2</v>
          </cell>
          <cell r="E5212" t="str">
            <v>Measure life (years)</v>
          </cell>
          <cell r="F5212" t="str">
            <v>Measure Life Value Source</v>
          </cell>
          <cell r="G5212" t="str">
            <v/>
          </cell>
          <cell r="H5212" t="str">
            <v>Table 26</v>
          </cell>
          <cell r="I5212" t="str">
            <v>2013-Wyoming-Annual-Report-Appendices-FINAL.pdf</v>
          </cell>
        </row>
        <row r="5213">
          <cell r="C5213" t="str">
            <v>12162013-180.2_Planned Net to Gross Ratio</v>
          </cell>
          <cell r="D5213">
            <v>2</v>
          </cell>
          <cell r="E5213" t="str">
            <v>Planned Net to Gross Ratio</v>
          </cell>
          <cell r="F5213" t="str">
            <v>Net-to-Gross Value Source</v>
          </cell>
          <cell r="G5213" t="str">
            <v/>
          </cell>
          <cell r="H5213" t="str">
            <v>Page 2</v>
          </cell>
          <cell r="I5213" t="str">
            <v>CA_Energy_FinAnswer_Program_Evaluation_2009-2011.pdf</v>
          </cell>
        </row>
        <row r="5214">
          <cell r="C5214" t="str">
            <v>12162013-310.2_Planned Net to Gross Ratio</v>
          </cell>
          <cell r="D5214">
            <v>2</v>
          </cell>
          <cell r="E5214" t="str">
            <v>Planned Net to Gross Ratio</v>
          </cell>
          <cell r="F5214" t="str">
            <v>Net-to-Gross Ratio Value Source</v>
          </cell>
          <cell r="G5214" t="str">
            <v/>
          </cell>
          <cell r="H5214" t="str">
            <v>Page 2</v>
          </cell>
          <cell r="I5214" t="str">
            <v>ID_Energy_FinAnswer_Program_Evaluation_2009-2011.pdf</v>
          </cell>
        </row>
        <row r="5215">
          <cell r="C5215" t="str">
            <v>12162013-310.2_Measure life (years)</v>
          </cell>
          <cell r="D5215">
            <v>2</v>
          </cell>
          <cell r="E5215" t="str">
            <v>Measure life (years)</v>
          </cell>
          <cell r="F5215" t="str">
            <v>Measure Life Value Source</v>
          </cell>
          <cell r="G5215" t="str">
            <v>14.5, rounded to 15</v>
          </cell>
          <cell r="H5215" t="str">
            <v>Table 16</v>
          </cell>
          <cell r="I5215" t="str">
            <v>Idaho Energy FinAnswer Evaluation Report - 2008.pdf</v>
          </cell>
        </row>
        <row r="5216">
          <cell r="C5216" t="str">
            <v>12162013-310.2_Planned Realization Rate</v>
          </cell>
          <cell r="D5216">
            <v>2</v>
          </cell>
          <cell r="E5216" t="str">
            <v>Planned Realization Rate</v>
          </cell>
          <cell r="F5216" t="str">
            <v>Realization Rate Value Source</v>
          </cell>
          <cell r="G5216" t="str">
            <v/>
          </cell>
          <cell r="H5216" t="str">
            <v>Table 1</v>
          </cell>
          <cell r="I5216" t="str">
            <v>ID_Energy_FinAnswer_Program_Evaluation_2009-2011.pdf</v>
          </cell>
        </row>
        <row r="5217">
          <cell r="C5217" t="str">
            <v>11222013-060.2_Incentive Customer ($)</v>
          </cell>
          <cell r="D5217">
            <v>2</v>
          </cell>
          <cell r="E5217" t="str">
            <v>Incentive Customer ($)</v>
          </cell>
          <cell r="F5217" t="str">
            <v>Incentive Value Source</v>
          </cell>
          <cell r="G5217" t="str">
            <v/>
          </cell>
          <cell r="H5217" t="str">
            <v>Incentive Caluclator Tool</v>
          </cell>
          <cell r="I5217" t="str">
            <v>WB UT Incentive Calc EXTERNAL 1.1E 0722013.xlsx</v>
          </cell>
        </row>
        <row r="5218">
          <cell r="C5218" t="str">
            <v>12162013-050.2_Incentive Customer ($)</v>
          </cell>
          <cell r="D5218">
            <v>2</v>
          </cell>
          <cell r="E5218" t="str">
            <v>Incentive Customer ($)</v>
          </cell>
          <cell r="F5218" t="str">
            <v>Incentive Value Source</v>
          </cell>
          <cell r="G5218" t="str">
            <v/>
          </cell>
          <cell r="H5218" t="str">
            <v>Incentive Caluclator Tool</v>
          </cell>
          <cell r="I5218" t="str">
            <v>WA wattSmart Business Incentive DUMMY.xlsx</v>
          </cell>
        </row>
        <row r="5219">
          <cell r="C5219" t="str">
            <v>12162013-440.2_Planned Net to Gross Ratio</v>
          </cell>
          <cell r="D5219">
            <v>2</v>
          </cell>
          <cell r="E5219" t="str">
            <v>Planned Net to Gross Ratio</v>
          </cell>
          <cell r="F5219" t="str">
            <v>Net-to-Gross Valur Source</v>
          </cell>
          <cell r="G5219" t="str">
            <v/>
          </cell>
          <cell r="H5219" t="str">
            <v>Page 10</v>
          </cell>
          <cell r="I5219" t="str">
            <v>DSM_WY_EnergyFinAnswer_Report_2011.pdf</v>
          </cell>
        </row>
        <row r="5220">
          <cell r="C5220" t="str">
            <v>12162013-440.2_Planned Realization Rate</v>
          </cell>
          <cell r="D5220">
            <v>2</v>
          </cell>
          <cell r="E5220" t="str">
            <v>Planned Realization Rate</v>
          </cell>
          <cell r="F5220" t="str">
            <v>Realization Rate Value Source</v>
          </cell>
          <cell r="G5220" t="str">
            <v/>
          </cell>
          <cell r="H5220" t="str">
            <v>Table 1</v>
          </cell>
          <cell r="I5220" t="str">
            <v>DSM_WY_EnergyFinAnswer_Report_2011.pdf</v>
          </cell>
        </row>
        <row r="5221">
          <cell r="C5221" t="str">
            <v>12162013-440.2_Measure life (years)</v>
          </cell>
          <cell r="D5221">
            <v>2</v>
          </cell>
          <cell r="E5221" t="str">
            <v>Measure life (years)</v>
          </cell>
          <cell r="F5221" t="str">
            <v>Measure Life Value Source</v>
          </cell>
          <cell r="G5221" t="str">
            <v/>
          </cell>
          <cell r="H5221" t="str">
            <v>Table 26</v>
          </cell>
          <cell r="I5221" t="str">
            <v>2013-Wyoming-Annual-Report-Appendices-FINAL.pdf</v>
          </cell>
        </row>
        <row r="5222">
          <cell r="C5222" t="str">
            <v>12162013-247.2_Planned Net to Gross Ratio</v>
          </cell>
          <cell r="D5222">
            <v>2</v>
          </cell>
          <cell r="E5222" t="str">
            <v>Planned Net to Gross Ratio</v>
          </cell>
          <cell r="F5222" t="str">
            <v>Net-to-Gross Value Source</v>
          </cell>
          <cell r="G5222" t="str">
            <v/>
          </cell>
          <cell r="H5222" t="str">
            <v>Page 2</v>
          </cell>
          <cell r="I5222" t="str">
            <v>CA_Energy_FinAnswer_Program_Evaluation_2009-2011.pdf</v>
          </cell>
        </row>
        <row r="5223">
          <cell r="C5223" t="str">
            <v>12162013-377.2_Planned Realization Rate</v>
          </cell>
          <cell r="D5223">
            <v>2</v>
          </cell>
          <cell r="E5223" t="str">
            <v>Planned Realization Rate</v>
          </cell>
          <cell r="F5223" t="str">
            <v>Realization Rate Value Source</v>
          </cell>
          <cell r="G5223" t="str">
            <v/>
          </cell>
          <cell r="H5223" t="str">
            <v>Table 1</v>
          </cell>
          <cell r="I5223" t="str">
            <v>ID_Energy_FinAnswer_Program_Evaluation_2009-2011.pdf</v>
          </cell>
        </row>
        <row r="5224">
          <cell r="C5224" t="str">
            <v>12162013-377.2_Measure life (years)</v>
          </cell>
          <cell r="D5224">
            <v>2</v>
          </cell>
          <cell r="E5224" t="str">
            <v>Measure life (years)</v>
          </cell>
          <cell r="F5224" t="str">
            <v>Measure Life Value Source</v>
          </cell>
          <cell r="G5224" t="str">
            <v>14.5, rounded to 15</v>
          </cell>
          <cell r="H5224" t="str">
            <v>Table 16</v>
          </cell>
          <cell r="I5224" t="str">
            <v>Idaho Energy FinAnswer Evaluation Report - 2008.pdf</v>
          </cell>
        </row>
        <row r="5225">
          <cell r="C5225" t="str">
            <v>12162013-377.2_Planned Net to Gross Ratio</v>
          </cell>
          <cell r="D5225">
            <v>2</v>
          </cell>
          <cell r="E5225" t="str">
            <v>Planned Net to Gross Ratio</v>
          </cell>
          <cell r="F5225" t="str">
            <v>Net-to-Gross Ratio Value Source</v>
          </cell>
          <cell r="G5225" t="str">
            <v/>
          </cell>
          <cell r="H5225" t="str">
            <v>Page 2</v>
          </cell>
          <cell r="I5225" t="str">
            <v>ID_Energy_FinAnswer_Program_Evaluation_2009-2011.pdf</v>
          </cell>
        </row>
        <row r="5226">
          <cell r="C5226" t="str">
            <v>11222013-143.2_Incentive Customer ($)</v>
          </cell>
          <cell r="D5226">
            <v>2</v>
          </cell>
          <cell r="E5226" t="str">
            <v>Incentive Customer ($)</v>
          </cell>
          <cell r="F5226" t="str">
            <v>Incentive Value Source</v>
          </cell>
          <cell r="G5226" t="str">
            <v/>
          </cell>
          <cell r="H5226" t="str">
            <v>Incentive Caluclator Tool</v>
          </cell>
          <cell r="I5226" t="str">
            <v>WB UT Incentive Calc EXTERNAL 1.1E 0722013.xlsx</v>
          </cell>
        </row>
        <row r="5227">
          <cell r="C5227" t="str">
            <v>12162013-117.2_Incentive Customer ($)</v>
          </cell>
          <cell r="D5227">
            <v>2</v>
          </cell>
          <cell r="E5227" t="str">
            <v>Incentive Customer ($)</v>
          </cell>
          <cell r="F5227" t="str">
            <v>Incentive Value Source</v>
          </cell>
          <cell r="G5227" t="str">
            <v/>
          </cell>
          <cell r="H5227" t="str">
            <v>Incentive Caluclator Tool</v>
          </cell>
          <cell r="I5227" t="str">
            <v>WA wattSmart Business Incentive DUMMY.xlsx</v>
          </cell>
        </row>
        <row r="5228">
          <cell r="C5228" t="str">
            <v>12162013-507.2_Measure life (years)</v>
          </cell>
          <cell r="D5228">
            <v>2</v>
          </cell>
          <cell r="E5228" t="str">
            <v>Measure life (years)</v>
          </cell>
          <cell r="F5228" t="str">
            <v>Measure Life Value Source</v>
          </cell>
          <cell r="G5228" t="str">
            <v/>
          </cell>
          <cell r="H5228" t="str">
            <v>Table 26</v>
          </cell>
          <cell r="I5228" t="str">
            <v>2013-Wyoming-Annual-Report-Appendices-FINAL.pdf</v>
          </cell>
        </row>
        <row r="5229">
          <cell r="C5229" t="str">
            <v>12162013-507.2_Planned Realization Rate</v>
          </cell>
          <cell r="D5229">
            <v>2</v>
          </cell>
          <cell r="E5229" t="str">
            <v>Planned Realization Rate</v>
          </cell>
          <cell r="F5229" t="str">
            <v>Realization Rate Value Source</v>
          </cell>
          <cell r="G5229" t="str">
            <v/>
          </cell>
          <cell r="H5229" t="str">
            <v>Table 1</v>
          </cell>
          <cell r="I5229" t="str">
            <v>DSM_WY_EnergyFinAnswer_Report_2011.pdf</v>
          </cell>
        </row>
        <row r="5230">
          <cell r="C5230" t="str">
            <v>12162013-507.2_Planned Net to Gross Ratio</v>
          </cell>
          <cell r="D5230">
            <v>2</v>
          </cell>
          <cell r="E5230" t="str">
            <v>Planned Net to Gross Ratio</v>
          </cell>
          <cell r="F5230" t="str">
            <v>Net-to-Gross Valur Source</v>
          </cell>
          <cell r="G5230" t="str">
            <v/>
          </cell>
          <cell r="H5230" t="str">
            <v>Page 10</v>
          </cell>
          <cell r="I5230" t="str">
            <v>DSM_WY_EnergyFinAnswer_Report_2011.pdf</v>
          </cell>
        </row>
        <row r="5231">
          <cell r="C5231" t="str">
            <v>12162013-248.2_Planned Net to Gross Ratio</v>
          </cell>
          <cell r="D5231">
            <v>2</v>
          </cell>
          <cell r="E5231" t="str">
            <v>Planned Net to Gross Ratio</v>
          </cell>
          <cell r="F5231" t="str">
            <v>Net-to-Gross Value Source</v>
          </cell>
          <cell r="G5231" t="str">
            <v/>
          </cell>
          <cell r="H5231" t="str">
            <v>Page 2</v>
          </cell>
          <cell r="I5231" t="str">
            <v>CA_Energy_FinAnswer_Program_Evaluation_2009-2011.pdf</v>
          </cell>
        </row>
        <row r="5232">
          <cell r="C5232" t="str">
            <v>12162013-378.2_Planned Net to Gross Ratio</v>
          </cell>
          <cell r="D5232">
            <v>2</v>
          </cell>
          <cell r="E5232" t="str">
            <v>Planned Net to Gross Ratio</v>
          </cell>
          <cell r="F5232" t="str">
            <v>Net-to-Gross Ratio Value Source</v>
          </cell>
          <cell r="G5232" t="str">
            <v/>
          </cell>
          <cell r="H5232" t="str">
            <v>Page 2</v>
          </cell>
          <cell r="I5232" t="str">
            <v>ID_Energy_FinAnswer_Program_Evaluation_2009-2011.pdf</v>
          </cell>
        </row>
        <row r="5233">
          <cell r="C5233" t="str">
            <v>12162013-378.2_Measure life (years)</v>
          </cell>
          <cell r="D5233">
            <v>2</v>
          </cell>
          <cell r="E5233" t="str">
            <v>Measure life (years)</v>
          </cell>
          <cell r="F5233" t="str">
            <v>Measure Life Value Source</v>
          </cell>
          <cell r="G5233" t="str">
            <v>14.5, rounded to 15</v>
          </cell>
          <cell r="H5233" t="str">
            <v>Table 16</v>
          </cell>
          <cell r="I5233" t="str">
            <v>Idaho Energy FinAnswer Evaluation Report - 2008.pdf</v>
          </cell>
        </row>
        <row r="5234">
          <cell r="C5234" t="str">
            <v>12162013-378.2_Planned Realization Rate</v>
          </cell>
          <cell r="D5234">
            <v>2</v>
          </cell>
          <cell r="E5234" t="str">
            <v>Planned Realization Rate</v>
          </cell>
          <cell r="F5234" t="str">
            <v>Realization Rate Value Source</v>
          </cell>
          <cell r="G5234" t="str">
            <v/>
          </cell>
          <cell r="H5234" t="str">
            <v>Table 1</v>
          </cell>
          <cell r="I5234" t="str">
            <v>ID_Energy_FinAnswer_Program_Evaluation_2009-2011.pdf</v>
          </cell>
        </row>
        <row r="5235">
          <cell r="C5235" t="str">
            <v>11222013-144.2_Incentive Customer ($)</v>
          </cell>
          <cell r="D5235">
            <v>2</v>
          </cell>
          <cell r="E5235" t="str">
            <v>Incentive Customer ($)</v>
          </cell>
          <cell r="F5235" t="str">
            <v>Incentive Value Source</v>
          </cell>
          <cell r="G5235" t="str">
            <v/>
          </cell>
          <cell r="H5235" t="str">
            <v>Incentive Caluclator Tool</v>
          </cell>
          <cell r="I5235" t="str">
            <v>WB UT Incentive Calc EXTERNAL 1.1E 0722013.xlsx</v>
          </cell>
        </row>
        <row r="5236">
          <cell r="C5236" t="str">
            <v>12162013-118.2_Incentive Customer ($)</v>
          </cell>
          <cell r="D5236">
            <v>2</v>
          </cell>
          <cell r="E5236" t="str">
            <v>Incentive Customer ($)</v>
          </cell>
          <cell r="F5236" t="str">
            <v>Incentive Value Source</v>
          </cell>
          <cell r="G5236" t="str">
            <v/>
          </cell>
          <cell r="H5236" t="str">
            <v>Incentive Caluclator Tool</v>
          </cell>
          <cell r="I5236" t="str">
            <v>WA wattSmart Business Incentive DUMMY.xlsx</v>
          </cell>
        </row>
        <row r="5237">
          <cell r="C5237" t="str">
            <v>12162013-508.2_Planned Realization Rate</v>
          </cell>
          <cell r="D5237">
            <v>2</v>
          </cell>
          <cell r="E5237" t="str">
            <v>Planned Realization Rate</v>
          </cell>
          <cell r="F5237" t="str">
            <v>Realization Rate Value Source</v>
          </cell>
          <cell r="G5237" t="str">
            <v/>
          </cell>
          <cell r="H5237" t="str">
            <v>Table 1</v>
          </cell>
          <cell r="I5237" t="str">
            <v>DSM_WY_EnergyFinAnswer_Report_2011.pdf</v>
          </cell>
        </row>
        <row r="5238">
          <cell r="C5238" t="str">
            <v>12162013-508.2_Planned Net to Gross Ratio</v>
          </cell>
          <cell r="D5238">
            <v>2</v>
          </cell>
          <cell r="E5238" t="str">
            <v>Planned Net to Gross Ratio</v>
          </cell>
          <cell r="F5238" t="str">
            <v>Net-to-Gross Valur Source</v>
          </cell>
          <cell r="G5238" t="str">
            <v/>
          </cell>
          <cell r="H5238" t="str">
            <v>Page 10</v>
          </cell>
          <cell r="I5238" t="str">
            <v>DSM_WY_EnergyFinAnswer_Report_2011.pdf</v>
          </cell>
        </row>
        <row r="5239">
          <cell r="C5239" t="str">
            <v>12162013-508.2_Measure life (years)</v>
          </cell>
          <cell r="D5239">
            <v>2</v>
          </cell>
          <cell r="E5239" t="str">
            <v>Measure life (years)</v>
          </cell>
          <cell r="F5239" t="str">
            <v>Measure Life Value Source</v>
          </cell>
          <cell r="G5239" t="str">
            <v/>
          </cell>
          <cell r="H5239" t="str">
            <v>Table 26</v>
          </cell>
          <cell r="I5239" t="str">
            <v>2013-Wyoming-Annual-Report-Appendices-FINAL.pdf</v>
          </cell>
        </row>
        <row r="5240">
          <cell r="C5240" t="str">
            <v>1090.2_Planned Net to Gross Ratio</v>
          </cell>
          <cell r="D5240">
            <v>2</v>
          </cell>
          <cell r="E5240" t="str">
            <v>Planned Net to Gross Ratio</v>
          </cell>
          <cell r="F5240" t="str">
            <v>Net-to-Gross Value Source</v>
          </cell>
          <cell r="G5240" t="str">
            <v/>
          </cell>
          <cell r="H5240" t="str">
            <v>Recommendation on Page 10</v>
          </cell>
          <cell r="I5240" t="str">
            <v>DSM_WY_EnergyFinAnswer_Report_2011.pdf</v>
          </cell>
        </row>
        <row r="5241">
          <cell r="C5241" t="str">
            <v>1090.2_Incremental cost ($)</v>
          </cell>
          <cell r="D5241">
            <v>2</v>
          </cell>
          <cell r="E5241" t="str">
            <v>Incremental cost ($)</v>
          </cell>
          <cell r="F5241" t="str">
            <v>Incremental Cost Value Source</v>
          </cell>
          <cell r="G5241" t="str">
            <v/>
          </cell>
          <cell r="H5241" t="str">
            <v>Page 53</v>
          </cell>
          <cell r="I5241" t="str">
            <v>Wyoming Industrial  Agricultural Measure Review and Update 9 Nov.docx</v>
          </cell>
        </row>
        <row r="5242">
          <cell r="C5242" t="str">
            <v>1090.2_Gross Average Monthly Demand Reduction (kW/unit)</v>
          </cell>
          <cell r="D5242">
            <v>2</v>
          </cell>
          <cell r="E5242" t="str">
            <v>Gross Average Monthly Demand Reduction (kW/unit)</v>
          </cell>
          <cell r="F5242" t="str">
            <v>Demand Savings Value Source</v>
          </cell>
          <cell r="G5242" t="str">
            <v/>
          </cell>
          <cell r="H5242" t="str">
            <v>Page 53</v>
          </cell>
          <cell r="I5242" t="str">
            <v>Wyoming Industrial  Agricultural Measure Review and Update 9 Nov.docx</v>
          </cell>
        </row>
        <row r="5243">
          <cell r="C5243" t="str">
            <v>1090.2_Measure life (years)</v>
          </cell>
          <cell r="D5243">
            <v>2</v>
          </cell>
          <cell r="E5243" t="str">
            <v>Measure life (years)</v>
          </cell>
          <cell r="F5243" t="str">
            <v>Measure Life Value Source</v>
          </cell>
          <cell r="G5243" t="str">
            <v/>
          </cell>
          <cell r="H5243" t="str">
            <v>Table 26</v>
          </cell>
          <cell r="I5243" t="str">
            <v>2013-Wyoming-Annual-Report-Appendices-FINAL.pdf</v>
          </cell>
        </row>
        <row r="5244">
          <cell r="C5244" t="str">
            <v>1090.2_Gross incremental annual electric savings (kWh/yr)</v>
          </cell>
          <cell r="D5244">
            <v>2</v>
          </cell>
          <cell r="E5244" t="str">
            <v>Gross incremental annual electric savings (kWh/yr)</v>
          </cell>
          <cell r="F5244" t="str">
            <v>Energy Savings Value Source</v>
          </cell>
          <cell r="G5244" t="str">
            <v/>
          </cell>
          <cell r="H5244" t="str">
            <v>Page 53</v>
          </cell>
          <cell r="I5244" t="str">
            <v>Wyoming Industrial  Agricultural Measure Review and Update 9 Nov.docx</v>
          </cell>
        </row>
        <row r="5245">
          <cell r="C5245" t="str">
            <v>1052.2_Gross incremental annual electric savings (kWh/yr)</v>
          </cell>
          <cell r="D5245">
            <v>2</v>
          </cell>
          <cell r="E5245" t="str">
            <v>Gross incremental annual electric savings (kWh/yr)</v>
          </cell>
          <cell r="F5245" t="str">
            <v>Energy Savings Value Source</v>
          </cell>
          <cell r="G5245" t="str">
            <v/>
          </cell>
          <cell r="H5245" t="str">
            <v>Page 53</v>
          </cell>
          <cell r="I5245" t="str">
            <v>Wyoming Industrial  Agricultural Measure Review and Update 9 Nov.docx</v>
          </cell>
        </row>
        <row r="5246">
          <cell r="C5246" t="str">
            <v>1052.2_Gross Average Monthly Demand Reduction (kW/unit)</v>
          </cell>
          <cell r="D5246">
            <v>2</v>
          </cell>
          <cell r="E5246" t="str">
            <v>Gross Average Monthly Demand Reduction (kW/unit)</v>
          </cell>
          <cell r="F5246" t="str">
            <v>Demand Savings Value Source</v>
          </cell>
          <cell r="G5246" t="str">
            <v/>
          </cell>
          <cell r="H5246" t="str">
            <v>Page 53</v>
          </cell>
          <cell r="I5246" t="str">
            <v>Wyoming Industrial  Agricultural Measure Review and Update 9 Nov.docx</v>
          </cell>
        </row>
        <row r="5247">
          <cell r="C5247" t="str">
            <v>1052.2_Planned Net to Gross Ratio</v>
          </cell>
          <cell r="D5247">
            <v>2</v>
          </cell>
          <cell r="E5247" t="str">
            <v>Planned Net to Gross Ratio</v>
          </cell>
          <cell r="F5247" t="str">
            <v>Net-to-Gross Value Source</v>
          </cell>
          <cell r="G5247" t="str">
            <v/>
          </cell>
          <cell r="H5247" t="str">
            <v>Recommendation on Page 10</v>
          </cell>
          <cell r="I5247" t="str">
            <v>DSM_WY_EnergyFinAnswer_Report_2011.pdf</v>
          </cell>
        </row>
        <row r="5248">
          <cell r="C5248" t="str">
            <v>1052.2_Measure life (years)</v>
          </cell>
          <cell r="D5248">
            <v>2</v>
          </cell>
          <cell r="E5248" t="str">
            <v>Measure life (years)</v>
          </cell>
          <cell r="F5248" t="str">
            <v>Measure Life Value Source</v>
          </cell>
          <cell r="G5248" t="str">
            <v/>
          </cell>
          <cell r="H5248" t="str">
            <v>Table 26</v>
          </cell>
          <cell r="I5248" t="str">
            <v>2013-Wyoming-Annual-Report-Appendices-FINAL.pdf</v>
          </cell>
        </row>
        <row r="5249">
          <cell r="C5249" t="str">
            <v>1052.2_Incremental cost ($)</v>
          </cell>
          <cell r="D5249">
            <v>2</v>
          </cell>
          <cell r="E5249" t="str">
            <v>Incremental cost ($)</v>
          </cell>
          <cell r="F5249" t="str">
            <v>Incremental Cost Value Source</v>
          </cell>
          <cell r="G5249" t="str">
            <v/>
          </cell>
          <cell r="H5249" t="str">
            <v>Page 53</v>
          </cell>
          <cell r="I5249" t="str">
            <v>Wyoming Industrial  Agricultural Measure Review and Update 9 Nov.docx</v>
          </cell>
        </row>
        <row r="5250">
          <cell r="C5250" t="str">
            <v>1091.2_Planned Net to Gross Ratio</v>
          </cell>
          <cell r="D5250">
            <v>2</v>
          </cell>
          <cell r="E5250" t="str">
            <v>Planned Net to Gross Ratio</v>
          </cell>
          <cell r="F5250" t="str">
            <v>Net-to-Gross Value Source</v>
          </cell>
          <cell r="G5250" t="str">
            <v/>
          </cell>
          <cell r="H5250" t="str">
            <v>Recommendation on Page 10</v>
          </cell>
          <cell r="I5250" t="str">
            <v>DSM_WY_EnergyFinAnswer_Report_2011.pdf</v>
          </cell>
        </row>
        <row r="5251">
          <cell r="C5251" t="str">
            <v>1091.2_Measure life (years)</v>
          </cell>
          <cell r="D5251">
            <v>2</v>
          </cell>
          <cell r="E5251" t="str">
            <v>Measure life (years)</v>
          </cell>
          <cell r="F5251" t="str">
            <v>Measure Life Value Source</v>
          </cell>
          <cell r="G5251" t="str">
            <v/>
          </cell>
          <cell r="H5251" t="str">
            <v>Table 26</v>
          </cell>
          <cell r="I5251" t="str">
            <v>2013-Wyoming-Annual-Report-Appendices-FINAL.pdf</v>
          </cell>
        </row>
        <row r="5252">
          <cell r="C5252" t="str">
            <v>1091.2_Incremental cost ($)</v>
          </cell>
          <cell r="D5252">
            <v>2</v>
          </cell>
          <cell r="E5252" t="str">
            <v>Incremental cost ($)</v>
          </cell>
          <cell r="F5252" t="str">
            <v>Incremental Cost Value Source</v>
          </cell>
          <cell r="G5252" t="str">
            <v/>
          </cell>
          <cell r="H5252" t="str">
            <v>Page 53</v>
          </cell>
          <cell r="I5252" t="str">
            <v>Wyoming Industrial  Agricultural Measure Review and Update 9 Nov.docx</v>
          </cell>
        </row>
        <row r="5253">
          <cell r="C5253" t="str">
            <v>1091.2_Gross Average Monthly Demand Reduction (kW/unit)</v>
          </cell>
          <cell r="D5253">
            <v>2</v>
          </cell>
          <cell r="E5253" t="str">
            <v>Gross Average Monthly Demand Reduction (kW/unit)</v>
          </cell>
          <cell r="F5253" t="str">
            <v>Demand Savings Value Source</v>
          </cell>
          <cell r="G5253" t="str">
            <v/>
          </cell>
          <cell r="H5253" t="str">
            <v>Page 53</v>
          </cell>
          <cell r="I5253" t="str">
            <v>Wyoming Industrial  Agricultural Measure Review and Update 9 Nov.docx</v>
          </cell>
        </row>
        <row r="5254">
          <cell r="C5254" t="str">
            <v>1091.2_Gross incremental annual electric savings (kWh/yr)</v>
          </cell>
          <cell r="D5254">
            <v>2</v>
          </cell>
          <cell r="E5254" t="str">
            <v>Gross incremental annual electric savings (kWh/yr)</v>
          </cell>
          <cell r="F5254" t="str">
            <v>Energy Savings Value Source</v>
          </cell>
          <cell r="G5254" t="str">
            <v/>
          </cell>
          <cell r="H5254" t="str">
            <v>Page 53</v>
          </cell>
          <cell r="I5254" t="str">
            <v>Wyoming Industrial  Agricultural Measure Review and Update 9 Nov.docx</v>
          </cell>
        </row>
        <row r="5255">
          <cell r="C5255" t="str">
            <v>1053.2_Incremental cost ($)</v>
          </cell>
          <cell r="D5255">
            <v>2</v>
          </cell>
          <cell r="E5255" t="str">
            <v>Incremental cost ($)</v>
          </cell>
          <cell r="F5255" t="str">
            <v>Incremental Cost Value Source</v>
          </cell>
          <cell r="G5255" t="str">
            <v/>
          </cell>
          <cell r="H5255" t="str">
            <v>Page 53</v>
          </cell>
          <cell r="I5255" t="str">
            <v>Wyoming Industrial  Agricultural Measure Review and Update 9 Nov.docx</v>
          </cell>
        </row>
        <row r="5256">
          <cell r="C5256" t="str">
            <v>1053.2_Gross incremental annual electric savings (kWh/yr)</v>
          </cell>
          <cell r="D5256">
            <v>2</v>
          </cell>
          <cell r="E5256" t="str">
            <v>Gross incremental annual electric savings (kWh/yr)</v>
          </cell>
          <cell r="F5256" t="str">
            <v>Energy Savings Value Source</v>
          </cell>
          <cell r="G5256" t="str">
            <v/>
          </cell>
          <cell r="H5256" t="str">
            <v>Page 53</v>
          </cell>
          <cell r="I5256" t="str">
            <v>Wyoming Industrial  Agricultural Measure Review and Update 9 Nov.docx</v>
          </cell>
        </row>
        <row r="5257">
          <cell r="C5257" t="str">
            <v>1053.2_Gross Average Monthly Demand Reduction (kW/unit)</v>
          </cell>
          <cell r="D5257">
            <v>2</v>
          </cell>
          <cell r="E5257" t="str">
            <v>Gross Average Monthly Demand Reduction (kW/unit)</v>
          </cell>
          <cell r="F5257" t="str">
            <v>Demand Savings Value Source</v>
          </cell>
          <cell r="G5257" t="str">
            <v/>
          </cell>
          <cell r="H5257" t="str">
            <v>Page 53</v>
          </cell>
          <cell r="I5257" t="str">
            <v>Wyoming Industrial  Agricultural Measure Review and Update 9 Nov.docx</v>
          </cell>
        </row>
        <row r="5258">
          <cell r="C5258" t="str">
            <v>1053.2_Planned Net to Gross Ratio</v>
          </cell>
          <cell r="D5258">
            <v>2</v>
          </cell>
          <cell r="E5258" t="str">
            <v>Planned Net to Gross Ratio</v>
          </cell>
          <cell r="F5258" t="str">
            <v>Net-to-Gross Value Source</v>
          </cell>
          <cell r="G5258" t="str">
            <v/>
          </cell>
          <cell r="H5258" t="str">
            <v>Recommendation on Page 10</v>
          </cell>
          <cell r="I5258" t="str">
            <v>DSM_WY_EnergyFinAnswer_Report_2011.pdf</v>
          </cell>
        </row>
        <row r="5259">
          <cell r="C5259" t="str">
            <v>1053.2_Measure life (years)</v>
          </cell>
          <cell r="D5259">
            <v>2</v>
          </cell>
          <cell r="E5259" t="str">
            <v>Measure life (years)</v>
          </cell>
          <cell r="F5259" t="str">
            <v>Measure Life Value Source</v>
          </cell>
          <cell r="G5259" t="str">
            <v/>
          </cell>
          <cell r="H5259" t="str">
            <v>Table 26</v>
          </cell>
          <cell r="I5259" t="str">
            <v>2013-Wyoming-Annual-Report-Appendices-FINAL.pdf</v>
          </cell>
        </row>
        <row r="5260">
          <cell r="C5260" t="str">
            <v>1092.2_Planned Net to Gross Ratio</v>
          </cell>
          <cell r="D5260">
            <v>2</v>
          </cell>
          <cell r="E5260" t="str">
            <v>Planned Net to Gross Ratio</v>
          </cell>
          <cell r="F5260" t="str">
            <v>Net-to-Gross Value Source</v>
          </cell>
          <cell r="G5260" t="str">
            <v/>
          </cell>
          <cell r="H5260" t="str">
            <v>Recommendation on Page 10</v>
          </cell>
          <cell r="I5260" t="str">
            <v>DSM_WY_EnergyFinAnswer_Report_2011.pdf</v>
          </cell>
        </row>
        <row r="5261">
          <cell r="C5261" t="str">
            <v>1092.2_Incremental cost ($)</v>
          </cell>
          <cell r="D5261">
            <v>2</v>
          </cell>
          <cell r="E5261" t="str">
            <v>Incremental cost ($)</v>
          </cell>
          <cell r="F5261" t="str">
            <v>Incremental Cost Value Source</v>
          </cell>
          <cell r="G5261" t="str">
            <v/>
          </cell>
          <cell r="H5261" t="str">
            <v>Page 53</v>
          </cell>
          <cell r="I5261" t="str">
            <v>Wyoming Industrial  Agricultural Measure Review and Update 9 Nov.docx</v>
          </cell>
        </row>
        <row r="5262">
          <cell r="C5262" t="str">
            <v>1092.2_Measure life (years)</v>
          </cell>
          <cell r="D5262">
            <v>2</v>
          </cell>
          <cell r="E5262" t="str">
            <v>Measure life (years)</v>
          </cell>
          <cell r="F5262" t="str">
            <v>Measure Life Value Source</v>
          </cell>
          <cell r="G5262" t="str">
            <v/>
          </cell>
          <cell r="H5262" t="str">
            <v>Table 26</v>
          </cell>
          <cell r="I5262" t="str">
            <v>2013-Wyoming-Annual-Report-Appendices-FINAL.pdf</v>
          </cell>
        </row>
        <row r="5263">
          <cell r="C5263" t="str">
            <v>1092.2_Gross Average Monthly Demand Reduction (kW/unit)</v>
          </cell>
          <cell r="D5263">
            <v>2</v>
          </cell>
          <cell r="E5263" t="str">
            <v>Gross Average Monthly Demand Reduction (kW/unit)</v>
          </cell>
          <cell r="F5263" t="str">
            <v>Demand Savings Value Source</v>
          </cell>
          <cell r="G5263" t="str">
            <v/>
          </cell>
          <cell r="H5263" t="str">
            <v>Page 53</v>
          </cell>
          <cell r="I5263" t="str">
            <v>Wyoming Industrial  Agricultural Measure Review and Update 9 Nov.docx</v>
          </cell>
        </row>
        <row r="5264">
          <cell r="C5264" t="str">
            <v>1092.2_Gross incremental annual electric savings (kWh/yr)</v>
          </cell>
          <cell r="D5264">
            <v>2</v>
          </cell>
          <cell r="E5264" t="str">
            <v>Gross incremental annual electric savings (kWh/yr)</v>
          </cell>
          <cell r="F5264" t="str">
            <v>Energy Savings Value Source</v>
          </cell>
          <cell r="G5264" t="str">
            <v/>
          </cell>
          <cell r="H5264" t="str">
            <v>Page 53</v>
          </cell>
          <cell r="I5264" t="str">
            <v>Wyoming Industrial  Agricultural Measure Review and Update 9 Nov.docx</v>
          </cell>
        </row>
        <row r="5265">
          <cell r="C5265" t="str">
            <v>1054.2_Planned Net to Gross Ratio</v>
          </cell>
          <cell r="D5265">
            <v>2</v>
          </cell>
          <cell r="E5265" t="str">
            <v>Planned Net to Gross Ratio</v>
          </cell>
          <cell r="F5265" t="str">
            <v>Net-to-Gross Value Source</v>
          </cell>
          <cell r="G5265" t="str">
            <v/>
          </cell>
          <cell r="H5265" t="str">
            <v>Recommendation on Page 10</v>
          </cell>
          <cell r="I5265" t="str">
            <v>DSM_WY_EnergyFinAnswer_Report_2011.pdf</v>
          </cell>
        </row>
        <row r="5266">
          <cell r="C5266" t="str">
            <v>1054.2_Measure life (years)</v>
          </cell>
          <cell r="D5266">
            <v>2</v>
          </cell>
          <cell r="E5266" t="str">
            <v>Measure life (years)</v>
          </cell>
          <cell r="F5266" t="str">
            <v>Measure Life Value Source</v>
          </cell>
          <cell r="G5266" t="str">
            <v/>
          </cell>
          <cell r="H5266" t="str">
            <v>Table 26</v>
          </cell>
          <cell r="I5266" t="str">
            <v>2013-Wyoming-Annual-Report-Appendices-FINAL.pdf</v>
          </cell>
        </row>
        <row r="5267">
          <cell r="C5267" t="str">
            <v>1054.2_Gross Average Monthly Demand Reduction (kW/unit)</v>
          </cell>
          <cell r="D5267">
            <v>2</v>
          </cell>
          <cell r="E5267" t="str">
            <v>Gross Average Monthly Demand Reduction (kW/unit)</v>
          </cell>
          <cell r="F5267" t="str">
            <v>Demand Savings Value Source</v>
          </cell>
          <cell r="G5267" t="str">
            <v/>
          </cell>
          <cell r="H5267" t="str">
            <v>Page 53</v>
          </cell>
          <cell r="I5267" t="str">
            <v>Wyoming Industrial  Agricultural Measure Review and Update 9 Nov.docx</v>
          </cell>
        </row>
        <row r="5268">
          <cell r="C5268" t="str">
            <v>1054.2_Incremental cost ($)</v>
          </cell>
          <cell r="D5268">
            <v>2</v>
          </cell>
          <cell r="E5268" t="str">
            <v>Incremental cost ($)</v>
          </cell>
          <cell r="F5268" t="str">
            <v>Incremental Cost Value Source</v>
          </cell>
          <cell r="G5268" t="str">
            <v/>
          </cell>
          <cell r="H5268" t="str">
            <v>Page 53</v>
          </cell>
          <cell r="I5268" t="str">
            <v>Wyoming Industrial  Agricultural Measure Review and Update 9 Nov.docx</v>
          </cell>
        </row>
        <row r="5269">
          <cell r="C5269" t="str">
            <v>1054.2_Gross incremental annual electric savings (kWh/yr)</v>
          </cell>
          <cell r="D5269">
            <v>2</v>
          </cell>
          <cell r="E5269" t="str">
            <v>Gross incremental annual electric savings (kWh/yr)</v>
          </cell>
          <cell r="F5269" t="str">
            <v>Energy Savings Value Source</v>
          </cell>
          <cell r="G5269" t="str">
            <v/>
          </cell>
          <cell r="H5269" t="str">
            <v>Page 53</v>
          </cell>
          <cell r="I5269" t="str">
            <v>Wyoming Industrial  Agricultural Measure Review and Update 9 Nov.docx</v>
          </cell>
        </row>
        <row r="5270">
          <cell r="C5270" t="str">
            <v>1089.2_Measure life (years)</v>
          </cell>
          <cell r="D5270">
            <v>2</v>
          </cell>
          <cell r="E5270" t="str">
            <v>Measure life (years)</v>
          </cell>
          <cell r="F5270" t="str">
            <v>Measure Life Value Source</v>
          </cell>
          <cell r="G5270" t="str">
            <v/>
          </cell>
          <cell r="H5270" t="str">
            <v>Table 26</v>
          </cell>
          <cell r="I5270" t="str">
            <v>2013-Wyoming-Annual-Report-Appendices-FINAL.pdf</v>
          </cell>
        </row>
        <row r="5271">
          <cell r="C5271" t="str">
            <v>1089.2_Gross Average Monthly Demand Reduction (kW/unit)</v>
          </cell>
          <cell r="D5271">
            <v>2</v>
          </cell>
          <cell r="E5271" t="str">
            <v>Gross Average Monthly Demand Reduction (kW/unit)</v>
          </cell>
          <cell r="F5271" t="str">
            <v>Demand Savings Value Source</v>
          </cell>
          <cell r="G5271" t="str">
            <v/>
          </cell>
          <cell r="H5271" t="str">
            <v>Page 53</v>
          </cell>
          <cell r="I5271" t="str">
            <v>Wyoming Industrial  Agricultural Measure Review and Update 9 Nov.docx</v>
          </cell>
        </row>
        <row r="5272">
          <cell r="C5272" t="str">
            <v>1089.2_Planned Net to Gross Ratio</v>
          </cell>
          <cell r="D5272">
            <v>2</v>
          </cell>
          <cell r="E5272" t="str">
            <v>Planned Net to Gross Ratio</v>
          </cell>
          <cell r="F5272" t="str">
            <v>Net-to-Gross Value Source</v>
          </cell>
          <cell r="G5272" t="str">
            <v/>
          </cell>
          <cell r="H5272" t="str">
            <v>Recommendation on Page 10</v>
          </cell>
          <cell r="I5272" t="str">
            <v>DSM_WY_EnergyFinAnswer_Report_2011.pdf</v>
          </cell>
        </row>
        <row r="5273">
          <cell r="C5273" t="str">
            <v>1089.2_Gross incremental annual electric savings (kWh/yr)</v>
          </cell>
          <cell r="D5273">
            <v>2</v>
          </cell>
          <cell r="E5273" t="str">
            <v>Gross incremental annual electric savings (kWh/yr)</v>
          </cell>
          <cell r="F5273" t="str">
            <v>Energy Savings Value Source</v>
          </cell>
          <cell r="G5273" t="str">
            <v/>
          </cell>
          <cell r="H5273" t="str">
            <v>Page 53</v>
          </cell>
          <cell r="I5273" t="str">
            <v>Wyoming Industrial  Agricultural Measure Review and Update 9 Nov.docx</v>
          </cell>
        </row>
        <row r="5274">
          <cell r="C5274" t="str">
            <v>1089.2_Incremental cost ($)</v>
          </cell>
          <cell r="D5274">
            <v>2</v>
          </cell>
          <cell r="E5274" t="str">
            <v>Incremental cost ($)</v>
          </cell>
          <cell r="F5274" t="str">
            <v>Incremental Cost Value Source</v>
          </cell>
          <cell r="G5274" t="str">
            <v/>
          </cell>
          <cell r="H5274" t="str">
            <v>Page 53</v>
          </cell>
          <cell r="I5274" t="str">
            <v>Wyoming Industrial  Agricultural Measure Review and Update 9 Nov.docx</v>
          </cell>
        </row>
        <row r="5275">
          <cell r="C5275" t="str">
            <v>1055.2_Gross Average Monthly Demand Reduction (kW/unit)</v>
          </cell>
          <cell r="D5275">
            <v>2</v>
          </cell>
          <cell r="E5275" t="str">
            <v>Gross Average Monthly Demand Reduction (kW/unit)</v>
          </cell>
          <cell r="F5275" t="str">
            <v>Demand Savings Value Source</v>
          </cell>
          <cell r="G5275" t="str">
            <v/>
          </cell>
          <cell r="H5275" t="str">
            <v>Page 53</v>
          </cell>
          <cell r="I5275" t="str">
            <v>Wyoming Industrial  Agricultural Measure Review and Update 9 Nov.docx</v>
          </cell>
        </row>
        <row r="5276">
          <cell r="C5276" t="str">
            <v>1055.2_Gross incremental annual electric savings (kWh/yr)</v>
          </cell>
          <cell r="D5276">
            <v>2</v>
          </cell>
          <cell r="E5276" t="str">
            <v>Gross incremental annual electric savings (kWh/yr)</v>
          </cell>
          <cell r="F5276" t="str">
            <v>Energy Savings Value Source</v>
          </cell>
          <cell r="G5276" t="str">
            <v/>
          </cell>
          <cell r="H5276" t="str">
            <v>Page 53</v>
          </cell>
          <cell r="I5276" t="str">
            <v>Wyoming Industrial  Agricultural Measure Review and Update 9 Nov.docx</v>
          </cell>
        </row>
        <row r="5277">
          <cell r="C5277" t="str">
            <v>1055.2_Incremental cost ($)</v>
          </cell>
          <cell r="D5277">
            <v>2</v>
          </cell>
          <cell r="E5277" t="str">
            <v>Incremental cost ($)</v>
          </cell>
          <cell r="F5277" t="str">
            <v>Incremental Cost Value Source</v>
          </cell>
          <cell r="G5277" t="str">
            <v/>
          </cell>
          <cell r="H5277" t="str">
            <v>Page 53</v>
          </cell>
          <cell r="I5277" t="str">
            <v>Wyoming Industrial  Agricultural Measure Review and Update 9 Nov.docx</v>
          </cell>
        </row>
        <row r="5278">
          <cell r="C5278" t="str">
            <v>1055.2_Planned Net to Gross Ratio</v>
          </cell>
          <cell r="D5278">
            <v>2</v>
          </cell>
          <cell r="E5278" t="str">
            <v>Planned Net to Gross Ratio</v>
          </cell>
          <cell r="F5278" t="str">
            <v>Net-to-Gross Value Source</v>
          </cell>
          <cell r="G5278" t="str">
            <v/>
          </cell>
          <cell r="H5278" t="str">
            <v>Recommendation on Page 10</v>
          </cell>
          <cell r="I5278" t="str">
            <v>DSM_WY_EnergyFinAnswer_Report_2011.pdf</v>
          </cell>
        </row>
        <row r="5279">
          <cell r="C5279" t="str">
            <v>1055.2_Measure life (years)</v>
          </cell>
          <cell r="D5279">
            <v>2</v>
          </cell>
          <cell r="E5279" t="str">
            <v>Measure life (years)</v>
          </cell>
          <cell r="F5279" t="str">
            <v>Measure Life Value Source</v>
          </cell>
          <cell r="G5279" t="str">
            <v/>
          </cell>
          <cell r="H5279" t="str">
            <v>Table 26</v>
          </cell>
          <cell r="I5279" t="str">
            <v>2013-Wyoming-Annual-Report-Appendices-FINAL.pdf</v>
          </cell>
        </row>
        <row r="5280">
          <cell r="C5280" t="str">
            <v>465.2_Gross Average Monthly Demand Reduction (kW/unit)</v>
          </cell>
          <cell r="D5280">
            <v>2</v>
          </cell>
          <cell r="E5280" t="str">
            <v>Gross Average Monthly Demand Reduction (kW/unit)</v>
          </cell>
          <cell r="F5280" t="str">
            <v>Demand Reduction Value Source</v>
          </cell>
          <cell r="G5280" t="str">
            <v/>
          </cell>
          <cell r="H5280" t="str">
            <v>Table 2-10</v>
          </cell>
          <cell r="I5280" t="str">
            <v>FinAnswer Express Market Characterization and Program Enhancements - Utah Service Territory 30 Nov 2011.pdf</v>
          </cell>
        </row>
        <row r="5281">
          <cell r="C5281" t="str">
            <v>465.2_Incremental cost ($)</v>
          </cell>
          <cell r="D5281">
            <v>2</v>
          </cell>
          <cell r="E5281" t="str">
            <v>Incremental cost ($)</v>
          </cell>
          <cell r="F5281" t="str">
            <v>Cost Value Source</v>
          </cell>
          <cell r="G5281" t="str">
            <v/>
          </cell>
          <cell r="H5281" t="str">
            <v>Table 2-12</v>
          </cell>
          <cell r="I5281" t="str">
            <v>FinAnswer Express Market Characterization and Program Enhancements - Utah Service Territory 30 Nov 2011.pdf</v>
          </cell>
        </row>
        <row r="5282">
          <cell r="C5282" t="str">
            <v>465.2_Gross incremental annual electric savings (kWh/yr)</v>
          </cell>
          <cell r="D5282">
            <v>2</v>
          </cell>
          <cell r="E5282" t="str">
            <v>Gross incremental annual electric savings (kWh/yr)</v>
          </cell>
          <cell r="F5282" t="str">
            <v>See Source Document(s) for savings methodology</v>
          </cell>
          <cell r="G5282" t="str">
            <v/>
          </cell>
          <cell r="H5282" t="str">
            <v/>
          </cell>
          <cell r="I5282" t="str">
            <v>Clothes Washer - Commercial worksheet_FINAL.docx</v>
          </cell>
        </row>
        <row r="5283">
          <cell r="C5283" t="str">
            <v>465.2_Gross incremental annual electric savings (kWh/yr)</v>
          </cell>
          <cell r="D5283">
            <v>2</v>
          </cell>
          <cell r="E5283" t="str">
            <v>Gross incremental annual electric savings (kWh/yr)</v>
          </cell>
          <cell r="F5283" t="str">
            <v xml:space="preserve">Energy Savings Value Source </v>
          </cell>
          <cell r="G5283" t="str">
            <v/>
          </cell>
          <cell r="H5283" t="str">
            <v>Table 2-12</v>
          </cell>
          <cell r="I5283" t="str">
            <v>FinAnswer Express Market Characterization and Program Enhancements - Utah Service Territory 30 Nov 2011.pdf</v>
          </cell>
        </row>
        <row r="5284">
          <cell r="C5284" t="str">
            <v>465.2_Gross incremental annual electric savings (kWh/yr)</v>
          </cell>
          <cell r="D5284">
            <v>2</v>
          </cell>
          <cell r="E5284" t="str">
            <v>Gross incremental annual electric savings (kWh/yr)</v>
          </cell>
          <cell r="F5284" t="str">
            <v>See Source Document(s) for savings methodology</v>
          </cell>
          <cell r="G5284" t="str">
            <v/>
          </cell>
          <cell r="H5284" t="str">
            <v/>
          </cell>
          <cell r="I5284" t="str">
            <v>RTF_dryer_washer_calc_JIM.XLS</v>
          </cell>
        </row>
        <row r="5285">
          <cell r="C5285" t="str">
            <v>465.2_Incentive Customer ($)</v>
          </cell>
          <cell r="D5285">
            <v>2</v>
          </cell>
          <cell r="E5285" t="str">
            <v>Incentive Customer ($)</v>
          </cell>
          <cell r="F5285" t="str">
            <v>Incentive Value Source</v>
          </cell>
          <cell r="G5285" t="str">
            <v/>
          </cell>
          <cell r="H5285" t="str">
            <v>Table 2-12</v>
          </cell>
          <cell r="I5285" t="str">
            <v>FinAnswer Express Market Characterization and Program Enhancements - Utah Service Territory 30 Nov 2011.pdf</v>
          </cell>
        </row>
        <row r="5286">
          <cell r="C5286" t="str">
            <v>465.2_Measure life (years)</v>
          </cell>
          <cell r="D5286">
            <v>2</v>
          </cell>
          <cell r="E5286" t="str">
            <v>Measure life (years)</v>
          </cell>
          <cell r="F5286" t="str">
            <v>Measure Life Value Source</v>
          </cell>
          <cell r="G5286" t="str">
            <v/>
          </cell>
          <cell r="H5286" t="str">
            <v>Table 2 on page 22 of Appendix 1</v>
          </cell>
          <cell r="I5286" t="str">
            <v>UT_2011_Annual_Report.pdf</v>
          </cell>
        </row>
        <row r="5287">
          <cell r="C5287" t="str">
            <v>465.2_Gross incremental annual electric savings (kWh/yr)</v>
          </cell>
          <cell r="D5287">
            <v>2</v>
          </cell>
          <cell r="E5287" t="str">
            <v>Gross incremental annual electric savings (kWh/yr)</v>
          </cell>
          <cell r="F5287" t="str">
            <v>See Source Document(s) for savings methodology</v>
          </cell>
          <cell r="G5287" t="str">
            <v/>
          </cell>
          <cell r="H5287" t="str">
            <v/>
          </cell>
          <cell r="I5287" t="str">
            <v>ES - Clothes Washer Criteria.docx</v>
          </cell>
        </row>
        <row r="5288">
          <cell r="C5288" t="str">
            <v>4.2_Planned Realization Rate</v>
          </cell>
          <cell r="D5288">
            <v>2</v>
          </cell>
          <cell r="E5288" t="str">
            <v>Planned Realization Rate</v>
          </cell>
          <cell r="F5288" t="str">
            <v>Realization Rate Value Source</v>
          </cell>
          <cell r="G5288" t="str">
            <v/>
          </cell>
          <cell r="H5288" t="str">
            <v>page 2</v>
          </cell>
          <cell r="I5288" t="str">
            <v>CA_FinAnswer_Express_Program_Evaluation_2009-2011.pdf</v>
          </cell>
        </row>
        <row r="5289">
          <cell r="C5289" t="str">
            <v>4.2_Planned Net to Gross Ratio</v>
          </cell>
          <cell r="D5289">
            <v>2</v>
          </cell>
          <cell r="E5289" t="str">
            <v>Planned Net to Gross Ratio</v>
          </cell>
          <cell r="F5289" t="str">
            <v>Net-to-Gross Value Source</v>
          </cell>
          <cell r="G5289" t="str">
            <v/>
          </cell>
          <cell r="H5289" t="str">
            <v>page 2</v>
          </cell>
          <cell r="I5289" t="str">
            <v>CA_FinAnswer_Express_Program_Evaluation_2009-2011.pdf</v>
          </cell>
        </row>
        <row r="5290">
          <cell r="C5290" t="str">
            <v>454.3_Planned Realization Rate</v>
          </cell>
          <cell r="D5290">
            <v>3</v>
          </cell>
          <cell r="E5290" t="str">
            <v>Planned Realization Rate</v>
          </cell>
          <cell r="F5290" t="str">
            <v>Realization Rate Value Source</v>
          </cell>
          <cell r="G5290" t="str">
            <v/>
          </cell>
          <cell r="H5290" t="str">
            <v>BAU - CE inputs sheet</v>
          </cell>
          <cell r="I5290" t="str">
            <v>CE inputs - measure update   small business 031314.xlsx</v>
          </cell>
        </row>
        <row r="5291">
          <cell r="C5291" t="str">
            <v>454.3_Measure life (years)</v>
          </cell>
          <cell r="D5291">
            <v>3</v>
          </cell>
          <cell r="E5291" t="str">
            <v>Measure life (years)</v>
          </cell>
          <cell r="F5291" t="str">
            <v>Measure Life Value Source</v>
          </cell>
          <cell r="G5291" t="str">
            <v/>
          </cell>
          <cell r="H5291" t="str">
            <v/>
          </cell>
          <cell r="I5291" t="str">
            <v>Program Update Report UT 050214.docx</v>
          </cell>
        </row>
        <row r="5292">
          <cell r="C5292" t="str">
            <v>454.3_Incremental cost ($)</v>
          </cell>
          <cell r="D5292">
            <v>3</v>
          </cell>
          <cell r="E5292" t="str">
            <v>Incremental cost ($)</v>
          </cell>
          <cell r="F5292" t="str">
            <v>Incremental Cost Value Source</v>
          </cell>
          <cell r="G5292" t="str">
            <v/>
          </cell>
          <cell r="H5292" t="str">
            <v/>
          </cell>
          <cell r="I5292" t="str">
            <v>Program Update Report UT 050214.docx</v>
          </cell>
        </row>
        <row r="5293">
          <cell r="C5293" t="str">
            <v>454.3_Incremental cost ($)</v>
          </cell>
          <cell r="D5293">
            <v>3</v>
          </cell>
          <cell r="E5293" t="str">
            <v>Incremental cost ($)</v>
          </cell>
          <cell r="F5293" t="str">
            <v>Incremental Cost Value Source</v>
          </cell>
          <cell r="G5293" t="str">
            <v/>
          </cell>
          <cell r="H5293" t="str">
            <v/>
          </cell>
          <cell r="I5293" t="str">
            <v/>
          </cell>
        </row>
        <row r="5294">
          <cell r="C5294" t="str">
            <v>454.3_Gross Average Monthly Demand Reduction (kW/unit)</v>
          </cell>
          <cell r="D5294">
            <v>3</v>
          </cell>
          <cell r="E5294" t="str">
            <v>Gross Average Monthly Demand Reduction (kW/unit)</v>
          </cell>
          <cell r="F5294" t="str">
            <v>Demand Savings Value Source</v>
          </cell>
          <cell r="G5294" t="str">
            <v/>
          </cell>
          <cell r="H5294" t="str">
            <v/>
          </cell>
          <cell r="I5294" t="str">
            <v>Program Update Report UT 050214.docx</v>
          </cell>
        </row>
        <row r="5295">
          <cell r="C5295" t="str">
            <v>454.3_Gross incremental annual electric savings (kWh/yr)</v>
          </cell>
          <cell r="D5295">
            <v>3</v>
          </cell>
          <cell r="E5295" t="str">
            <v>Gross incremental annual electric savings (kWh/yr)</v>
          </cell>
          <cell r="F5295" t="str">
            <v>Energy Savings Value Source</v>
          </cell>
          <cell r="G5295" t="str">
            <v/>
          </cell>
          <cell r="H5295" t="str">
            <v/>
          </cell>
          <cell r="I5295" t="str">
            <v>Program Update Report UT 050214.docx</v>
          </cell>
        </row>
        <row r="5296">
          <cell r="C5296" t="str">
            <v>454.3_Gross Average Monthly Demand Reduction (kW/unit)</v>
          </cell>
          <cell r="D5296">
            <v>3</v>
          </cell>
          <cell r="E5296" t="str">
            <v>Gross Average Monthly Demand Reduction (kW/unit)</v>
          </cell>
          <cell r="F5296" t="str">
            <v>Demand Savings Value Source</v>
          </cell>
          <cell r="G5296" t="str">
            <v/>
          </cell>
          <cell r="H5296" t="str">
            <v/>
          </cell>
          <cell r="I5296" t="str">
            <v/>
          </cell>
        </row>
        <row r="5297">
          <cell r="C5297" t="str">
            <v>454.3_Gross incremental annual electric savings (kWh/yr)</v>
          </cell>
          <cell r="D5297">
            <v>3</v>
          </cell>
          <cell r="E5297" t="str">
            <v>Gross incremental annual electric savings (kWh/yr)</v>
          </cell>
          <cell r="F5297" t="str">
            <v>Energy Savings Value Source</v>
          </cell>
          <cell r="G5297" t="str">
            <v/>
          </cell>
          <cell r="H5297" t="str">
            <v/>
          </cell>
          <cell r="I5297" t="str">
            <v/>
          </cell>
        </row>
        <row r="5298">
          <cell r="C5298" t="str">
            <v>454.3_Planned Net to Gross Ratio</v>
          </cell>
          <cell r="D5298">
            <v>3</v>
          </cell>
          <cell r="E5298" t="str">
            <v>Planned Net to Gross Ratio</v>
          </cell>
          <cell r="F5298" t="str">
            <v>Net-to-Gross Value Source</v>
          </cell>
          <cell r="G5298" t="str">
            <v/>
          </cell>
          <cell r="H5298" t="str">
            <v>BAU - CE inputs sheet</v>
          </cell>
          <cell r="I5298" t="str">
            <v>CE inputs - measure update   small business 031314.xlsx</v>
          </cell>
        </row>
        <row r="5299">
          <cell r="C5299" t="str">
            <v>454.2_Measure life (years)</v>
          </cell>
          <cell r="D5299">
            <v>2</v>
          </cell>
          <cell r="E5299" t="str">
            <v>Measure life (years)</v>
          </cell>
          <cell r="F5299" t="str">
            <v>Measure Life Value Source</v>
          </cell>
          <cell r="G5299" t="str">
            <v/>
          </cell>
          <cell r="H5299" t="str">
            <v>Table 2 on page 22 of Appendix 1</v>
          </cell>
          <cell r="I5299" t="str">
            <v>UT_2011_Annual_Report.pdf</v>
          </cell>
        </row>
        <row r="5300">
          <cell r="C5300" t="str">
            <v>454.2_Gross incremental annual electric savings (kWh/yr)</v>
          </cell>
          <cell r="D5300">
            <v>2</v>
          </cell>
          <cell r="E5300" t="str">
            <v>Gross incremental annual electric savings (kWh/yr)</v>
          </cell>
          <cell r="F5300" t="str">
            <v>See Source Document(s) for savings methodology</v>
          </cell>
          <cell r="G5300" t="str">
            <v/>
          </cell>
          <cell r="H5300" t="str">
            <v/>
          </cell>
          <cell r="I5300" t="str">
            <v>RTF_dryer_washer_calc_JIM.XLS</v>
          </cell>
        </row>
        <row r="5301">
          <cell r="C5301" t="str">
            <v>454.2_Incentive Customer ($)</v>
          </cell>
          <cell r="D5301">
            <v>2</v>
          </cell>
          <cell r="E5301" t="str">
            <v>Incentive Customer ($)</v>
          </cell>
          <cell r="F5301" t="str">
            <v>Incentive Value Source</v>
          </cell>
          <cell r="G5301" t="str">
            <v/>
          </cell>
          <cell r="H5301" t="str">
            <v>Table 2-12</v>
          </cell>
          <cell r="I5301" t="str">
            <v>FinAnswer Express Market Characterization and Program Enhancements - Utah Service Territory 30 Nov 2011.pdf</v>
          </cell>
        </row>
        <row r="5302">
          <cell r="C5302" t="str">
            <v>454.2_Gross incremental annual electric savings (kWh/yr)</v>
          </cell>
          <cell r="D5302">
            <v>2</v>
          </cell>
          <cell r="E5302" t="str">
            <v>Gross incremental annual electric savings (kWh/yr)</v>
          </cell>
          <cell r="F5302" t="str">
            <v>See Source Document(s) for savings methodology</v>
          </cell>
          <cell r="G5302" t="str">
            <v/>
          </cell>
          <cell r="H5302" t="str">
            <v/>
          </cell>
          <cell r="I5302" t="str">
            <v>Clothes Washer - Commercial worksheet_FINAL.docx</v>
          </cell>
        </row>
        <row r="5303">
          <cell r="C5303" t="str">
            <v>454.2_Incremental cost ($)</v>
          </cell>
          <cell r="D5303">
            <v>2</v>
          </cell>
          <cell r="E5303" t="str">
            <v>Incremental cost ($)</v>
          </cell>
          <cell r="F5303" t="str">
            <v>Cost Value Source</v>
          </cell>
          <cell r="G5303" t="str">
            <v/>
          </cell>
          <cell r="H5303" t="str">
            <v>Table 2-12</v>
          </cell>
          <cell r="I5303" t="str">
            <v>FinAnswer Express Market Characterization and Program Enhancements - Utah Service Territory 30 Nov 2011.pdf</v>
          </cell>
        </row>
        <row r="5304">
          <cell r="C5304" t="str">
            <v>454.2_Gross Average Monthly Demand Reduction (kW/unit)</v>
          </cell>
          <cell r="D5304">
            <v>2</v>
          </cell>
          <cell r="E5304" t="str">
            <v>Gross Average Monthly Demand Reduction (kW/unit)</v>
          </cell>
          <cell r="F5304" t="str">
            <v>Demand Reduction Value Source</v>
          </cell>
          <cell r="G5304" t="str">
            <v/>
          </cell>
          <cell r="H5304" t="str">
            <v>Table 2-10</v>
          </cell>
          <cell r="I5304" t="str">
            <v>FinAnswer Express Market Characterization and Program Enhancements - Utah Service Territory 30 Nov 2011.pdf</v>
          </cell>
        </row>
        <row r="5305">
          <cell r="C5305" t="str">
            <v>454.2_Gross incremental annual electric savings (kWh/yr)</v>
          </cell>
          <cell r="D5305">
            <v>2</v>
          </cell>
          <cell r="E5305" t="str">
            <v>Gross incremental annual electric savings (kWh/yr)</v>
          </cell>
          <cell r="F5305" t="str">
            <v xml:space="preserve">Energy Savings Value Source </v>
          </cell>
          <cell r="G5305" t="str">
            <v/>
          </cell>
          <cell r="H5305" t="str">
            <v>Table 2-12</v>
          </cell>
          <cell r="I5305" t="str">
            <v>FinAnswer Express Market Characterization and Program Enhancements - Utah Service Territory 30 Nov 2011.pdf</v>
          </cell>
        </row>
        <row r="5306">
          <cell r="C5306" t="str">
            <v>454.2_Gross incremental annual electric savings (kWh/yr)</v>
          </cell>
          <cell r="D5306">
            <v>2</v>
          </cell>
          <cell r="E5306" t="str">
            <v>Gross incremental annual electric savings (kWh/yr)</v>
          </cell>
          <cell r="F5306" t="str">
            <v>See Source Document(s) for savings methodology</v>
          </cell>
          <cell r="G5306" t="str">
            <v/>
          </cell>
          <cell r="H5306" t="str">
            <v/>
          </cell>
          <cell r="I5306" t="str">
            <v>ES - Clothes Washer Criteria.docx</v>
          </cell>
        </row>
        <row r="5307">
          <cell r="C5307" t="str">
            <v>835.2_Gross incremental annual electric savings (kWh/yr)</v>
          </cell>
          <cell r="D5307">
            <v>2</v>
          </cell>
          <cell r="E5307" t="str">
            <v>Gross incremental annual electric savings (kWh/yr)</v>
          </cell>
          <cell r="F5307" t="str">
            <v>Savings Parameters</v>
          </cell>
          <cell r="G5307" t="str">
            <v/>
          </cell>
          <cell r="H5307" t="str">
            <v>See Source Document(s) for savings methodology</v>
          </cell>
          <cell r="I5307" t="str">
            <v/>
          </cell>
        </row>
        <row r="5308">
          <cell r="C5308" t="str">
            <v>835.2_Measure life (years)</v>
          </cell>
          <cell r="D5308">
            <v>2</v>
          </cell>
          <cell r="E5308" t="str">
            <v>Measure life (years)</v>
          </cell>
          <cell r="F5308" t="str">
            <v>Measure Life Value Source</v>
          </cell>
          <cell r="G5308" t="str">
            <v/>
          </cell>
          <cell r="H5308" t="str">
            <v>Table 1-4</v>
          </cell>
          <cell r="I5308" t="str">
            <v/>
          </cell>
        </row>
        <row r="5309">
          <cell r="C5309" t="str">
            <v>835.2_Gross incremental annual electric savings (kWh/yr)</v>
          </cell>
          <cell r="D5309">
            <v>2</v>
          </cell>
          <cell r="E5309" t="str">
            <v>Gross incremental annual electric savings (kWh/yr)</v>
          </cell>
          <cell r="F5309" t="str">
            <v>Savings Parameters</v>
          </cell>
          <cell r="G5309" t="str">
            <v/>
          </cell>
          <cell r="H5309" t="str">
            <v>See Source Document(s) for savings methodology</v>
          </cell>
          <cell r="I5309" t="str">
            <v/>
          </cell>
        </row>
        <row r="5310">
          <cell r="C5310" t="str">
            <v>835.2_Incentive Customer ($)</v>
          </cell>
          <cell r="D5310">
            <v>2</v>
          </cell>
          <cell r="E5310" t="str">
            <v>Incentive Customer ($)</v>
          </cell>
          <cell r="F5310" t="str">
            <v>Incentive Value Source</v>
          </cell>
          <cell r="G5310" t="str">
            <v/>
          </cell>
          <cell r="H5310" t="str">
            <v>Table 1-4</v>
          </cell>
          <cell r="I5310" t="str">
            <v/>
          </cell>
        </row>
        <row r="5311">
          <cell r="C5311" t="str">
            <v>835.2_Gross Average Monthly Demand Reduction (kW/unit)</v>
          </cell>
          <cell r="D5311">
            <v>2</v>
          </cell>
          <cell r="E5311" t="str">
            <v>Gross Average Monthly Demand Reduction (kW/unit)</v>
          </cell>
          <cell r="F5311" t="str">
            <v>Demand Reduction Value Source</v>
          </cell>
          <cell r="G5311" t="str">
            <v/>
          </cell>
          <cell r="H5311" t="str">
            <v>Table 1-4</v>
          </cell>
          <cell r="I5311" t="str">
            <v/>
          </cell>
        </row>
        <row r="5312">
          <cell r="C5312" t="str">
            <v>835.2_Gross incremental annual electric savings (kWh/yr)</v>
          </cell>
          <cell r="D5312">
            <v>2</v>
          </cell>
          <cell r="E5312" t="str">
            <v>Gross incremental annual electric savings (kWh/yr)</v>
          </cell>
          <cell r="F5312" t="str">
            <v>Savings Parameters</v>
          </cell>
          <cell r="G5312" t="str">
            <v/>
          </cell>
          <cell r="H5312" t="str">
            <v>See Source Document(s) for savings methodology</v>
          </cell>
          <cell r="I5312" t="str">
            <v/>
          </cell>
        </row>
        <row r="5313">
          <cell r="C5313" t="str">
            <v>835.2_Gross incremental annual electric savings (kWh/yr)</v>
          </cell>
          <cell r="D5313">
            <v>2</v>
          </cell>
          <cell r="E5313" t="str">
            <v>Gross incremental annual electric savings (kWh/yr)</v>
          </cell>
          <cell r="F5313" t="str">
            <v xml:space="preserve">Energy Savings Value Source </v>
          </cell>
          <cell r="G5313" t="str">
            <v/>
          </cell>
          <cell r="H5313" t="str">
            <v>Table 1-4</v>
          </cell>
          <cell r="I5313" t="str">
            <v/>
          </cell>
        </row>
        <row r="5314">
          <cell r="C5314" t="str">
            <v>835.2_Incremental cost ($)</v>
          </cell>
          <cell r="D5314">
            <v>2</v>
          </cell>
          <cell r="E5314" t="str">
            <v>Incremental cost ($)</v>
          </cell>
          <cell r="F5314" t="str">
            <v>Cost Value Source</v>
          </cell>
          <cell r="G5314" t="str">
            <v/>
          </cell>
          <cell r="H5314" t="str">
            <v>Table 1-4</v>
          </cell>
          <cell r="I5314" t="str">
            <v/>
          </cell>
        </row>
        <row r="5315">
          <cell r="C5315" t="str">
            <v>835.2_Gross incremental annual electric savings (kWh/yr)</v>
          </cell>
          <cell r="D5315">
            <v>2</v>
          </cell>
          <cell r="E5315" t="str">
            <v>Gross incremental annual electric savings (kWh/yr)</v>
          </cell>
          <cell r="F5315" t="str">
            <v>Savings Parameters</v>
          </cell>
          <cell r="G5315" t="str">
            <v/>
          </cell>
          <cell r="H5315" t="str">
            <v>See Source Document(s) for savings methodology</v>
          </cell>
          <cell r="I5315" t="str">
            <v/>
          </cell>
        </row>
        <row r="5316">
          <cell r="C5316" t="str">
            <v>920.2_Planned Net to Gross Ratio</v>
          </cell>
          <cell r="D5316">
            <v>2</v>
          </cell>
          <cell r="E5316" t="str">
            <v>Planned Net to Gross Ratio</v>
          </cell>
          <cell r="F5316" t="str">
            <v>Net-to-Gross Value Source</v>
          </cell>
          <cell r="G5316" t="str">
            <v/>
          </cell>
          <cell r="H5316" t="str">
            <v>Page 10</v>
          </cell>
          <cell r="I5316" t="str">
            <v>DSM_WY_FinAnswerExpress_Report_2011.pdf</v>
          </cell>
        </row>
        <row r="5317">
          <cell r="C5317" t="str">
            <v>920.2_Gross Average Monthly Demand Reduction (kW/unit)</v>
          </cell>
          <cell r="D5317">
            <v>2</v>
          </cell>
          <cell r="E5317" t="str">
            <v>Gross Average Monthly Demand Reduction (kW/unit)</v>
          </cell>
          <cell r="F5317" t="str">
            <v>Demand Savings Value Source</v>
          </cell>
          <cell r="G5317" t="str">
            <v/>
          </cell>
          <cell r="H5317" t="str">
            <v/>
          </cell>
          <cell r="I5317" t="str">
            <v>NonLighting Measure Worksheets WY 120814.pdf</v>
          </cell>
        </row>
        <row r="5318">
          <cell r="C5318" t="str">
            <v>920.2_Measure life (years)</v>
          </cell>
          <cell r="D5318">
            <v>2</v>
          </cell>
          <cell r="E5318" t="str">
            <v>Measure life (years)</v>
          </cell>
          <cell r="F5318" t="str">
            <v>Measure Life Value Source</v>
          </cell>
          <cell r="G5318" t="str">
            <v/>
          </cell>
          <cell r="H5318" t="str">
            <v/>
          </cell>
          <cell r="I5318" t="str">
            <v>NonLighting Measure Worksheets WY 120814.pdf</v>
          </cell>
        </row>
        <row r="5319">
          <cell r="C5319" t="str">
            <v>920.2_Incremental cost ($)</v>
          </cell>
          <cell r="D5319">
            <v>2</v>
          </cell>
          <cell r="E5319" t="str">
            <v>Incremental cost ($)</v>
          </cell>
          <cell r="F5319" t="str">
            <v>Incremental Cost Value Source</v>
          </cell>
          <cell r="G5319" t="str">
            <v/>
          </cell>
          <cell r="H5319" t="str">
            <v/>
          </cell>
          <cell r="I5319" t="str">
            <v>NonLighting Measure Worksheets WY 120814.pdf</v>
          </cell>
        </row>
        <row r="5320">
          <cell r="C5320" t="str">
            <v>920.2_Planned Realization Rate</v>
          </cell>
          <cell r="D5320">
            <v>2</v>
          </cell>
          <cell r="E5320" t="str">
            <v>Planned Realization Rate</v>
          </cell>
          <cell r="F5320" t="str">
            <v>Realization Rate Value Source</v>
          </cell>
          <cell r="G5320" t="str">
            <v/>
          </cell>
          <cell r="H5320" t="str">
            <v>Table 1</v>
          </cell>
          <cell r="I5320" t="str">
            <v>DSM_WY_FinAnswerExpress_Report_2011.pdf</v>
          </cell>
        </row>
        <row r="5321">
          <cell r="C5321" t="str">
            <v>920.2_Gross incremental annual electric savings (kWh/yr)</v>
          </cell>
          <cell r="D5321">
            <v>2</v>
          </cell>
          <cell r="E5321" t="str">
            <v>Gross incremental annual electric savings (kWh/yr)</v>
          </cell>
          <cell r="F5321" t="str">
            <v>Energy Savings Value Source</v>
          </cell>
          <cell r="G5321" t="str">
            <v/>
          </cell>
          <cell r="H5321" t="str">
            <v/>
          </cell>
          <cell r="I5321" t="str">
            <v>NonLighting Measure Worksheets WY 120814.pdf</v>
          </cell>
        </row>
        <row r="5322">
          <cell r="C5322" t="str">
            <v>255.2_Planned Net to Gross Ratio</v>
          </cell>
          <cell r="D5322">
            <v>2</v>
          </cell>
          <cell r="E5322" t="str">
            <v>Planned Net to Gross Ratio</v>
          </cell>
          <cell r="F5322" t="str">
            <v>Net-to-Gross Value Source</v>
          </cell>
          <cell r="G5322" t="str">
            <v/>
          </cell>
          <cell r="H5322" t="str">
            <v>Page 2</v>
          </cell>
          <cell r="I5322" t="str">
            <v>ID_FinAnswer_Express_Program_Evaluation_2009-2011.pdf</v>
          </cell>
        </row>
        <row r="5323">
          <cell r="C5323" t="str">
            <v>255.2_Measure life (years)</v>
          </cell>
          <cell r="D5323">
            <v>2</v>
          </cell>
          <cell r="E5323" t="str">
            <v>Measure life (years)</v>
          </cell>
          <cell r="F5323" t="str">
            <v>Measure Life Value Source</v>
          </cell>
          <cell r="G5323" t="str">
            <v/>
          </cell>
          <cell r="H5323" t="str">
            <v/>
          </cell>
          <cell r="I5323" t="str">
            <v>NonLighting Measure Worksheets ID 111314.pdf</v>
          </cell>
        </row>
        <row r="5324">
          <cell r="C5324" t="str">
            <v>255.2_Gross Average Monthly Demand Reduction (kW/unit)</v>
          </cell>
          <cell r="D5324">
            <v>2</v>
          </cell>
          <cell r="E5324" t="str">
            <v>Gross Average Monthly Demand Reduction (kW/unit)</v>
          </cell>
          <cell r="F5324" t="str">
            <v>Demand Reduction Value Source</v>
          </cell>
          <cell r="G5324" t="str">
            <v/>
          </cell>
          <cell r="H5324" t="str">
            <v/>
          </cell>
          <cell r="I5324" t="str">
            <v>NonLighting Measure Worksheets ID 111314.pdf</v>
          </cell>
        </row>
        <row r="5325">
          <cell r="C5325" t="str">
            <v>255.2_Incremental cost ($)</v>
          </cell>
          <cell r="D5325">
            <v>2</v>
          </cell>
          <cell r="E5325" t="str">
            <v>Incremental cost ($)</v>
          </cell>
          <cell r="F5325" t="str">
            <v>Cost Value Source</v>
          </cell>
          <cell r="G5325" t="str">
            <v/>
          </cell>
          <cell r="H5325" t="str">
            <v/>
          </cell>
          <cell r="I5325" t="str">
            <v>NonLighting Measure Worksheets ID 111314.pdf</v>
          </cell>
        </row>
        <row r="5326">
          <cell r="C5326" t="str">
            <v>255.2_Planned Realization Rate</v>
          </cell>
          <cell r="D5326">
            <v>2</v>
          </cell>
          <cell r="E5326" t="str">
            <v>Planned Realization Rate</v>
          </cell>
          <cell r="F5326" t="str">
            <v>Realization Rate Value Source</v>
          </cell>
          <cell r="G5326" t="str">
            <v/>
          </cell>
          <cell r="H5326" t="str">
            <v>Table 1</v>
          </cell>
          <cell r="I5326" t="str">
            <v>ID_FinAnswer_Express_Program_Evaluation_2009-2011.pdf</v>
          </cell>
        </row>
        <row r="5327">
          <cell r="C5327" t="str">
            <v>255.2_Gross incremental annual electric savings (kWh/yr)</v>
          </cell>
          <cell r="D5327">
            <v>2</v>
          </cell>
          <cell r="E5327" t="str">
            <v>Gross incremental annual electric savings (kWh/yr)</v>
          </cell>
          <cell r="F5327" t="str">
            <v xml:space="preserve">Energy Savings Value Source </v>
          </cell>
          <cell r="G5327" t="str">
            <v/>
          </cell>
          <cell r="H5327" t="str">
            <v/>
          </cell>
          <cell r="I5327" t="str">
            <v>NonLighting Measure Worksheets ID 111314.pdf</v>
          </cell>
        </row>
        <row r="5328">
          <cell r="C5328" t="str">
            <v>873.2_Measure life (years)</v>
          </cell>
          <cell r="D5328">
            <v>2</v>
          </cell>
          <cell r="E5328" t="str">
            <v>Measure life (years)</v>
          </cell>
          <cell r="F5328" t="str">
            <v>Measure Life Value Source</v>
          </cell>
          <cell r="G5328" t="str">
            <v/>
          </cell>
          <cell r="H5328" t="str">
            <v>Table 2a on page 10 of Appendix 1</v>
          </cell>
          <cell r="I5328" t="str">
            <v>WA_2011_Annual_Report_Conservation_Acquisition.pdf</v>
          </cell>
        </row>
        <row r="5329">
          <cell r="C5329" t="str">
            <v>873.2_Gross Average Monthly Demand Reduction (kW/unit)</v>
          </cell>
          <cell r="D5329">
            <v>2</v>
          </cell>
          <cell r="E5329" t="str">
            <v>Gross Average Monthly Demand Reduction (kW/unit)</v>
          </cell>
          <cell r="F5329" t="str">
            <v>Demand Reduction Value Source</v>
          </cell>
          <cell r="G5329" t="str">
            <v/>
          </cell>
          <cell r="H5329" t="str">
            <v>pg 5-8, Table 5-6</v>
          </cell>
          <cell r="I5329" t="str">
            <v>FinAnswer Express Market Characterization and Program Enhancements - Washington Service Territory 9 Sept 2011.pdf</v>
          </cell>
        </row>
        <row r="5330">
          <cell r="C5330" t="str">
            <v>873.2_Efficient Case Value</v>
          </cell>
          <cell r="D5330">
            <v>2</v>
          </cell>
          <cell r="E5330" t="str">
            <v>Efficient Case Value</v>
          </cell>
          <cell r="F5330" t="str">
            <v>Efficient Case Value Source</v>
          </cell>
          <cell r="G5330" t="str">
            <v/>
          </cell>
          <cell r="H5330" t="str">
            <v>pg 5-8, Table 5-6</v>
          </cell>
          <cell r="I5330" t="str">
            <v>FinAnswer Express Market Characterization and Program Enhancements - Washington Service Territory 9 Sept 2011.pdf</v>
          </cell>
        </row>
        <row r="5331">
          <cell r="C5331" t="str">
            <v>873.2_Incremental cost ($)</v>
          </cell>
          <cell r="D5331">
            <v>2</v>
          </cell>
          <cell r="E5331" t="str">
            <v>Incremental cost ($)</v>
          </cell>
          <cell r="F5331" t="str">
            <v>Cost Value Source</v>
          </cell>
          <cell r="G5331" t="str">
            <v/>
          </cell>
          <cell r="H5331" t="str">
            <v>pg 5-8, Table 5-6</v>
          </cell>
          <cell r="I5331" t="str">
            <v>FinAnswer Express Market Characterization and Program Enhancements - Washington Service Territory 9 Sept 2011.pdf</v>
          </cell>
        </row>
        <row r="5332">
          <cell r="C5332" t="str">
            <v>873.2_Gross Average Monthly Demand Reduction (kW/unit)</v>
          </cell>
          <cell r="D5332">
            <v>2</v>
          </cell>
          <cell r="E5332" t="str">
            <v>Gross Average Monthly Demand Reduction (kW/unit)</v>
          </cell>
          <cell r="F5332" t="str">
            <v>Savings Parameters</v>
          </cell>
          <cell r="G5332" t="str">
            <v/>
          </cell>
          <cell r="H5332" t="str">
            <v/>
          </cell>
          <cell r="I5332" t="str">
            <v>WA Farm Equipment.docx</v>
          </cell>
        </row>
        <row r="5333">
          <cell r="C5333" t="str">
            <v>873.2_Gross incremental annual electric savings (kWh/yr)</v>
          </cell>
          <cell r="D5333">
            <v>2</v>
          </cell>
          <cell r="E5333" t="str">
            <v>Gross incremental annual electric savings (kWh/yr)</v>
          </cell>
          <cell r="F5333" t="str">
            <v>Savings Parameters</v>
          </cell>
          <cell r="G5333" t="str">
            <v/>
          </cell>
          <cell r="H5333" t="str">
            <v>pg 5-8, Table 5-6</v>
          </cell>
          <cell r="I5333" t="str">
            <v>FinAnswer Express Market Characterization and Program Enhancements - Washington Service Territory 9 Sept 2011.pdf</v>
          </cell>
        </row>
        <row r="5334">
          <cell r="C5334" t="str">
            <v>873.2_Gross incremental annual electric savings (kWh/yr)</v>
          </cell>
          <cell r="D5334">
            <v>2</v>
          </cell>
          <cell r="E5334" t="str">
            <v>Gross incremental annual electric savings (kWh/yr)</v>
          </cell>
          <cell r="F5334" t="str">
            <v xml:space="preserve">Energy Savings Value Source </v>
          </cell>
          <cell r="G5334" t="str">
            <v/>
          </cell>
          <cell r="H5334" t="str">
            <v>pg 5-8, Table 5-6</v>
          </cell>
          <cell r="I5334" t="str">
            <v>FinAnswer Express Market Characterization and Program Enhancements - Washington Service Territory 9 Sept 2011.pdf</v>
          </cell>
        </row>
        <row r="5335">
          <cell r="C5335" t="str">
            <v>873.2_Incentive Customer ($)</v>
          </cell>
          <cell r="D5335">
            <v>2</v>
          </cell>
          <cell r="E5335" t="str">
            <v>Incentive Customer ($)</v>
          </cell>
          <cell r="F5335" t="str">
            <v>Incentive Value Source</v>
          </cell>
          <cell r="G5335" t="str">
            <v/>
          </cell>
          <cell r="H5335" t="str">
            <v>pg 5-8, Table 5-6</v>
          </cell>
          <cell r="I5335" t="str">
            <v>FinAnswer Express Market Characterization and Program Enhancements - Washington Service Territory 9 Sept 2011.pdf</v>
          </cell>
        </row>
        <row r="5336">
          <cell r="C5336" t="str">
            <v>873.2_Gross incremental annual electric savings (kWh/yr)</v>
          </cell>
          <cell r="D5336">
            <v>2</v>
          </cell>
          <cell r="E5336" t="str">
            <v>Gross incremental annual electric savings (kWh/yr)</v>
          </cell>
          <cell r="F5336" t="str">
            <v>Savings Parameters</v>
          </cell>
          <cell r="G5336" t="str">
            <v/>
          </cell>
          <cell r="H5336" t="str">
            <v/>
          </cell>
          <cell r="I5336" t="str">
            <v>WA Farm Equipment.docx</v>
          </cell>
        </row>
        <row r="5337">
          <cell r="C5337" t="str">
            <v>1097.2_Planned Net to Gross Ratio</v>
          </cell>
          <cell r="D5337">
            <v>2</v>
          </cell>
          <cell r="E5337" t="str">
            <v>Planned Net to Gross Ratio</v>
          </cell>
          <cell r="F5337" t="str">
            <v>Net-to-Gross Value Source</v>
          </cell>
          <cell r="G5337" t="str">
            <v/>
          </cell>
          <cell r="H5337" t="str">
            <v>Recommendation on Page 10</v>
          </cell>
          <cell r="I5337" t="str">
            <v>DSM_WY_EnergyFinAnswer_Report_2011.pdf</v>
          </cell>
        </row>
        <row r="5338">
          <cell r="C5338" t="str">
            <v>1097.2_Gross Average Monthly Demand Reduction (kW/unit)</v>
          </cell>
          <cell r="D5338">
            <v>2</v>
          </cell>
          <cell r="E5338" t="str">
            <v>Gross Average Monthly Demand Reduction (kW/unit)</v>
          </cell>
          <cell r="F5338" t="str">
            <v>Demand Savings Value Source</v>
          </cell>
          <cell r="G5338" t="str">
            <v/>
          </cell>
          <cell r="H5338" t="str">
            <v>Page 53</v>
          </cell>
          <cell r="I5338" t="str">
            <v>Wyoming Industrial  Agricultural Measure Review and Update 9 Nov.docx</v>
          </cell>
        </row>
        <row r="5339">
          <cell r="C5339" t="str">
            <v>1097.2_Incremental cost ($)</v>
          </cell>
          <cell r="D5339">
            <v>2</v>
          </cell>
          <cell r="E5339" t="str">
            <v>Incremental cost ($)</v>
          </cell>
          <cell r="F5339" t="str">
            <v>Incremental Cost Value Source</v>
          </cell>
          <cell r="G5339" t="str">
            <v/>
          </cell>
          <cell r="H5339" t="str">
            <v>Page 53</v>
          </cell>
          <cell r="I5339" t="str">
            <v>Wyoming Industrial  Agricultural Measure Review and Update 9 Nov.docx</v>
          </cell>
        </row>
        <row r="5340">
          <cell r="C5340" t="str">
            <v>1097.2_Measure life (years)</v>
          </cell>
          <cell r="D5340">
            <v>2</v>
          </cell>
          <cell r="E5340" t="str">
            <v>Measure life (years)</v>
          </cell>
          <cell r="F5340" t="str">
            <v>Measure Life Value Source</v>
          </cell>
          <cell r="G5340" t="str">
            <v/>
          </cell>
          <cell r="H5340" t="str">
            <v>Table 26</v>
          </cell>
          <cell r="I5340" t="str">
            <v>2013-Wyoming-Annual-Report-Appendices-FINAL.pdf</v>
          </cell>
        </row>
        <row r="5341">
          <cell r="C5341" t="str">
            <v>1097.2_Gross incremental annual electric savings (kWh/yr)</v>
          </cell>
          <cell r="D5341">
            <v>2</v>
          </cell>
          <cell r="E5341" t="str">
            <v>Gross incremental annual electric savings (kWh/yr)</v>
          </cell>
          <cell r="F5341" t="str">
            <v>Energy Savings Value Source</v>
          </cell>
          <cell r="G5341" t="str">
            <v/>
          </cell>
          <cell r="H5341" t="str">
            <v>Page 53</v>
          </cell>
          <cell r="I5341" t="str">
            <v>Wyoming Industrial  Agricultural Measure Review and Update 9 Nov.docx</v>
          </cell>
        </row>
        <row r="5342">
          <cell r="C5342" t="str">
            <v>846.2_Incremental cost ($)</v>
          </cell>
          <cell r="D5342">
            <v>2</v>
          </cell>
          <cell r="E5342" t="str">
            <v>Incremental cost ($)</v>
          </cell>
          <cell r="F5342" t="str">
            <v>Cost Value Source</v>
          </cell>
          <cell r="G5342" t="str">
            <v/>
          </cell>
          <cell r="H5342" t="str">
            <v>pg 5-8, Table 5-6</v>
          </cell>
          <cell r="I5342" t="str">
            <v>FinAnswer Express Market Characterization and Program Enhancements - Washington Service Territory 9 Sept 2011.pdf</v>
          </cell>
        </row>
        <row r="5343">
          <cell r="C5343" t="str">
            <v>846.2_Gross Average Monthly Demand Reduction (kW/unit)</v>
          </cell>
          <cell r="D5343">
            <v>2</v>
          </cell>
          <cell r="E5343" t="str">
            <v>Gross Average Monthly Demand Reduction (kW/unit)</v>
          </cell>
          <cell r="F5343" t="str">
            <v>Savings Parameters</v>
          </cell>
          <cell r="G5343" t="str">
            <v/>
          </cell>
          <cell r="H5343" t="str">
            <v/>
          </cell>
          <cell r="I5343" t="str">
            <v>WA Farm Equipment.docx</v>
          </cell>
        </row>
        <row r="5344">
          <cell r="C5344" t="str">
            <v>846.2_Gross Average Monthly Demand Reduction (kW/unit)</v>
          </cell>
          <cell r="D5344">
            <v>2</v>
          </cell>
          <cell r="E5344" t="str">
            <v>Gross Average Monthly Demand Reduction (kW/unit)</v>
          </cell>
          <cell r="F5344" t="str">
            <v>Demand Reduction Value Source</v>
          </cell>
          <cell r="G5344" t="str">
            <v/>
          </cell>
          <cell r="H5344" t="str">
            <v>pg 5-8, Table 5-6</v>
          </cell>
          <cell r="I5344" t="str">
            <v>FinAnswer Express Market Characterization and Program Enhancements - Washington Service Territory 9 Sept 2011.pdf</v>
          </cell>
        </row>
        <row r="5345">
          <cell r="C5345" t="str">
            <v>846.2_Gross incremental annual electric savings (kWh/yr)</v>
          </cell>
          <cell r="D5345">
            <v>2</v>
          </cell>
          <cell r="E5345" t="str">
            <v>Gross incremental annual electric savings (kWh/yr)</v>
          </cell>
          <cell r="F5345" t="str">
            <v>Savings Parameters</v>
          </cell>
          <cell r="G5345" t="str">
            <v/>
          </cell>
          <cell r="H5345" t="str">
            <v/>
          </cell>
          <cell r="I5345" t="str">
            <v>WA Farm Equipment.docx</v>
          </cell>
        </row>
        <row r="5346">
          <cell r="C5346" t="str">
            <v>846.2_Gross incremental annual electric savings (kWh/yr)</v>
          </cell>
          <cell r="D5346">
            <v>2</v>
          </cell>
          <cell r="E5346" t="str">
            <v>Gross incremental annual electric savings (kWh/yr)</v>
          </cell>
          <cell r="F5346" t="str">
            <v xml:space="preserve">Energy Savings Value Source </v>
          </cell>
          <cell r="G5346" t="str">
            <v/>
          </cell>
          <cell r="H5346" t="str">
            <v>pg 5-8, Table 5-6</v>
          </cell>
          <cell r="I5346" t="str">
            <v>FinAnswer Express Market Characterization and Program Enhancements - Washington Service Territory 9 Sept 2011.pdf</v>
          </cell>
        </row>
        <row r="5347">
          <cell r="C5347" t="str">
            <v>846.2_Measure life (years)</v>
          </cell>
          <cell r="D5347">
            <v>2</v>
          </cell>
          <cell r="E5347" t="str">
            <v>Measure life (years)</v>
          </cell>
          <cell r="F5347" t="str">
            <v>Measure Life Value Source</v>
          </cell>
          <cell r="G5347" t="str">
            <v/>
          </cell>
          <cell r="H5347" t="str">
            <v>Table 2a on page 10 of Appendix 1</v>
          </cell>
          <cell r="I5347" t="str">
            <v>WA_2011_Annual_Report_Conservation_Acquisition.pdf</v>
          </cell>
        </row>
        <row r="5348">
          <cell r="C5348" t="str">
            <v>846.2_Incentive Customer ($)</v>
          </cell>
          <cell r="D5348">
            <v>2</v>
          </cell>
          <cell r="E5348" t="str">
            <v>Incentive Customer ($)</v>
          </cell>
          <cell r="F5348" t="str">
            <v>Incentive Value Source</v>
          </cell>
          <cell r="G5348" t="str">
            <v/>
          </cell>
          <cell r="H5348" t="str">
            <v>pg 5-8, Table 5-6</v>
          </cell>
          <cell r="I5348" t="str">
            <v>FinAnswer Express Market Characterization and Program Enhancements - Washington Service Territory 9 Sept 2011.pdf</v>
          </cell>
        </row>
        <row r="5349">
          <cell r="C5349" t="str">
            <v>1061.2_Incremental cost ($)</v>
          </cell>
          <cell r="D5349">
            <v>2</v>
          </cell>
          <cell r="E5349" t="str">
            <v>Incremental cost ($)</v>
          </cell>
          <cell r="F5349" t="str">
            <v>Incremental Cost Value Source</v>
          </cell>
          <cell r="G5349" t="str">
            <v/>
          </cell>
          <cell r="H5349" t="str">
            <v>Page 53</v>
          </cell>
          <cell r="I5349" t="str">
            <v>Wyoming Industrial  Agricultural Measure Review and Update 9 Nov.docx</v>
          </cell>
        </row>
        <row r="5350">
          <cell r="C5350" t="str">
            <v>1061.2_Gross Average Monthly Demand Reduction (kW/unit)</v>
          </cell>
          <cell r="D5350">
            <v>2</v>
          </cell>
          <cell r="E5350" t="str">
            <v>Gross Average Monthly Demand Reduction (kW/unit)</v>
          </cell>
          <cell r="F5350" t="str">
            <v>Demand Savings Value Source</v>
          </cell>
          <cell r="G5350" t="str">
            <v/>
          </cell>
          <cell r="H5350" t="str">
            <v>Page 53</v>
          </cell>
          <cell r="I5350" t="str">
            <v>Wyoming Industrial  Agricultural Measure Review and Update 9 Nov.docx</v>
          </cell>
        </row>
        <row r="5351">
          <cell r="C5351" t="str">
            <v>1061.2_Planned Net to Gross Ratio</v>
          </cell>
          <cell r="D5351">
            <v>2</v>
          </cell>
          <cell r="E5351" t="str">
            <v>Planned Net to Gross Ratio</v>
          </cell>
          <cell r="F5351" t="str">
            <v>Net-to-Gross Value Source</v>
          </cell>
          <cell r="G5351" t="str">
            <v/>
          </cell>
          <cell r="H5351" t="str">
            <v>Recommendation on Page 10</v>
          </cell>
          <cell r="I5351" t="str">
            <v>DSM_WY_EnergyFinAnswer_Report_2011.pdf</v>
          </cell>
        </row>
        <row r="5352">
          <cell r="C5352" t="str">
            <v>1061.2_Measure life (years)</v>
          </cell>
          <cell r="D5352">
            <v>2</v>
          </cell>
          <cell r="E5352" t="str">
            <v>Measure life (years)</v>
          </cell>
          <cell r="F5352" t="str">
            <v>Measure Life Value Source</v>
          </cell>
          <cell r="G5352" t="str">
            <v/>
          </cell>
          <cell r="H5352" t="str">
            <v>Table 26</v>
          </cell>
          <cell r="I5352" t="str">
            <v>2013-Wyoming-Annual-Report-Appendices-FINAL.pdf</v>
          </cell>
        </row>
        <row r="5353">
          <cell r="C5353" t="str">
            <v>1061.2_Gross incremental annual electric savings (kWh/yr)</v>
          </cell>
          <cell r="D5353">
            <v>2</v>
          </cell>
          <cell r="E5353" t="str">
            <v>Gross incremental annual electric savings (kWh/yr)</v>
          </cell>
          <cell r="F5353" t="str">
            <v>Energy Savings Value Source</v>
          </cell>
          <cell r="G5353" t="str">
            <v/>
          </cell>
          <cell r="H5353" t="str">
            <v>Page 53</v>
          </cell>
          <cell r="I5353" t="str">
            <v>Wyoming Industrial  Agricultural Measure Review and Update 9 Nov.docx</v>
          </cell>
        </row>
        <row r="5354">
          <cell r="C5354" t="str">
            <v>635.3_Gross incremental annual electric savings (kWh/yr)</v>
          </cell>
          <cell r="D5354">
            <v>3</v>
          </cell>
          <cell r="E5354" t="str">
            <v>Gross incremental annual electric savings (kWh/yr)</v>
          </cell>
          <cell r="F5354" t="str">
            <v>Energy savings value source</v>
          </cell>
          <cell r="G5354" t="str">
            <v/>
          </cell>
          <cell r="H5354" t="str">
            <v>page 55</v>
          </cell>
          <cell r="I5354" t="str">
            <v>Utah Industrial  Agricultural Measure Review and Update 1 May 2014.docx</v>
          </cell>
        </row>
        <row r="5355">
          <cell r="C5355" t="str">
            <v>635.3_Planned Net to Gross Ratio</v>
          </cell>
          <cell r="D5355">
            <v>3</v>
          </cell>
          <cell r="E5355" t="str">
            <v>Planned Net to Gross Ratio</v>
          </cell>
          <cell r="F5355" t="str">
            <v>Planned Net-to-Gross Ratio Value Source</v>
          </cell>
          <cell r="G5355" t="str">
            <v/>
          </cell>
          <cell r="H5355" t="str">
            <v>BAU - CE inputs sheet</v>
          </cell>
          <cell r="I5355" t="str">
            <v>CE inputs - measure update   small business 031314.xlsx</v>
          </cell>
        </row>
        <row r="5356">
          <cell r="C5356" t="str">
            <v>635.3_Incremental cost ($)</v>
          </cell>
          <cell r="D5356">
            <v>3</v>
          </cell>
          <cell r="E5356" t="str">
            <v>Incremental cost ($)</v>
          </cell>
          <cell r="F5356" t="str">
            <v>Cost value source</v>
          </cell>
          <cell r="G5356" t="str">
            <v/>
          </cell>
          <cell r="H5356" t="str">
            <v>page 55</v>
          </cell>
          <cell r="I5356" t="str">
            <v>Utah Industrial  Agricultural Measure Review and Update 1 May 2014.docx</v>
          </cell>
        </row>
        <row r="5357">
          <cell r="C5357" t="str">
            <v>635.3_Planned Realization Rate</v>
          </cell>
          <cell r="D5357">
            <v>3</v>
          </cell>
          <cell r="E5357" t="str">
            <v>Planned Realization Rate</v>
          </cell>
          <cell r="F5357" t="str">
            <v>Planned Realization Rate Value Source</v>
          </cell>
          <cell r="G5357" t="str">
            <v/>
          </cell>
          <cell r="H5357" t="str">
            <v>BAU - CE inputs sheet</v>
          </cell>
          <cell r="I5357" t="str">
            <v>CE inputs - measure update   small business 031314.xlsx</v>
          </cell>
        </row>
        <row r="5358">
          <cell r="C5358" t="str">
            <v>635.3_Measure life (years)</v>
          </cell>
          <cell r="D5358">
            <v>3</v>
          </cell>
          <cell r="E5358" t="str">
            <v>Measure life (years)</v>
          </cell>
          <cell r="F5358" t="str">
            <v>Measure Life Value Source</v>
          </cell>
          <cell r="G5358" t="str">
            <v/>
          </cell>
          <cell r="H5358" t="str">
            <v>Page 53</v>
          </cell>
          <cell r="I5358" t="str">
            <v>Utah Industrial  Agricultural Measure Review and Update 1 May 2014.docx</v>
          </cell>
        </row>
        <row r="5359">
          <cell r="C5359" t="str">
            <v>874.2_Incentive Customer ($)</v>
          </cell>
          <cell r="D5359">
            <v>2</v>
          </cell>
          <cell r="E5359" t="str">
            <v>Incentive Customer ($)</v>
          </cell>
          <cell r="F5359" t="str">
            <v>Incentive Value Source</v>
          </cell>
          <cell r="G5359" t="str">
            <v/>
          </cell>
          <cell r="H5359" t="str">
            <v>pg 5-8, Table 5-6</v>
          </cell>
          <cell r="I5359" t="str">
            <v>FinAnswer Express Market Characterization and Program Enhancements - Washington Service Territory 9 Sept 2011.pdf</v>
          </cell>
        </row>
        <row r="5360">
          <cell r="C5360" t="str">
            <v>874.2_Gross Average Monthly Demand Reduction (kW/unit)</v>
          </cell>
          <cell r="D5360">
            <v>2</v>
          </cell>
          <cell r="E5360" t="str">
            <v>Gross Average Monthly Demand Reduction (kW/unit)</v>
          </cell>
          <cell r="F5360" t="str">
            <v>Savings Parameters</v>
          </cell>
          <cell r="G5360" t="str">
            <v/>
          </cell>
          <cell r="H5360" t="str">
            <v/>
          </cell>
          <cell r="I5360" t="str">
            <v>WA Farm Equipment.docx</v>
          </cell>
        </row>
        <row r="5361">
          <cell r="C5361" t="str">
            <v>874.2_Gross incremental annual electric savings (kWh/yr)</v>
          </cell>
          <cell r="D5361">
            <v>2</v>
          </cell>
          <cell r="E5361" t="str">
            <v>Gross incremental annual electric savings (kWh/yr)</v>
          </cell>
          <cell r="F5361" t="str">
            <v>Savings Parameters</v>
          </cell>
          <cell r="G5361" t="str">
            <v/>
          </cell>
          <cell r="H5361" t="str">
            <v>pg 5-8, Table 5-6</v>
          </cell>
          <cell r="I5361" t="str">
            <v>FinAnswer Express Market Characterization and Program Enhancements - Washington Service Territory 9 Sept 2011.pdf</v>
          </cell>
        </row>
        <row r="5362">
          <cell r="C5362" t="str">
            <v>874.2_Gross incremental annual electric savings (kWh/yr)</v>
          </cell>
          <cell r="D5362">
            <v>2</v>
          </cell>
          <cell r="E5362" t="str">
            <v>Gross incremental annual electric savings (kWh/yr)</v>
          </cell>
          <cell r="F5362" t="str">
            <v>Savings Parameters</v>
          </cell>
          <cell r="G5362" t="str">
            <v/>
          </cell>
          <cell r="H5362" t="str">
            <v/>
          </cell>
          <cell r="I5362" t="str">
            <v>WA Farm Equipment.docx</v>
          </cell>
        </row>
        <row r="5363">
          <cell r="C5363" t="str">
            <v>874.2_Gross incremental annual electric savings (kWh/yr)</v>
          </cell>
          <cell r="D5363">
            <v>2</v>
          </cell>
          <cell r="E5363" t="str">
            <v>Gross incremental annual electric savings (kWh/yr)</v>
          </cell>
          <cell r="F5363" t="str">
            <v xml:space="preserve">Energy Savings Value Source </v>
          </cell>
          <cell r="G5363" t="str">
            <v/>
          </cell>
          <cell r="H5363" t="str">
            <v>pg 5-8, Table 5-6</v>
          </cell>
          <cell r="I5363" t="str">
            <v>FinAnswer Express Market Characterization and Program Enhancements - Washington Service Territory 9 Sept 2011.pdf</v>
          </cell>
        </row>
        <row r="5364">
          <cell r="C5364" t="str">
            <v>874.2_Incremental cost ($)</v>
          </cell>
          <cell r="D5364">
            <v>2</v>
          </cell>
          <cell r="E5364" t="str">
            <v>Incremental cost ($)</v>
          </cell>
          <cell r="F5364" t="str">
            <v>Cost Value Source</v>
          </cell>
          <cell r="G5364" t="str">
            <v/>
          </cell>
          <cell r="H5364" t="str">
            <v>pg 5-8, Table 5-6</v>
          </cell>
          <cell r="I5364" t="str">
            <v>FinAnswer Express Market Characterization and Program Enhancements - Washington Service Territory 9 Sept 2011.pdf</v>
          </cell>
        </row>
        <row r="5365">
          <cell r="C5365" t="str">
            <v>874.2_Gross Average Monthly Demand Reduction (kW/unit)</v>
          </cell>
          <cell r="D5365">
            <v>2</v>
          </cell>
          <cell r="E5365" t="str">
            <v>Gross Average Monthly Demand Reduction (kW/unit)</v>
          </cell>
          <cell r="F5365" t="str">
            <v>Demand Reduction Value Source</v>
          </cell>
          <cell r="G5365" t="str">
            <v/>
          </cell>
          <cell r="H5365" t="str">
            <v>pg 5-8, Table 5-6</v>
          </cell>
          <cell r="I5365" t="str">
            <v>FinAnswer Express Market Characterization and Program Enhancements - Washington Service Territory 9 Sept 2011.pdf</v>
          </cell>
        </row>
        <row r="5366">
          <cell r="C5366" t="str">
            <v>874.2_Measure life (years)</v>
          </cell>
          <cell r="D5366">
            <v>2</v>
          </cell>
          <cell r="E5366" t="str">
            <v>Measure life (years)</v>
          </cell>
          <cell r="F5366" t="str">
            <v>Measure Life Value Source</v>
          </cell>
          <cell r="G5366" t="str">
            <v/>
          </cell>
          <cell r="H5366" t="str">
            <v>Table 2a on page 10 of Appendix 1</v>
          </cell>
          <cell r="I5366" t="str">
            <v>WA_2011_Annual_Report_Conservation_Acquisition.pdf</v>
          </cell>
        </row>
        <row r="5367">
          <cell r="C5367" t="str">
            <v>874.2_Efficient Case Value</v>
          </cell>
          <cell r="D5367">
            <v>2</v>
          </cell>
          <cell r="E5367" t="str">
            <v>Efficient Case Value</v>
          </cell>
          <cell r="F5367" t="str">
            <v>Efficient Case Value Source</v>
          </cell>
          <cell r="G5367" t="str">
            <v/>
          </cell>
          <cell r="H5367" t="str">
            <v>pg 5-8, Table 5-6</v>
          </cell>
          <cell r="I5367" t="str">
            <v>FinAnswer Express Market Characterization and Program Enhancements - Washington Service Territory 9 Sept 2011.pdf</v>
          </cell>
        </row>
        <row r="5368">
          <cell r="C5368" t="str">
            <v>1098.2_Measure life (years)</v>
          </cell>
          <cell r="D5368">
            <v>2</v>
          </cell>
          <cell r="E5368" t="str">
            <v>Measure life (years)</v>
          </cell>
          <cell r="F5368" t="str">
            <v>Measure Life Value Source</v>
          </cell>
          <cell r="G5368" t="str">
            <v/>
          </cell>
          <cell r="H5368" t="str">
            <v>Table 26</v>
          </cell>
          <cell r="I5368" t="str">
            <v>2013-Wyoming-Annual-Report-Appendices-FINAL.pdf</v>
          </cell>
        </row>
        <row r="5369">
          <cell r="C5369" t="str">
            <v>1098.2_Planned Net to Gross Ratio</v>
          </cell>
          <cell r="D5369">
            <v>2</v>
          </cell>
          <cell r="E5369" t="str">
            <v>Planned Net to Gross Ratio</v>
          </cell>
          <cell r="F5369" t="str">
            <v>Net-to-Gross Value Source</v>
          </cell>
          <cell r="G5369" t="str">
            <v/>
          </cell>
          <cell r="H5369" t="str">
            <v>Recommendation on Page 10</v>
          </cell>
          <cell r="I5369" t="str">
            <v>DSM_WY_EnergyFinAnswer_Report_2011.pdf</v>
          </cell>
        </row>
        <row r="5370">
          <cell r="C5370" t="str">
            <v>1098.2_Gross Average Monthly Demand Reduction (kW/unit)</v>
          </cell>
          <cell r="D5370">
            <v>2</v>
          </cell>
          <cell r="E5370" t="str">
            <v>Gross Average Monthly Demand Reduction (kW/unit)</v>
          </cell>
          <cell r="F5370" t="str">
            <v>Demand Savings Value Source</v>
          </cell>
          <cell r="G5370" t="str">
            <v/>
          </cell>
          <cell r="H5370" t="str">
            <v>Page 53</v>
          </cell>
          <cell r="I5370" t="str">
            <v>Wyoming Industrial  Agricultural Measure Review and Update 9 Nov.docx</v>
          </cell>
        </row>
        <row r="5371">
          <cell r="C5371" t="str">
            <v>1098.2_Gross incremental annual electric savings (kWh/yr)</v>
          </cell>
          <cell r="D5371">
            <v>2</v>
          </cell>
          <cell r="E5371" t="str">
            <v>Gross incremental annual electric savings (kWh/yr)</v>
          </cell>
          <cell r="F5371" t="str">
            <v>Energy Savings Value Source</v>
          </cell>
          <cell r="G5371" t="str">
            <v/>
          </cell>
          <cell r="H5371" t="str">
            <v>Page 53</v>
          </cell>
          <cell r="I5371" t="str">
            <v>Wyoming Industrial  Agricultural Measure Review and Update 9 Nov.docx</v>
          </cell>
        </row>
        <row r="5372">
          <cell r="C5372" t="str">
            <v>1098.2_Incremental cost ($)</v>
          </cell>
          <cell r="D5372">
            <v>2</v>
          </cell>
          <cell r="E5372" t="str">
            <v>Incremental cost ($)</v>
          </cell>
          <cell r="F5372" t="str">
            <v>Incremental Cost Value Source</v>
          </cell>
          <cell r="G5372" t="str">
            <v/>
          </cell>
          <cell r="H5372" t="str">
            <v>Page 53</v>
          </cell>
          <cell r="I5372" t="str">
            <v>Wyoming Industrial  Agricultural Measure Review and Update 9 Nov.docx</v>
          </cell>
        </row>
        <row r="5373">
          <cell r="C5373" t="str">
            <v>847.2_Gross Average Monthly Demand Reduction (kW/unit)</v>
          </cell>
          <cell r="D5373">
            <v>2</v>
          </cell>
          <cell r="E5373" t="str">
            <v>Gross Average Monthly Demand Reduction (kW/unit)</v>
          </cell>
          <cell r="F5373" t="str">
            <v>Demand Reduction Value Source</v>
          </cell>
          <cell r="G5373" t="str">
            <v/>
          </cell>
          <cell r="H5373" t="str">
            <v>pg 5-8, Table 5-6</v>
          </cell>
          <cell r="I5373" t="str">
            <v>FinAnswer Express Market Characterization and Program Enhancements - Washington Service Territory 9 Sept 2011.pdf</v>
          </cell>
        </row>
        <row r="5374">
          <cell r="C5374" t="str">
            <v>847.2_Measure life (years)</v>
          </cell>
          <cell r="D5374">
            <v>2</v>
          </cell>
          <cell r="E5374" t="str">
            <v>Measure life (years)</v>
          </cell>
          <cell r="F5374" t="str">
            <v>Measure Life Value Source</v>
          </cell>
          <cell r="G5374" t="str">
            <v/>
          </cell>
          <cell r="H5374" t="str">
            <v>Table 2a on page 10 of Appendix 1</v>
          </cell>
          <cell r="I5374" t="str">
            <v>WA_2011_Annual_Report_Conservation_Acquisition.pdf</v>
          </cell>
        </row>
        <row r="5375">
          <cell r="C5375" t="str">
            <v>847.2_Incremental cost ($)</v>
          </cell>
          <cell r="D5375">
            <v>2</v>
          </cell>
          <cell r="E5375" t="str">
            <v>Incremental cost ($)</v>
          </cell>
          <cell r="F5375" t="str">
            <v>Cost Value Source</v>
          </cell>
          <cell r="G5375" t="str">
            <v/>
          </cell>
          <cell r="H5375" t="str">
            <v>pg 5-8, Table 5-6</v>
          </cell>
          <cell r="I5375" t="str">
            <v>FinAnswer Express Market Characterization and Program Enhancements - Washington Service Territory 9 Sept 2011.pdf</v>
          </cell>
        </row>
        <row r="5376">
          <cell r="C5376" t="str">
            <v>847.2_Incentive Customer ($)</v>
          </cell>
          <cell r="D5376">
            <v>2</v>
          </cell>
          <cell r="E5376" t="str">
            <v>Incentive Customer ($)</v>
          </cell>
          <cell r="F5376" t="str">
            <v>Incentive Value Source</v>
          </cell>
          <cell r="G5376" t="str">
            <v/>
          </cell>
          <cell r="H5376" t="str">
            <v>pg 5-8, Table 5-6</v>
          </cell>
          <cell r="I5376" t="str">
            <v>FinAnswer Express Market Characterization and Program Enhancements - Washington Service Territory 9 Sept 2011.pdf</v>
          </cell>
        </row>
        <row r="5377">
          <cell r="C5377" t="str">
            <v>847.2_Gross incremental annual electric savings (kWh/yr)</v>
          </cell>
          <cell r="D5377">
            <v>2</v>
          </cell>
          <cell r="E5377" t="str">
            <v>Gross incremental annual electric savings (kWh/yr)</v>
          </cell>
          <cell r="F5377" t="str">
            <v xml:space="preserve">Energy Savings Value Source </v>
          </cell>
          <cell r="G5377" t="str">
            <v/>
          </cell>
          <cell r="H5377" t="str">
            <v>pg 5-8, Table 5-6</v>
          </cell>
          <cell r="I5377" t="str">
            <v>FinAnswer Express Market Characterization and Program Enhancements - Washington Service Territory 9 Sept 2011.pdf</v>
          </cell>
        </row>
        <row r="5378">
          <cell r="C5378" t="str">
            <v>847.2_Gross Average Monthly Demand Reduction (kW/unit)</v>
          </cell>
          <cell r="D5378">
            <v>2</v>
          </cell>
          <cell r="E5378" t="str">
            <v>Gross Average Monthly Demand Reduction (kW/unit)</v>
          </cell>
          <cell r="F5378" t="str">
            <v>Savings Parameters</v>
          </cell>
          <cell r="G5378" t="str">
            <v/>
          </cell>
          <cell r="H5378" t="str">
            <v/>
          </cell>
          <cell r="I5378" t="str">
            <v>WA Farm Equipment.docx</v>
          </cell>
        </row>
        <row r="5379">
          <cell r="C5379" t="str">
            <v>847.2_Gross incremental annual electric savings (kWh/yr)</v>
          </cell>
          <cell r="D5379">
            <v>2</v>
          </cell>
          <cell r="E5379" t="str">
            <v>Gross incremental annual electric savings (kWh/yr)</v>
          </cell>
          <cell r="F5379" t="str">
            <v>Savings Parameters</v>
          </cell>
          <cell r="G5379" t="str">
            <v/>
          </cell>
          <cell r="H5379" t="str">
            <v/>
          </cell>
          <cell r="I5379" t="str">
            <v>WA Farm Equipment.docx</v>
          </cell>
        </row>
        <row r="5380">
          <cell r="C5380" t="str">
            <v>1058.2_Gross Average Monthly Demand Reduction (kW/unit)</v>
          </cell>
          <cell r="D5380">
            <v>2</v>
          </cell>
          <cell r="E5380" t="str">
            <v>Gross Average Monthly Demand Reduction (kW/unit)</v>
          </cell>
          <cell r="F5380" t="str">
            <v>Demand Savings Value Source</v>
          </cell>
          <cell r="G5380" t="str">
            <v/>
          </cell>
          <cell r="H5380" t="str">
            <v>Page 53</v>
          </cell>
          <cell r="I5380" t="str">
            <v>Wyoming Industrial  Agricultural Measure Review and Update 9 Nov.docx</v>
          </cell>
        </row>
        <row r="5381">
          <cell r="C5381" t="str">
            <v>1058.2_Planned Net to Gross Ratio</v>
          </cell>
          <cell r="D5381">
            <v>2</v>
          </cell>
          <cell r="E5381" t="str">
            <v>Planned Net to Gross Ratio</v>
          </cell>
          <cell r="F5381" t="str">
            <v>Net-to-Gross Value Source</v>
          </cell>
          <cell r="G5381" t="str">
            <v/>
          </cell>
          <cell r="H5381" t="str">
            <v>Recommendation on Page 10</v>
          </cell>
          <cell r="I5381" t="str">
            <v>DSM_WY_EnergyFinAnswer_Report_2011.pdf</v>
          </cell>
        </row>
        <row r="5382">
          <cell r="C5382" t="str">
            <v>1058.2_Measure life (years)</v>
          </cell>
          <cell r="D5382">
            <v>2</v>
          </cell>
          <cell r="E5382" t="str">
            <v>Measure life (years)</v>
          </cell>
          <cell r="F5382" t="str">
            <v>Measure Life Value Source</v>
          </cell>
          <cell r="G5382" t="str">
            <v/>
          </cell>
          <cell r="H5382" t="str">
            <v>Table 26</v>
          </cell>
          <cell r="I5382" t="str">
            <v>2013-Wyoming-Annual-Report-Appendices-FINAL.pdf</v>
          </cell>
        </row>
        <row r="5383">
          <cell r="C5383" t="str">
            <v>1058.2_Gross incremental annual electric savings (kWh/yr)</v>
          </cell>
          <cell r="D5383">
            <v>2</v>
          </cell>
          <cell r="E5383" t="str">
            <v>Gross incremental annual electric savings (kWh/yr)</v>
          </cell>
          <cell r="F5383" t="str">
            <v>Energy Savings Value Source</v>
          </cell>
          <cell r="G5383" t="str">
            <v/>
          </cell>
          <cell r="H5383" t="str">
            <v>Page 53</v>
          </cell>
          <cell r="I5383" t="str">
            <v>Wyoming Industrial  Agricultural Measure Review and Update 9 Nov.docx</v>
          </cell>
        </row>
        <row r="5384">
          <cell r="C5384" t="str">
            <v>1058.2_Incremental cost ($)</v>
          </cell>
          <cell r="D5384">
            <v>2</v>
          </cell>
          <cell r="E5384" t="str">
            <v>Incremental cost ($)</v>
          </cell>
          <cell r="F5384" t="str">
            <v>Incremental Cost Value Source</v>
          </cell>
          <cell r="G5384" t="str">
            <v/>
          </cell>
          <cell r="H5384" t="str">
            <v>Page 53</v>
          </cell>
          <cell r="I5384" t="str">
            <v>Wyoming Industrial  Agricultural Measure Review and Update 9 Nov.docx</v>
          </cell>
        </row>
        <row r="5385">
          <cell r="C5385" t="str">
            <v>636.3_Measure life (years)</v>
          </cell>
          <cell r="D5385">
            <v>3</v>
          </cell>
          <cell r="E5385" t="str">
            <v>Measure life (years)</v>
          </cell>
          <cell r="F5385" t="str">
            <v>Measure Life Value Source</v>
          </cell>
          <cell r="G5385" t="str">
            <v/>
          </cell>
          <cell r="H5385" t="str">
            <v>Page 53</v>
          </cell>
          <cell r="I5385" t="str">
            <v>Utah Industrial  Agricultural Measure Review and Update 1 May 2014.docx</v>
          </cell>
        </row>
        <row r="5386">
          <cell r="C5386" t="str">
            <v>636.3_Planned Net to Gross Ratio</v>
          </cell>
          <cell r="D5386">
            <v>3</v>
          </cell>
          <cell r="E5386" t="str">
            <v>Planned Net to Gross Ratio</v>
          </cell>
          <cell r="F5386" t="str">
            <v>Planned Net-to-Gross Ratio Value Source</v>
          </cell>
          <cell r="G5386" t="str">
            <v/>
          </cell>
          <cell r="H5386" t="str">
            <v>BAU - CE inputs sheet</v>
          </cell>
          <cell r="I5386" t="str">
            <v>CE inputs - measure update   small business 031314.xlsx</v>
          </cell>
        </row>
        <row r="5387">
          <cell r="C5387" t="str">
            <v>636.3_Incremental cost ($)</v>
          </cell>
          <cell r="D5387">
            <v>3</v>
          </cell>
          <cell r="E5387" t="str">
            <v>Incremental cost ($)</v>
          </cell>
          <cell r="F5387" t="str">
            <v>Cost value source</v>
          </cell>
          <cell r="G5387" t="str">
            <v/>
          </cell>
          <cell r="H5387" t="str">
            <v>page 55</v>
          </cell>
          <cell r="I5387" t="str">
            <v>Utah Industrial  Agricultural Measure Review and Update 1 May 2014.docx</v>
          </cell>
        </row>
        <row r="5388">
          <cell r="C5388" t="str">
            <v>636.3_Gross incremental annual electric savings (kWh/yr)</v>
          </cell>
          <cell r="D5388">
            <v>3</v>
          </cell>
          <cell r="E5388" t="str">
            <v>Gross incremental annual electric savings (kWh/yr)</v>
          </cell>
          <cell r="F5388" t="str">
            <v>Energy savings value source</v>
          </cell>
          <cell r="G5388" t="str">
            <v/>
          </cell>
          <cell r="H5388" t="str">
            <v>page 55</v>
          </cell>
          <cell r="I5388" t="str">
            <v>Utah Industrial  Agricultural Measure Review and Update 1 May 2014.docx</v>
          </cell>
        </row>
        <row r="5389">
          <cell r="C5389" t="str">
            <v>636.3_Planned Realization Rate</v>
          </cell>
          <cell r="D5389">
            <v>3</v>
          </cell>
          <cell r="E5389" t="str">
            <v>Planned Realization Rate</v>
          </cell>
          <cell r="F5389" t="str">
            <v>Planned Realization Rate Value Source</v>
          </cell>
          <cell r="G5389" t="str">
            <v/>
          </cell>
          <cell r="H5389" t="str">
            <v>BAU - CE inputs sheet</v>
          </cell>
          <cell r="I5389" t="str">
            <v>CE inputs - measure update   small business 031314.xlsx</v>
          </cell>
        </row>
        <row r="5390">
          <cell r="C5390" t="str">
            <v>875.2_Incremental cost ($)</v>
          </cell>
          <cell r="D5390">
            <v>2</v>
          </cell>
          <cell r="E5390" t="str">
            <v>Incremental cost ($)</v>
          </cell>
          <cell r="F5390" t="str">
            <v>Cost Value Source</v>
          </cell>
          <cell r="G5390" t="str">
            <v/>
          </cell>
          <cell r="H5390" t="str">
            <v>pg 5-8, Table 5-6</v>
          </cell>
          <cell r="I5390" t="str">
            <v>FinAnswer Express Market Characterization and Program Enhancements - Washington Service Territory 9 Sept 2011.pdf</v>
          </cell>
        </row>
        <row r="5391">
          <cell r="C5391" t="str">
            <v>875.2_Gross incremental annual electric savings (kWh/yr)</v>
          </cell>
          <cell r="D5391">
            <v>2</v>
          </cell>
          <cell r="E5391" t="str">
            <v>Gross incremental annual electric savings (kWh/yr)</v>
          </cell>
          <cell r="F5391" t="str">
            <v>Savings Parameters</v>
          </cell>
          <cell r="G5391" t="str">
            <v/>
          </cell>
          <cell r="H5391" t="str">
            <v/>
          </cell>
          <cell r="I5391" t="str">
            <v>WA Farm Equipment.docx</v>
          </cell>
        </row>
        <row r="5392">
          <cell r="C5392" t="str">
            <v>875.2_Gross incremental annual electric savings (kWh/yr)</v>
          </cell>
          <cell r="D5392">
            <v>2</v>
          </cell>
          <cell r="E5392" t="str">
            <v>Gross incremental annual electric savings (kWh/yr)</v>
          </cell>
          <cell r="F5392" t="str">
            <v xml:space="preserve">Energy Savings Value Source </v>
          </cell>
          <cell r="G5392" t="str">
            <v/>
          </cell>
          <cell r="H5392" t="str">
            <v>pg 5-8, Table 5-6</v>
          </cell>
          <cell r="I5392" t="str">
            <v>FinAnswer Express Market Characterization and Program Enhancements - Washington Service Territory 9 Sept 2011.pdf</v>
          </cell>
        </row>
        <row r="5393">
          <cell r="C5393" t="str">
            <v>875.2_Efficient Case Value</v>
          </cell>
          <cell r="D5393">
            <v>2</v>
          </cell>
          <cell r="E5393" t="str">
            <v>Efficient Case Value</v>
          </cell>
          <cell r="F5393" t="str">
            <v>Efficient Case Value Source</v>
          </cell>
          <cell r="G5393" t="str">
            <v/>
          </cell>
          <cell r="H5393" t="str">
            <v>pg 5-8, Table 5-6</v>
          </cell>
          <cell r="I5393" t="str">
            <v>FinAnswer Express Market Characterization and Program Enhancements - Washington Service Territory 9 Sept 2011.pdf</v>
          </cell>
        </row>
        <row r="5394">
          <cell r="C5394" t="str">
            <v>875.2_Measure life (years)</v>
          </cell>
          <cell r="D5394">
            <v>2</v>
          </cell>
          <cell r="E5394" t="str">
            <v>Measure life (years)</v>
          </cell>
          <cell r="F5394" t="str">
            <v>Measure Life Value Source</v>
          </cell>
          <cell r="G5394" t="str">
            <v/>
          </cell>
          <cell r="H5394" t="str">
            <v>Table 2a on page 10 of Appendix 1</v>
          </cell>
          <cell r="I5394" t="str">
            <v>WA_2011_Annual_Report_Conservation_Acquisition.pdf</v>
          </cell>
        </row>
        <row r="5395">
          <cell r="C5395" t="str">
            <v>875.2_Gross incremental annual electric savings (kWh/yr)</v>
          </cell>
          <cell r="D5395">
            <v>2</v>
          </cell>
          <cell r="E5395" t="str">
            <v>Gross incremental annual electric savings (kWh/yr)</v>
          </cell>
          <cell r="F5395" t="str">
            <v>Savings Parameters</v>
          </cell>
          <cell r="G5395" t="str">
            <v/>
          </cell>
          <cell r="H5395" t="str">
            <v>pg 5-8, Table 5-6</v>
          </cell>
          <cell r="I5395" t="str">
            <v>FinAnswer Express Market Characterization and Program Enhancements - Washington Service Territory 9 Sept 2011.pdf</v>
          </cell>
        </row>
        <row r="5396">
          <cell r="C5396" t="str">
            <v>875.2_Gross Average Monthly Demand Reduction (kW/unit)</v>
          </cell>
          <cell r="D5396">
            <v>2</v>
          </cell>
          <cell r="E5396" t="str">
            <v>Gross Average Monthly Demand Reduction (kW/unit)</v>
          </cell>
          <cell r="F5396" t="str">
            <v>Demand Reduction Value Source</v>
          </cell>
          <cell r="G5396" t="str">
            <v/>
          </cell>
          <cell r="H5396" t="str">
            <v>pg 5-8, Table 5-6</v>
          </cell>
          <cell r="I5396" t="str">
            <v>FinAnswer Express Market Characterization and Program Enhancements - Washington Service Territory 9 Sept 2011.pdf</v>
          </cell>
        </row>
        <row r="5397">
          <cell r="C5397" t="str">
            <v>875.2_Gross Average Monthly Demand Reduction (kW/unit)</v>
          </cell>
          <cell r="D5397">
            <v>2</v>
          </cell>
          <cell r="E5397" t="str">
            <v>Gross Average Monthly Demand Reduction (kW/unit)</v>
          </cell>
          <cell r="F5397" t="str">
            <v>Savings Parameters</v>
          </cell>
          <cell r="G5397" t="str">
            <v/>
          </cell>
          <cell r="H5397" t="str">
            <v/>
          </cell>
          <cell r="I5397" t="str">
            <v>WA Farm Equipment.docx</v>
          </cell>
        </row>
        <row r="5398">
          <cell r="C5398" t="str">
            <v>875.2_Incentive Customer ($)</v>
          </cell>
          <cell r="D5398">
            <v>2</v>
          </cell>
          <cell r="E5398" t="str">
            <v>Incentive Customer ($)</v>
          </cell>
          <cell r="F5398" t="str">
            <v>Incentive Value Source</v>
          </cell>
          <cell r="G5398" t="str">
            <v/>
          </cell>
          <cell r="H5398" t="str">
            <v>pg 5-8, Table 5-6</v>
          </cell>
          <cell r="I5398" t="str">
            <v>FinAnswer Express Market Characterization and Program Enhancements - Washington Service Territory 9 Sept 2011.pdf</v>
          </cell>
        </row>
        <row r="5399">
          <cell r="C5399" t="str">
            <v>1099.2_Incremental cost ($)</v>
          </cell>
          <cell r="D5399">
            <v>2</v>
          </cell>
          <cell r="E5399" t="str">
            <v>Incremental cost ($)</v>
          </cell>
          <cell r="F5399" t="str">
            <v>Incremental Cost Value Source</v>
          </cell>
          <cell r="G5399" t="str">
            <v/>
          </cell>
          <cell r="H5399" t="str">
            <v>Page 53</v>
          </cell>
          <cell r="I5399" t="str">
            <v>Wyoming Industrial  Agricultural Measure Review and Update 9 Nov.docx</v>
          </cell>
        </row>
        <row r="5400">
          <cell r="C5400" t="str">
            <v>1099.2_Planned Net to Gross Ratio</v>
          </cell>
          <cell r="D5400">
            <v>2</v>
          </cell>
          <cell r="E5400" t="str">
            <v>Planned Net to Gross Ratio</v>
          </cell>
          <cell r="F5400" t="str">
            <v>Net-to-Gross Value Source</v>
          </cell>
          <cell r="G5400" t="str">
            <v/>
          </cell>
          <cell r="H5400" t="str">
            <v>Recommendation on Page 10</v>
          </cell>
          <cell r="I5400" t="str">
            <v>DSM_WY_EnergyFinAnswer_Report_2011.pdf</v>
          </cell>
        </row>
        <row r="5401">
          <cell r="C5401" t="str">
            <v>1099.2_Measure life (years)</v>
          </cell>
          <cell r="D5401">
            <v>2</v>
          </cell>
          <cell r="E5401" t="str">
            <v>Measure life (years)</v>
          </cell>
          <cell r="F5401" t="str">
            <v>Measure Life Value Source</v>
          </cell>
          <cell r="G5401" t="str">
            <v/>
          </cell>
          <cell r="H5401" t="str">
            <v>Table 26</v>
          </cell>
          <cell r="I5401" t="str">
            <v>2013-Wyoming-Annual-Report-Appendices-FINAL.pdf</v>
          </cell>
        </row>
        <row r="5402">
          <cell r="C5402" t="str">
            <v>1099.2_Gross Average Monthly Demand Reduction (kW/unit)</v>
          </cell>
          <cell r="D5402">
            <v>2</v>
          </cell>
          <cell r="E5402" t="str">
            <v>Gross Average Monthly Demand Reduction (kW/unit)</v>
          </cell>
          <cell r="F5402" t="str">
            <v>Demand Savings Value Source</v>
          </cell>
          <cell r="G5402" t="str">
            <v/>
          </cell>
          <cell r="H5402" t="str">
            <v>Page 53</v>
          </cell>
          <cell r="I5402" t="str">
            <v>Wyoming Industrial  Agricultural Measure Review and Update 9 Nov.docx</v>
          </cell>
        </row>
        <row r="5403">
          <cell r="C5403" t="str">
            <v>1099.2_Gross incremental annual electric savings (kWh/yr)</v>
          </cell>
          <cell r="D5403">
            <v>2</v>
          </cell>
          <cell r="E5403" t="str">
            <v>Gross incremental annual electric savings (kWh/yr)</v>
          </cell>
          <cell r="F5403" t="str">
            <v>Energy Savings Value Source</v>
          </cell>
          <cell r="G5403" t="str">
            <v/>
          </cell>
          <cell r="H5403" t="str">
            <v>Page 53</v>
          </cell>
          <cell r="I5403" t="str">
            <v>Wyoming Industrial  Agricultural Measure Review and Update 9 Nov.docx</v>
          </cell>
        </row>
        <row r="5404">
          <cell r="C5404" t="str">
            <v>848.2_Incremental cost ($)</v>
          </cell>
          <cell r="D5404">
            <v>2</v>
          </cell>
          <cell r="E5404" t="str">
            <v>Incremental cost ($)</v>
          </cell>
          <cell r="F5404" t="str">
            <v>Cost Value Source</v>
          </cell>
          <cell r="G5404" t="str">
            <v/>
          </cell>
          <cell r="H5404" t="str">
            <v>pg 5-8, Table 5-6</v>
          </cell>
          <cell r="I5404" t="str">
            <v>FinAnswer Express Market Characterization and Program Enhancements - Washington Service Territory 9 Sept 2011.pdf</v>
          </cell>
        </row>
        <row r="5405">
          <cell r="C5405" t="str">
            <v>848.2_Gross incremental annual electric savings (kWh/yr)</v>
          </cell>
          <cell r="D5405">
            <v>2</v>
          </cell>
          <cell r="E5405" t="str">
            <v>Gross incremental annual electric savings (kWh/yr)</v>
          </cell>
          <cell r="F5405" t="str">
            <v>Savings Parameters</v>
          </cell>
          <cell r="G5405" t="str">
            <v/>
          </cell>
          <cell r="H5405" t="str">
            <v/>
          </cell>
          <cell r="I5405" t="str">
            <v>WA Farm Equipment.docx</v>
          </cell>
        </row>
        <row r="5406">
          <cell r="C5406" t="str">
            <v>848.2_Measure life (years)</v>
          </cell>
          <cell r="D5406">
            <v>2</v>
          </cell>
          <cell r="E5406" t="str">
            <v>Measure life (years)</v>
          </cell>
          <cell r="F5406" t="str">
            <v>Measure Life Value Source</v>
          </cell>
          <cell r="G5406" t="str">
            <v/>
          </cell>
          <cell r="H5406" t="str">
            <v>Table 2a on page 10 of Appendix 1</v>
          </cell>
          <cell r="I5406" t="str">
            <v>WA_2011_Annual_Report_Conservation_Acquisition.pdf</v>
          </cell>
        </row>
        <row r="5407">
          <cell r="C5407" t="str">
            <v>848.2_Incentive Customer ($)</v>
          </cell>
          <cell r="D5407">
            <v>2</v>
          </cell>
          <cell r="E5407" t="str">
            <v>Incentive Customer ($)</v>
          </cell>
          <cell r="F5407" t="str">
            <v>Incentive Value Source</v>
          </cell>
          <cell r="G5407" t="str">
            <v/>
          </cell>
          <cell r="H5407" t="str">
            <v>pg 5-8, Table 5-6</v>
          </cell>
          <cell r="I5407" t="str">
            <v>FinAnswer Express Market Characterization and Program Enhancements - Washington Service Territory 9 Sept 2011.pdf</v>
          </cell>
        </row>
        <row r="5408">
          <cell r="C5408" t="str">
            <v>848.2_Gross Average Monthly Demand Reduction (kW/unit)</v>
          </cell>
          <cell r="D5408">
            <v>2</v>
          </cell>
          <cell r="E5408" t="str">
            <v>Gross Average Monthly Demand Reduction (kW/unit)</v>
          </cell>
          <cell r="F5408" t="str">
            <v>Demand Reduction Value Source</v>
          </cell>
          <cell r="G5408" t="str">
            <v/>
          </cell>
          <cell r="H5408" t="str">
            <v>pg 5-8, Table 5-6</v>
          </cell>
          <cell r="I5408" t="str">
            <v>FinAnswer Express Market Characterization and Program Enhancements - Washington Service Territory 9 Sept 2011.pdf</v>
          </cell>
        </row>
        <row r="5409">
          <cell r="C5409" t="str">
            <v>848.2_Gross Average Monthly Demand Reduction (kW/unit)</v>
          </cell>
          <cell r="D5409">
            <v>2</v>
          </cell>
          <cell r="E5409" t="str">
            <v>Gross Average Monthly Demand Reduction (kW/unit)</v>
          </cell>
          <cell r="F5409" t="str">
            <v>Savings Parameters</v>
          </cell>
          <cell r="G5409" t="str">
            <v/>
          </cell>
          <cell r="H5409" t="str">
            <v/>
          </cell>
          <cell r="I5409" t="str">
            <v>WA Farm Equipment.docx</v>
          </cell>
        </row>
        <row r="5410">
          <cell r="C5410" t="str">
            <v>848.2_Gross incremental annual electric savings (kWh/yr)</v>
          </cell>
          <cell r="D5410">
            <v>2</v>
          </cell>
          <cell r="E5410" t="str">
            <v>Gross incremental annual electric savings (kWh/yr)</v>
          </cell>
          <cell r="F5410" t="str">
            <v xml:space="preserve">Energy Savings Value Source </v>
          </cell>
          <cell r="G5410" t="str">
            <v/>
          </cell>
          <cell r="H5410" t="str">
            <v>pg 5-8, Table 5-6</v>
          </cell>
          <cell r="I5410" t="str">
            <v>FinAnswer Express Market Characterization and Program Enhancements - Washington Service Territory 9 Sept 2011.pdf</v>
          </cell>
        </row>
        <row r="5411">
          <cell r="C5411" t="str">
            <v>1059.2_Gross Average Monthly Demand Reduction (kW/unit)</v>
          </cell>
          <cell r="D5411">
            <v>2</v>
          </cell>
          <cell r="E5411" t="str">
            <v>Gross Average Monthly Demand Reduction (kW/unit)</v>
          </cell>
          <cell r="F5411" t="str">
            <v>Demand Savings Value Source</v>
          </cell>
          <cell r="G5411" t="str">
            <v/>
          </cell>
          <cell r="H5411" t="str">
            <v>Page 53</v>
          </cell>
          <cell r="I5411" t="str">
            <v>Wyoming Industrial  Agricultural Measure Review and Update 9 Nov.docx</v>
          </cell>
        </row>
        <row r="5412">
          <cell r="C5412" t="str">
            <v>1059.2_Planned Net to Gross Ratio</v>
          </cell>
          <cell r="D5412">
            <v>2</v>
          </cell>
          <cell r="E5412" t="str">
            <v>Planned Net to Gross Ratio</v>
          </cell>
          <cell r="F5412" t="str">
            <v>Net-to-Gross Value Source</v>
          </cell>
          <cell r="G5412" t="str">
            <v/>
          </cell>
          <cell r="H5412" t="str">
            <v>Recommendation on Page 10</v>
          </cell>
          <cell r="I5412" t="str">
            <v>DSM_WY_EnergyFinAnswer_Report_2011.pdf</v>
          </cell>
        </row>
        <row r="5413">
          <cell r="C5413" t="str">
            <v>1059.2_Incremental cost ($)</v>
          </cell>
          <cell r="D5413">
            <v>2</v>
          </cell>
          <cell r="E5413" t="str">
            <v>Incremental cost ($)</v>
          </cell>
          <cell r="F5413" t="str">
            <v>Incremental Cost Value Source</v>
          </cell>
          <cell r="G5413" t="str">
            <v/>
          </cell>
          <cell r="H5413" t="str">
            <v>Page 53</v>
          </cell>
          <cell r="I5413" t="str">
            <v>Wyoming Industrial  Agricultural Measure Review and Update 9 Nov.docx</v>
          </cell>
        </row>
        <row r="5414">
          <cell r="C5414" t="str">
            <v>1059.2_Measure life (years)</v>
          </cell>
          <cell r="D5414">
            <v>2</v>
          </cell>
          <cell r="E5414" t="str">
            <v>Measure life (years)</v>
          </cell>
          <cell r="F5414" t="str">
            <v>Measure Life Value Source</v>
          </cell>
          <cell r="G5414" t="str">
            <v/>
          </cell>
          <cell r="H5414" t="str">
            <v>Table 26</v>
          </cell>
          <cell r="I5414" t="str">
            <v>2013-Wyoming-Annual-Report-Appendices-FINAL.pdf</v>
          </cell>
        </row>
        <row r="5415">
          <cell r="C5415" t="str">
            <v>1059.2_Gross incremental annual electric savings (kWh/yr)</v>
          </cell>
          <cell r="D5415">
            <v>2</v>
          </cell>
          <cell r="E5415" t="str">
            <v>Gross incremental annual electric savings (kWh/yr)</v>
          </cell>
          <cell r="F5415" t="str">
            <v>Energy Savings Value Source</v>
          </cell>
          <cell r="G5415" t="str">
            <v/>
          </cell>
          <cell r="H5415" t="str">
            <v>Page 53</v>
          </cell>
          <cell r="I5415" t="str">
            <v>Wyoming Industrial  Agricultural Measure Review and Update 9 Nov.docx</v>
          </cell>
        </row>
        <row r="5416">
          <cell r="C5416" t="str">
            <v>637.3_Planned Realization Rate</v>
          </cell>
          <cell r="D5416">
            <v>3</v>
          </cell>
          <cell r="E5416" t="str">
            <v>Planned Realization Rate</v>
          </cell>
          <cell r="F5416" t="str">
            <v>Planned Realization Rate Value Source</v>
          </cell>
          <cell r="G5416" t="str">
            <v/>
          </cell>
          <cell r="H5416" t="str">
            <v>BAU - CE inputs sheet</v>
          </cell>
          <cell r="I5416" t="str">
            <v>CE inputs - measure update   small business 031314.xlsx</v>
          </cell>
        </row>
        <row r="5417">
          <cell r="C5417" t="str">
            <v>637.3_Measure life (years)</v>
          </cell>
          <cell r="D5417">
            <v>3</v>
          </cell>
          <cell r="E5417" t="str">
            <v>Measure life (years)</v>
          </cell>
          <cell r="F5417" t="str">
            <v>Measure Life Value Source</v>
          </cell>
          <cell r="G5417" t="str">
            <v/>
          </cell>
          <cell r="H5417" t="str">
            <v>Page 53</v>
          </cell>
          <cell r="I5417" t="str">
            <v>Utah Industrial  Agricultural Measure Review and Update 1 May 2014.docx</v>
          </cell>
        </row>
        <row r="5418">
          <cell r="C5418" t="str">
            <v>637.3_Gross incremental annual electric savings (kWh/yr)</v>
          </cell>
          <cell r="D5418">
            <v>3</v>
          </cell>
          <cell r="E5418" t="str">
            <v>Gross incremental annual electric savings (kWh/yr)</v>
          </cell>
          <cell r="F5418" t="str">
            <v>Energy savings value source</v>
          </cell>
          <cell r="G5418" t="str">
            <v/>
          </cell>
          <cell r="H5418" t="str">
            <v>page 55</v>
          </cell>
          <cell r="I5418" t="str">
            <v>Utah Industrial  Agricultural Measure Review and Update 1 May 2014.docx</v>
          </cell>
        </row>
        <row r="5419">
          <cell r="C5419" t="str">
            <v>637.3_Planned Net to Gross Ratio</v>
          </cell>
          <cell r="D5419">
            <v>3</v>
          </cell>
          <cell r="E5419" t="str">
            <v>Planned Net to Gross Ratio</v>
          </cell>
          <cell r="F5419" t="str">
            <v>Planned Net-to-Gross Ratio Value Source</v>
          </cell>
          <cell r="G5419" t="str">
            <v/>
          </cell>
          <cell r="H5419" t="str">
            <v>BAU - CE inputs sheet</v>
          </cell>
          <cell r="I5419" t="str">
            <v>CE inputs - measure update   small business 031314.xlsx</v>
          </cell>
        </row>
        <row r="5420">
          <cell r="C5420" t="str">
            <v>637.3_Incremental cost ($)</v>
          </cell>
          <cell r="D5420">
            <v>3</v>
          </cell>
          <cell r="E5420" t="str">
            <v>Incremental cost ($)</v>
          </cell>
          <cell r="F5420" t="str">
            <v>Cost value source</v>
          </cell>
          <cell r="G5420" t="str">
            <v/>
          </cell>
          <cell r="H5420" t="str">
            <v>page 55</v>
          </cell>
          <cell r="I5420" t="str">
            <v>Utah Industrial  Agricultural Measure Review and Update 1 May 2014.docx</v>
          </cell>
        </row>
        <row r="5421">
          <cell r="C5421" t="str">
            <v>872.2_Gross Average Monthly Demand Reduction (kW/unit)</v>
          </cell>
          <cell r="D5421">
            <v>2</v>
          </cell>
          <cell r="E5421" t="str">
            <v>Gross Average Monthly Demand Reduction (kW/unit)</v>
          </cell>
          <cell r="F5421" t="str">
            <v>Savings Parameters</v>
          </cell>
          <cell r="G5421" t="str">
            <v/>
          </cell>
          <cell r="H5421" t="str">
            <v/>
          </cell>
          <cell r="I5421" t="str">
            <v>WA Farm Equipment.docx</v>
          </cell>
        </row>
        <row r="5422">
          <cell r="C5422" t="str">
            <v>872.2_Efficient Case Value</v>
          </cell>
          <cell r="D5422">
            <v>2</v>
          </cell>
          <cell r="E5422" t="str">
            <v>Efficient Case Value</v>
          </cell>
          <cell r="F5422" t="str">
            <v>Efficient Case Value Source</v>
          </cell>
          <cell r="G5422" t="str">
            <v/>
          </cell>
          <cell r="H5422" t="str">
            <v>pg 5-8, Table 5-6</v>
          </cell>
          <cell r="I5422" t="str">
            <v>FinAnswer Express Market Characterization and Program Enhancements - Washington Service Territory 9 Sept 2011.pdf</v>
          </cell>
        </row>
        <row r="5423">
          <cell r="C5423" t="str">
            <v>872.2_Measure life (years)</v>
          </cell>
          <cell r="D5423">
            <v>2</v>
          </cell>
          <cell r="E5423" t="str">
            <v>Measure life (years)</v>
          </cell>
          <cell r="F5423" t="str">
            <v>Measure Life Value Source</v>
          </cell>
          <cell r="G5423" t="str">
            <v/>
          </cell>
          <cell r="H5423" t="str">
            <v>Table 2a on page 10 of Appendix 1</v>
          </cell>
          <cell r="I5423" t="str">
            <v>WA_2011_Annual_Report_Conservation_Acquisition.pdf</v>
          </cell>
        </row>
        <row r="5424">
          <cell r="C5424" t="str">
            <v>872.2_Gross incremental annual electric savings (kWh/yr)</v>
          </cell>
          <cell r="D5424">
            <v>2</v>
          </cell>
          <cell r="E5424" t="str">
            <v>Gross incremental annual electric savings (kWh/yr)</v>
          </cell>
          <cell r="F5424" t="str">
            <v>Savings Parameters</v>
          </cell>
          <cell r="G5424" t="str">
            <v/>
          </cell>
          <cell r="H5424" t="str">
            <v>pg 5-8, Table 5-6</v>
          </cell>
          <cell r="I5424" t="str">
            <v>FinAnswer Express Market Characterization and Program Enhancements - Washington Service Territory 9 Sept 2011.pdf</v>
          </cell>
        </row>
        <row r="5425">
          <cell r="C5425" t="str">
            <v>872.2_Incentive Customer ($)</v>
          </cell>
          <cell r="D5425">
            <v>2</v>
          </cell>
          <cell r="E5425" t="str">
            <v>Incentive Customer ($)</v>
          </cell>
          <cell r="F5425" t="str">
            <v>Incentive Value Source</v>
          </cell>
          <cell r="G5425" t="str">
            <v/>
          </cell>
          <cell r="H5425" t="str">
            <v>pg 5-8, Table 5-6</v>
          </cell>
          <cell r="I5425" t="str">
            <v>FinAnswer Express Market Characterization and Program Enhancements - Washington Service Territory 9 Sept 2011.pdf</v>
          </cell>
        </row>
        <row r="5426">
          <cell r="C5426" t="str">
            <v>872.2_Gross Average Monthly Demand Reduction (kW/unit)</v>
          </cell>
          <cell r="D5426">
            <v>2</v>
          </cell>
          <cell r="E5426" t="str">
            <v>Gross Average Monthly Demand Reduction (kW/unit)</v>
          </cell>
          <cell r="F5426" t="str">
            <v>Demand Reduction Value Source</v>
          </cell>
          <cell r="G5426" t="str">
            <v/>
          </cell>
          <cell r="H5426" t="str">
            <v>pg 5-8, Table 5-6</v>
          </cell>
          <cell r="I5426" t="str">
            <v>FinAnswer Express Market Characterization and Program Enhancements - Washington Service Territory 9 Sept 2011.pdf</v>
          </cell>
        </row>
        <row r="5427">
          <cell r="C5427" t="str">
            <v>872.2_Gross incremental annual electric savings (kWh/yr)</v>
          </cell>
          <cell r="D5427">
            <v>2</v>
          </cell>
          <cell r="E5427" t="str">
            <v>Gross incremental annual electric savings (kWh/yr)</v>
          </cell>
          <cell r="F5427" t="str">
            <v>Savings Parameters</v>
          </cell>
          <cell r="G5427" t="str">
            <v/>
          </cell>
          <cell r="H5427" t="str">
            <v/>
          </cell>
          <cell r="I5427" t="str">
            <v>WA Farm Equipment.docx</v>
          </cell>
        </row>
        <row r="5428">
          <cell r="C5428" t="str">
            <v>872.2_Incremental cost ($)</v>
          </cell>
          <cell r="D5428">
            <v>2</v>
          </cell>
          <cell r="E5428" t="str">
            <v>Incremental cost ($)</v>
          </cell>
          <cell r="F5428" t="str">
            <v>Cost Value Source</v>
          </cell>
          <cell r="G5428" t="str">
            <v/>
          </cell>
          <cell r="H5428" t="str">
            <v>pg 5-8, Table 5-6</v>
          </cell>
          <cell r="I5428" t="str">
            <v>FinAnswer Express Market Characterization and Program Enhancements - Washington Service Territory 9 Sept 2011.pdf</v>
          </cell>
        </row>
        <row r="5429">
          <cell r="C5429" t="str">
            <v>872.2_Gross incremental annual electric savings (kWh/yr)</v>
          </cell>
          <cell r="D5429">
            <v>2</v>
          </cell>
          <cell r="E5429" t="str">
            <v>Gross incremental annual electric savings (kWh/yr)</v>
          </cell>
          <cell r="F5429" t="str">
            <v xml:space="preserve">Energy Savings Value Source </v>
          </cell>
          <cell r="G5429" t="str">
            <v/>
          </cell>
          <cell r="H5429" t="str">
            <v>pg 5-8, Table 5-6</v>
          </cell>
          <cell r="I5429" t="str">
            <v>FinAnswer Express Market Characterization and Program Enhancements - Washington Service Territory 9 Sept 2011.pdf</v>
          </cell>
        </row>
        <row r="5430">
          <cell r="C5430" t="str">
            <v>1100.2_Planned Net to Gross Ratio</v>
          </cell>
          <cell r="D5430">
            <v>2</v>
          </cell>
          <cell r="E5430" t="str">
            <v>Planned Net to Gross Ratio</v>
          </cell>
          <cell r="F5430" t="str">
            <v>Net-to-Gross Value Source</v>
          </cell>
          <cell r="G5430" t="str">
            <v/>
          </cell>
          <cell r="H5430" t="str">
            <v>Recommendation on Page 10</v>
          </cell>
          <cell r="I5430" t="str">
            <v>DSM_WY_EnergyFinAnswer_Report_2011.pdf</v>
          </cell>
        </row>
        <row r="5431">
          <cell r="C5431" t="str">
            <v>1100.2_Gross incremental annual electric savings (kWh/yr)</v>
          </cell>
          <cell r="D5431">
            <v>2</v>
          </cell>
          <cell r="E5431" t="str">
            <v>Gross incremental annual electric savings (kWh/yr)</v>
          </cell>
          <cell r="F5431" t="str">
            <v>Energy Savings Value Source</v>
          </cell>
          <cell r="G5431" t="str">
            <v/>
          </cell>
          <cell r="H5431" t="str">
            <v>Page 53</v>
          </cell>
          <cell r="I5431" t="str">
            <v>Wyoming Industrial  Agricultural Measure Review and Update 9 Nov.docx</v>
          </cell>
        </row>
        <row r="5432">
          <cell r="C5432" t="str">
            <v>1100.2_Measure life (years)</v>
          </cell>
          <cell r="D5432">
            <v>2</v>
          </cell>
          <cell r="E5432" t="str">
            <v>Measure life (years)</v>
          </cell>
          <cell r="F5432" t="str">
            <v>Measure Life Value Source</v>
          </cell>
          <cell r="G5432" t="str">
            <v/>
          </cell>
          <cell r="H5432" t="str">
            <v>Table 26</v>
          </cell>
          <cell r="I5432" t="str">
            <v>2013-Wyoming-Annual-Report-Appendices-FINAL.pdf</v>
          </cell>
        </row>
        <row r="5433">
          <cell r="C5433" t="str">
            <v>1100.2_Gross Average Monthly Demand Reduction (kW/unit)</v>
          </cell>
          <cell r="D5433">
            <v>2</v>
          </cell>
          <cell r="E5433" t="str">
            <v>Gross Average Monthly Demand Reduction (kW/unit)</v>
          </cell>
          <cell r="F5433" t="str">
            <v>Demand Savings Value Source</v>
          </cell>
          <cell r="G5433" t="str">
            <v/>
          </cell>
          <cell r="H5433" t="str">
            <v>Page 53</v>
          </cell>
          <cell r="I5433" t="str">
            <v>Wyoming Industrial  Agricultural Measure Review and Update 9 Nov.docx</v>
          </cell>
        </row>
        <row r="5434">
          <cell r="C5434" t="str">
            <v>1100.2_Incremental cost ($)</v>
          </cell>
          <cell r="D5434">
            <v>2</v>
          </cell>
          <cell r="E5434" t="str">
            <v>Incremental cost ($)</v>
          </cell>
          <cell r="F5434" t="str">
            <v>Incremental Cost Value Source</v>
          </cell>
          <cell r="G5434" t="str">
            <v/>
          </cell>
          <cell r="H5434" t="str">
            <v>Page 53</v>
          </cell>
          <cell r="I5434" t="str">
            <v>Wyoming Industrial  Agricultural Measure Review and Update 9 Nov.docx</v>
          </cell>
        </row>
        <row r="5435">
          <cell r="C5435" t="str">
            <v>849.2_Incremental cost ($)</v>
          </cell>
          <cell r="D5435">
            <v>2</v>
          </cell>
          <cell r="E5435" t="str">
            <v>Incremental cost ($)</v>
          </cell>
          <cell r="F5435" t="str">
            <v>Cost Value Source</v>
          </cell>
          <cell r="G5435" t="str">
            <v/>
          </cell>
          <cell r="H5435" t="str">
            <v>pg 5-8, Table 5-6</v>
          </cell>
          <cell r="I5435" t="str">
            <v>FinAnswer Express Market Characterization and Program Enhancements - Washington Service Territory 9 Sept 2011.pdf</v>
          </cell>
        </row>
        <row r="5436">
          <cell r="C5436" t="str">
            <v>849.2_Gross incremental annual electric savings (kWh/yr)</v>
          </cell>
          <cell r="D5436">
            <v>2</v>
          </cell>
          <cell r="E5436" t="str">
            <v>Gross incremental annual electric savings (kWh/yr)</v>
          </cell>
          <cell r="F5436" t="str">
            <v xml:space="preserve">Energy Savings Value Source </v>
          </cell>
          <cell r="G5436" t="str">
            <v/>
          </cell>
          <cell r="H5436" t="str">
            <v>pg 5-8, Table 5-6</v>
          </cell>
          <cell r="I5436" t="str">
            <v>FinAnswer Express Market Characterization and Program Enhancements - Washington Service Territory 9 Sept 2011.pdf</v>
          </cell>
        </row>
        <row r="5437">
          <cell r="C5437" t="str">
            <v>849.2_Measure life (years)</v>
          </cell>
          <cell r="D5437">
            <v>2</v>
          </cell>
          <cell r="E5437" t="str">
            <v>Measure life (years)</v>
          </cell>
          <cell r="F5437" t="str">
            <v>Measure Life Value Source</v>
          </cell>
          <cell r="G5437" t="str">
            <v/>
          </cell>
          <cell r="H5437" t="str">
            <v>Table 2a on page 10 of Appendix 1</v>
          </cell>
          <cell r="I5437" t="str">
            <v>WA_2011_Annual_Report_Conservation_Acquisition.pdf</v>
          </cell>
        </row>
        <row r="5438">
          <cell r="C5438" t="str">
            <v>849.2_Incentive Customer ($)</v>
          </cell>
          <cell r="D5438">
            <v>2</v>
          </cell>
          <cell r="E5438" t="str">
            <v>Incentive Customer ($)</v>
          </cell>
          <cell r="F5438" t="str">
            <v>Incentive Value Source</v>
          </cell>
          <cell r="G5438" t="str">
            <v/>
          </cell>
          <cell r="H5438" t="str">
            <v>pg 5-8, Table 5-6</v>
          </cell>
          <cell r="I5438" t="str">
            <v>FinAnswer Express Market Characterization and Program Enhancements - Washington Service Territory 9 Sept 2011.pdf</v>
          </cell>
        </row>
        <row r="5439">
          <cell r="C5439" t="str">
            <v>849.2_Gross Average Monthly Demand Reduction (kW/unit)</v>
          </cell>
          <cell r="D5439">
            <v>2</v>
          </cell>
          <cell r="E5439" t="str">
            <v>Gross Average Monthly Demand Reduction (kW/unit)</v>
          </cell>
          <cell r="F5439" t="str">
            <v>Demand Reduction Value Source</v>
          </cell>
          <cell r="G5439" t="str">
            <v/>
          </cell>
          <cell r="H5439" t="str">
            <v>pg 5-8, Table 5-6</v>
          </cell>
          <cell r="I5439" t="str">
            <v>FinAnswer Express Market Characterization and Program Enhancements - Washington Service Territory 9 Sept 2011.pdf</v>
          </cell>
        </row>
        <row r="5440">
          <cell r="C5440" t="str">
            <v>849.2_Gross incremental annual electric savings (kWh/yr)</v>
          </cell>
          <cell r="D5440">
            <v>2</v>
          </cell>
          <cell r="E5440" t="str">
            <v>Gross incremental annual electric savings (kWh/yr)</v>
          </cell>
          <cell r="F5440" t="str">
            <v>Savings Parameters</v>
          </cell>
          <cell r="G5440" t="str">
            <v/>
          </cell>
          <cell r="H5440" t="str">
            <v/>
          </cell>
          <cell r="I5440" t="str">
            <v>WA Farm Equipment.docx</v>
          </cell>
        </row>
        <row r="5441">
          <cell r="C5441" t="str">
            <v>1060.2_Gross Average Monthly Demand Reduction (kW/unit)</v>
          </cell>
          <cell r="D5441">
            <v>2</v>
          </cell>
          <cell r="E5441" t="str">
            <v>Gross Average Monthly Demand Reduction (kW/unit)</v>
          </cell>
          <cell r="F5441" t="str">
            <v>Demand Savings Value Source</v>
          </cell>
          <cell r="G5441" t="str">
            <v/>
          </cell>
          <cell r="H5441" t="str">
            <v>Page 53</v>
          </cell>
          <cell r="I5441" t="str">
            <v>Wyoming Industrial  Agricultural Measure Review and Update 9 Nov.docx</v>
          </cell>
        </row>
        <row r="5442">
          <cell r="C5442" t="str">
            <v>1060.2_Planned Net to Gross Ratio</v>
          </cell>
          <cell r="D5442">
            <v>2</v>
          </cell>
          <cell r="E5442" t="str">
            <v>Planned Net to Gross Ratio</v>
          </cell>
          <cell r="F5442" t="str">
            <v>Net-to-Gross Value Source</v>
          </cell>
          <cell r="G5442" t="str">
            <v/>
          </cell>
          <cell r="H5442" t="str">
            <v>Recommendation on Page 10</v>
          </cell>
          <cell r="I5442" t="str">
            <v>DSM_WY_EnergyFinAnswer_Report_2011.pdf</v>
          </cell>
        </row>
        <row r="5443">
          <cell r="C5443" t="str">
            <v>1060.2_Incremental cost ($)</v>
          </cell>
          <cell r="D5443">
            <v>2</v>
          </cell>
          <cell r="E5443" t="str">
            <v>Incremental cost ($)</v>
          </cell>
          <cell r="F5443" t="str">
            <v>Incremental Cost Value Source</v>
          </cell>
          <cell r="G5443" t="str">
            <v/>
          </cell>
          <cell r="H5443" t="str">
            <v>Page 53</v>
          </cell>
          <cell r="I5443" t="str">
            <v>Wyoming Industrial  Agricultural Measure Review and Update 9 Nov.docx</v>
          </cell>
        </row>
        <row r="5444">
          <cell r="C5444" t="str">
            <v>1060.2_Measure life (years)</v>
          </cell>
          <cell r="D5444">
            <v>2</v>
          </cell>
          <cell r="E5444" t="str">
            <v>Measure life (years)</v>
          </cell>
          <cell r="F5444" t="str">
            <v>Measure Life Value Source</v>
          </cell>
          <cell r="G5444" t="str">
            <v/>
          </cell>
          <cell r="H5444" t="str">
            <v>Table 26</v>
          </cell>
          <cell r="I5444" t="str">
            <v>2013-Wyoming-Annual-Report-Appendices-FINAL.pdf</v>
          </cell>
        </row>
        <row r="5445">
          <cell r="C5445" t="str">
            <v>1060.2_Gross incremental annual electric savings (kWh/yr)</v>
          </cell>
          <cell r="D5445">
            <v>2</v>
          </cell>
          <cell r="E5445" t="str">
            <v>Gross incremental annual electric savings (kWh/yr)</v>
          </cell>
          <cell r="F5445" t="str">
            <v>Energy Savings Value Source</v>
          </cell>
          <cell r="G5445" t="str">
            <v/>
          </cell>
          <cell r="H5445" t="str">
            <v>Page 53</v>
          </cell>
          <cell r="I5445" t="str">
            <v>Wyoming Industrial  Agricultural Measure Review and Update 9 Nov.docx</v>
          </cell>
        </row>
        <row r="5446">
          <cell r="C5446" t="str">
            <v>638.3_Planned Realization Rate</v>
          </cell>
          <cell r="D5446">
            <v>3</v>
          </cell>
          <cell r="E5446" t="str">
            <v>Planned Realization Rate</v>
          </cell>
          <cell r="F5446" t="str">
            <v>Planned Realization Rate Value Source</v>
          </cell>
          <cell r="G5446" t="str">
            <v/>
          </cell>
          <cell r="H5446" t="str">
            <v>BAU - CE inputs sheet</v>
          </cell>
          <cell r="I5446" t="str">
            <v>CE inputs - measure update   small business 031314.xlsx</v>
          </cell>
        </row>
        <row r="5447">
          <cell r="C5447" t="str">
            <v>638.3_Planned Net to Gross Ratio</v>
          </cell>
          <cell r="D5447">
            <v>3</v>
          </cell>
          <cell r="E5447" t="str">
            <v>Planned Net to Gross Ratio</v>
          </cell>
          <cell r="F5447" t="str">
            <v>Planned Net-to-Gross Ratio Value Source</v>
          </cell>
          <cell r="G5447" t="str">
            <v/>
          </cell>
          <cell r="H5447" t="str">
            <v>BAU - CE inputs sheet</v>
          </cell>
          <cell r="I5447" t="str">
            <v>CE inputs - measure update   small business 031314.xlsx</v>
          </cell>
        </row>
        <row r="5448">
          <cell r="C5448" t="str">
            <v>638.3_Measure life (years)</v>
          </cell>
          <cell r="D5448">
            <v>3</v>
          </cell>
          <cell r="E5448" t="str">
            <v>Measure life (years)</v>
          </cell>
          <cell r="F5448" t="str">
            <v>Measure Life Value Source</v>
          </cell>
          <cell r="G5448" t="str">
            <v/>
          </cell>
          <cell r="H5448" t="str">
            <v>Page 53</v>
          </cell>
          <cell r="I5448" t="str">
            <v>Utah Industrial  Agricultural Measure Review and Update 1 May 2014.docx</v>
          </cell>
        </row>
        <row r="5449">
          <cell r="C5449" t="str">
            <v>638.3_Incremental cost ($)</v>
          </cell>
          <cell r="D5449">
            <v>3</v>
          </cell>
          <cell r="E5449" t="str">
            <v>Incremental cost ($)</v>
          </cell>
          <cell r="F5449" t="str">
            <v>Cost value source</v>
          </cell>
          <cell r="G5449" t="str">
            <v/>
          </cell>
          <cell r="H5449" t="str">
            <v>page 55</v>
          </cell>
          <cell r="I5449" t="str">
            <v>Utah Industrial  Agricultural Measure Review and Update 1 May 2014.docx</v>
          </cell>
        </row>
        <row r="5450">
          <cell r="C5450" t="str">
            <v>638.3_Gross incremental annual electric savings (kWh/yr)</v>
          </cell>
          <cell r="D5450">
            <v>3</v>
          </cell>
          <cell r="E5450" t="str">
            <v>Gross incremental annual electric savings (kWh/yr)</v>
          </cell>
          <cell r="F5450" t="str">
            <v>Energy savings value source</v>
          </cell>
          <cell r="G5450" t="str">
            <v/>
          </cell>
          <cell r="H5450" t="str">
            <v>page 55</v>
          </cell>
          <cell r="I5450" t="str">
            <v>Utah Industrial  Agricultural Measure Review and Update 1 May 2014.docx</v>
          </cell>
        </row>
        <row r="5451">
          <cell r="C5451" t="str">
            <v>214.2_Planned Realization Rate</v>
          </cell>
          <cell r="D5451">
            <v>2</v>
          </cell>
          <cell r="E5451" t="str">
            <v>Planned Realization Rate</v>
          </cell>
          <cell r="F5451" t="str">
            <v>Realization Rate Value Source</v>
          </cell>
          <cell r="G5451" t="str">
            <v/>
          </cell>
          <cell r="H5451" t="str">
            <v xml:space="preserve"> Table 1, p. 2.</v>
          </cell>
          <cell r="I5451" t="str">
            <v>CA_FinAnswer_Express_Program_Evaluation_2009-2011.pdf</v>
          </cell>
        </row>
        <row r="5452">
          <cell r="C5452" t="str">
            <v>214.2_Measure life (years)</v>
          </cell>
          <cell r="D5452">
            <v>2</v>
          </cell>
          <cell r="E5452" t="str">
            <v>Measure life (years)</v>
          </cell>
          <cell r="F5452" t="str">
            <v>Measure Life Value Source</v>
          </cell>
          <cell r="G5452" t="str">
            <v/>
          </cell>
          <cell r="H5452" t="str">
            <v/>
          </cell>
          <cell r="I5452" t="str">
            <v>FinAnswer Express Market Characterization and Program Enhancements - California Service Territory 18 August 2011.pdf</v>
          </cell>
        </row>
        <row r="5453">
          <cell r="C5453" t="str">
            <v>214.2_Gross incremental annual electric savings (kWh/yr)</v>
          </cell>
          <cell r="D5453">
            <v>2</v>
          </cell>
          <cell r="E5453" t="str">
            <v>Gross incremental annual electric savings (kWh/yr)</v>
          </cell>
          <cell r="F5453" t="str">
            <v>Energy Savings Value Source</v>
          </cell>
          <cell r="G5453" t="str">
            <v/>
          </cell>
          <cell r="H5453" t="str">
            <v/>
          </cell>
          <cell r="I5453" t="str">
            <v>California Industrial  Agricultural Measure Review and Update 29 Nov 2013.docx</v>
          </cell>
        </row>
        <row r="5454">
          <cell r="C5454" t="str">
            <v>214.2_Planned Net to Gross Ratio</v>
          </cell>
          <cell r="D5454">
            <v>2</v>
          </cell>
          <cell r="E5454" t="str">
            <v>Planned Net to Gross Ratio</v>
          </cell>
          <cell r="F5454" t="str">
            <v>Net-to-Gross Value Source</v>
          </cell>
          <cell r="G5454" t="str">
            <v/>
          </cell>
          <cell r="H5454" t="str">
            <v>P. 2 .</v>
          </cell>
          <cell r="I5454" t="str">
            <v>CA_FinAnswer_Express_Program_Evaluation_2009-2011.pdf</v>
          </cell>
        </row>
        <row r="5455">
          <cell r="C5455" t="str">
            <v>214.2_Gross Average Monthly Demand Reduction (kW/unit)</v>
          </cell>
          <cell r="D5455">
            <v>2</v>
          </cell>
          <cell r="E5455" t="str">
            <v>Gross Average Monthly Demand Reduction (kW/unit)</v>
          </cell>
          <cell r="F5455" t="str">
            <v>Demand Savings Value Source</v>
          </cell>
          <cell r="G5455" t="str">
            <v/>
          </cell>
          <cell r="H5455" t="str">
            <v/>
          </cell>
          <cell r="I5455" t="str">
            <v>California Industrial  Agricultural Measure Review and Update 29 Nov 2013.docx</v>
          </cell>
        </row>
        <row r="5456">
          <cell r="C5456" t="str">
            <v>214.2_Incremental cost ($)</v>
          </cell>
          <cell r="D5456">
            <v>2</v>
          </cell>
          <cell r="E5456" t="str">
            <v>Incremental cost ($)</v>
          </cell>
          <cell r="F5456" t="str">
            <v>Incremental Cost Value Source</v>
          </cell>
          <cell r="G5456" t="str">
            <v/>
          </cell>
          <cell r="H5456" t="str">
            <v/>
          </cell>
          <cell r="I5456" t="str">
            <v>California Industrial  Agricultural Measure Review and Update 29 Nov 2013.docx</v>
          </cell>
        </row>
        <row r="5457">
          <cell r="C5457" t="str">
            <v>423.2_Measure life (years)</v>
          </cell>
          <cell r="D5457">
            <v>2</v>
          </cell>
          <cell r="E5457" t="str">
            <v>Measure life (years)</v>
          </cell>
          <cell r="F5457" t="str">
            <v>Measure Life Value Source</v>
          </cell>
          <cell r="G5457" t="str">
            <v/>
          </cell>
          <cell r="H5457" t="str">
            <v>Table 3 on page 19 of Appendix 1</v>
          </cell>
          <cell r="I5457" t="str">
            <v>ID_2011_Annual_Report_Appendix.pdf</v>
          </cell>
        </row>
        <row r="5458">
          <cell r="C5458" t="str">
            <v>423.2_Gross Average Monthly Demand Reduction (kW/unit)</v>
          </cell>
          <cell r="D5458">
            <v>2</v>
          </cell>
          <cell r="E5458" t="str">
            <v>Gross Average Monthly Demand Reduction (kW/unit)</v>
          </cell>
          <cell r="F5458" t="str">
            <v>Demand Reduction Value Source</v>
          </cell>
          <cell r="G5458" t="str">
            <v/>
          </cell>
          <cell r="H5458" t="str">
            <v/>
          </cell>
          <cell r="I5458" t="str">
            <v>Idaho Industrial  Agricultural Measure Review and Update 20 Nov 2013 revised 27 June 2014.pdf</v>
          </cell>
        </row>
        <row r="5459">
          <cell r="C5459" t="str">
            <v>423.2_Planned Realization Rate</v>
          </cell>
          <cell r="D5459">
            <v>2</v>
          </cell>
          <cell r="E5459" t="str">
            <v>Planned Realization Rate</v>
          </cell>
          <cell r="F5459" t="str">
            <v>Realization Rate Value Source</v>
          </cell>
          <cell r="G5459" t="str">
            <v/>
          </cell>
          <cell r="H5459" t="str">
            <v>Table 1</v>
          </cell>
          <cell r="I5459" t="str">
            <v>ID_Energy_FinAnswer_Program_Evaluation_2009-2011.pdf</v>
          </cell>
        </row>
        <row r="5460">
          <cell r="C5460" t="str">
            <v>423.2_Gross incremental annual electric savings (kWh/yr)</v>
          </cell>
          <cell r="D5460">
            <v>2</v>
          </cell>
          <cell r="E5460" t="str">
            <v>Gross incremental annual electric savings (kWh/yr)</v>
          </cell>
          <cell r="F5460" t="str">
            <v xml:space="preserve">Energy Savings Value Source </v>
          </cell>
          <cell r="G5460" t="str">
            <v/>
          </cell>
          <cell r="H5460" t="str">
            <v/>
          </cell>
          <cell r="I5460" t="str">
            <v>Idaho Industrial  Agricultural Measure Review and Update 20 Nov 2013 revised 27 June 2014.pdf</v>
          </cell>
        </row>
        <row r="5461">
          <cell r="C5461" t="str">
            <v>423.2_Planned Net to Gross Ratio</v>
          </cell>
          <cell r="D5461">
            <v>2</v>
          </cell>
          <cell r="E5461" t="str">
            <v>Planned Net to Gross Ratio</v>
          </cell>
          <cell r="F5461" t="str">
            <v>Net-to-Gross Ratio Value Source</v>
          </cell>
          <cell r="G5461" t="str">
            <v/>
          </cell>
          <cell r="H5461" t="str">
            <v>Page 2</v>
          </cell>
          <cell r="I5461" t="str">
            <v>ID_Energy_FinAnswer_Program_Evaluation_2009-2011.pdf</v>
          </cell>
        </row>
        <row r="5462">
          <cell r="C5462" t="str">
            <v>423.2_Incremental cost ($)</v>
          </cell>
          <cell r="D5462">
            <v>2</v>
          </cell>
          <cell r="E5462" t="str">
            <v>Incremental cost ($)</v>
          </cell>
          <cell r="F5462" t="str">
            <v>Cost Value Source</v>
          </cell>
          <cell r="G5462" t="str">
            <v/>
          </cell>
          <cell r="H5462" t="str">
            <v/>
          </cell>
          <cell r="I5462" t="str">
            <v>Idaho Industrial  Agricultural Measure Review and Update 20 Nov 2013 revised 27 June 2014.pdf</v>
          </cell>
        </row>
        <row r="5463">
          <cell r="C5463" t="str">
            <v>648.2_Incentive Customer ($)</v>
          </cell>
          <cell r="D5463">
            <v>2</v>
          </cell>
          <cell r="E5463" t="str">
            <v>Incentive Customer ($)</v>
          </cell>
          <cell r="F5463" t="str">
            <v>Incentive Value Source</v>
          </cell>
          <cell r="G5463" t="str">
            <v/>
          </cell>
          <cell r="H5463" t="str">
            <v>FE Deemed Savings - Industrial v10.18.12.xlsx table of deemed values used by program administator</v>
          </cell>
          <cell r="I5463" t="str">
            <v/>
          </cell>
        </row>
        <row r="5464">
          <cell r="C5464" t="str">
            <v>648.2_Baseline Value</v>
          </cell>
          <cell r="D5464">
            <v>2</v>
          </cell>
          <cell r="E5464" t="str">
            <v>Baseline Value</v>
          </cell>
          <cell r="F5464" t="str">
            <v>Baseline Value Source</v>
          </cell>
          <cell r="G5464" t="str">
            <v/>
          </cell>
          <cell r="H5464" t="str">
            <v/>
          </cell>
          <cell r="I5464" t="str">
            <v>FinAnswer Express Market Characterization and Program Enhancements - Utah Service Territory 30 Nov 2011.pdf</v>
          </cell>
        </row>
        <row r="5465">
          <cell r="C5465" t="str">
            <v>648.2_Gross Average Monthly Demand Reduction (kW/unit)</v>
          </cell>
          <cell r="D5465">
            <v>2</v>
          </cell>
          <cell r="E5465" t="str">
            <v>Gross Average Monthly Demand Reduction (kW/unit)</v>
          </cell>
          <cell r="F5465" t="str">
            <v>Savings Parameters</v>
          </cell>
          <cell r="G5465" t="str">
            <v/>
          </cell>
          <cell r="H5465" t="str">
            <v/>
          </cell>
          <cell r="I5465" t="str">
            <v>Farm Equipment.docx</v>
          </cell>
        </row>
        <row r="5466">
          <cell r="C5466" t="str">
            <v>648.2_Gross incremental annual electric savings (kWh/yr)</v>
          </cell>
          <cell r="D5466">
            <v>2</v>
          </cell>
          <cell r="E5466" t="str">
            <v>Gross incremental annual electric savings (kWh/yr)</v>
          </cell>
          <cell r="F5466" t="str">
            <v>Savings Parameters</v>
          </cell>
          <cell r="G5466" t="str">
            <v/>
          </cell>
          <cell r="H5466" t="str">
            <v/>
          </cell>
          <cell r="I5466" t="str">
            <v>Farm Equipment.docx</v>
          </cell>
        </row>
        <row r="5467">
          <cell r="C5467" t="str">
            <v>648.2_Efficient Case Value</v>
          </cell>
          <cell r="D5467">
            <v>2</v>
          </cell>
          <cell r="E5467" t="str">
            <v>Efficient Case Value</v>
          </cell>
          <cell r="F5467" t="str">
            <v>Efficient Case Value Source</v>
          </cell>
          <cell r="G5467" t="str">
            <v/>
          </cell>
          <cell r="H5467" t="str">
            <v/>
          </cell>
          <cell r="I5467" t="str">
            <v>FinAnswer Express Market Characterization and Program Enhancements - Utah Service Territory 30 Nov 2011.pdf</v>
          </cell>
        </row>
        <row r="5468">
          <cell r="C5468" t="str">
            <v>648.2_Gross Average Monthly Demand Reduction (kW/unit)</v>
          </cell>
          <cell r="D5468">
            <v>2</v>
          </cell>
          <cell r="E5468" t="str">
            <v>Gross Average Monthly Demand Reduction (kW/unit)</v>
          </cell>
          <cell r="F5468" t="str">
            <v>Demand Reduction Value Source</v>
          </cell>
          <cell r="G5468" t="str">
            <v/>
          </cell>
          <cell r="H5468" t="str">
            <v/>
          </cell>
          <cell r="I5468" t="str">
            <v>FinAnswer Express Market Characterization and Program Enhancements - Utah Service Territory 30 Nov 2011.pdf</v>
          </cell>
        </row>
        <row r="5469">
          <cell r="C5469" t="str">
            <v>648.2_Incremental cost ($)</v>
          </cell>
          <cell r="D5469">
            <v>2</v>
          </cell>
          <cell r="E5469" t="str">
            <v>Incremental cost ($)</v>
          </cell>
          <cell r="F5469" t="str">
            <v>Cost Value Source</v>
          </cell>
          <cell r="G5469" t="str">
            <v/>
          </cell>
          <cell r="H5469" t="str">
            <v/>
          </cell>
          <cell r="I5469" t="str">
            <v>FinAnswer Express Market Characterization and Program Enhancements - Utah Service Territory 30 Nov 2011.pdf</v>
          </cell>
        </row>
        <row r="5470">
          <cell r="C5470" t="str">
            <v>648.2_Gross incremental annual electric savings (kWh/yr)</v>
          </cell>
          <cell r="D5470">
            <v>2</v>
          </cell>
          <cell r="E5470" t="str">
            <v>Gross incremental annual electric savings (kWh/yr)</v>
          </cell>
          <cell r="F5470" t="str">
            <v xml:space="preserve">Energy Savings Value Source </v>
          </cell>
          <cell r="G5470" t="str">
            <v/>
          </cell>
          <cell r="H5470" t="str">
            <v/>
          </cell>
          <cell r="I5470" t="str">
            <v>FinAnswer Express Market Characterization and Program Enhancements - Utah Service Territory 30 Nov 2011.pdf</v>
          </cell>
        </row>
        <row r="5471">
          <cell r="C5471" t="str">
            <v>190.2_Planned Net to Gross Ratio</v>
          </cell>
          <cell r="D5471">
            <v>2</v>
          </cell>
          <cell r="E5471" t="str">
            <v>Planned Net to Gross Ratio</v>
          </cell>
          <cell r="F5471" t="str">
            <v>Net-to-Gross Value Source</v>
          </cell>
          <cell r="G5471" t="str">
            <v/>
          </cell>
          <cell r="H5471" t="str">
            <v>P. 2 .</v>
          </cell>
          <cell r="I5471" t="str">
            <v>CA_FinAnswer_Express_Program_Evaluation_2009-2011.pdf</v>
          </cell>
        </row>
        <row r="5472">
          <cell r="C5472" t="str">
            <v>190.2_Gross Average Monthly Demand Reduction (kW/unit)</v>
          </cell>
          <cell r="D5472">
            <v>2</v>
          </cell>
          <cell r="E5472" t="str">
            <v>Gross Average Monthly Demand Reduction (kW/unit)</v>
          </cell>
          <cell r="F5472" t="str">
            <v>Demand Savings Value Source</v>
          </cell>
          <cell r="G5472" t="str">
            <v/>
          </cell>
          <cell r="H5472" t="str">
            <v/>
          </cell>
          <cell r="I5472" t="str">
            <v>California Industrial  Agricultural Measure Review and Update 29 Nov 2013.docx</v>
          </cell>
        </row>
        <row r="5473">
          <cell r="C5473" t="str">
            <v>190.2_Planned Realization Rate</v>
          </cell>
          <cell r="D5473">
            <v>2</v>
          </cell>
          <cell r="E5473" t="str">
            <v>Planned Realization Rate</v>
          </cell>
          <cell r="F5473" t="str">
            <v>Realization Rate Value Source</v>
          </cell>
          <cell r="G5473" t="str">
            <v/>
          </cell>
          <cell r="H5473" t="str">
            <v xml:space="preserve"> Table 1, p. 2.</v>
          </cell>
          <cell r="I5473" t="str">
            <v>CA_FinAnswer_Express_Program_Evaluation_2009-2011.pdf</v>
          </cell>
        </row>
        <row r="5474">
          <cell r="C5474" t="str">
            <v>190.2_Measure life (years)</v>
          </cell>
          <cell r="D5474">
            <v>2</v>
          </cell>
          <cell r="E5474" t="str">
            <v>Measure life (years)</v>
          </cell>
          <cell r="F5474" t="str">
            <v>Measure Life Value Source</v>
          </cell>
          <cell r="G5474" t="str">
            <v/>
          </cell>
          <cell r="H5474" t="str">
            <v/>
          </cell>
          <cell r="I5474" t="str">
            <v>FinAnswer Express Market Characterization and Program Enhancements - California Service Territory 18 August 2011.pdf</v>
          </cell>
        </row>
        <row r="5475">
          <cell r="C5475" t="str">
            <v>190.2_Incremental cost ($)</v>
          </cell>
          <cell r="D5475">
            <v>2</v>
          </cell>
          <cell r="E5475" t="str">
            <v>Incremental cost ($)</v>
          </cell>
          <cell r="F5475" t="str">
            <v>Incremental Cost Value Source</v>
          </cell>
          <cell r="G5475" t="str">
            <v/>
          </cell>
          <cell r="H5475" t="str">
            <v/>
          </cell>
          <cell r="I5475" t="str">
            <v>California Industrial  Agricultural Measure Review and Update 29 Nov 2013.docx</v>
          </cell>
        </row>
        <row r="5476">
          <cell r="C5476" t="str">
            <v>190.2_Gross incremental annual electric savings (kWh/yr)</v>
          </cell>
          <cell r="D5476">
            <v>2</v>
          </cell>
          <cell r="E5476" t="str">
            <v>Gross incremental annual electric savings (kWh/yr)</v>
          </cell>
          <cell r="F5476" t="str">
            <v>Energy Savings Value Source</v>
          </cell>
          <cell r="G5476" t="str">
            <v/>
          </cell>
          <cell r="H5476" t="str">
            <v/>
          </cell>
          <cell r="I5476" t="str">
            <v>California Industrial  Agricultural Measure Review and Update 29 Nov 2013.docx</v>
          </cell>
        </row>
        <row r="5477">
          <cell r="C5477" t="str">
            <v>409.2_Gross Average Monthly Demand Reduction (kW/unit)</v>
          </cell>
          <cell r="D5477">
            <v>2</v>
          </cell>
          <cell r="E5477" t="str">
            <v>Gross Average Monthly Demand Reduction (kW/unit)</v>
          </cell>
          <cell r="F5477" t="str">
            <v>Demand Reduction Value Source</v>
          </cell>
          <cell r="G5477" t="str">
            <v/>
          </cell>
          <cell r="H5477" t="str">
            <v/>
          </cell>
          <cell r="I5477" t="str">
            <v>Idaho Industrial  Agricultural Measure Review and Update 20 Nov 2013 revised 27 June 2014.pdf</v>
          </cell>
        </row>
        <row r="5478">
          <cell r="C5478" t="str">
            <v>409.2_Planned Net to Gross Ratio</v>
          </cell>
          <cell r="D5478">
            <v>2</v>
          </cell>
          <cell r="E5478" t="str">
            <v>Planned Net to Gross Ratio</v>
          </cell>
          <cell r="F5478" t="str">
            <v>Net-to-Gross Ratio Value Source</v>
          </cell>
          <cell r="G5478" t="str">
            <v/>
          </cell>
          <cell r="H5478" t="str">
            <v>Page 2</v>
          </cell>
          <cell r="I5478" t="str">
            <v>ID_Energy_FinAnswer_Program_Evaluation_2009-2011.pdf</v>
          </cell>
        </row>
        <row r="5479">
          <cell r="C5479" t="str">
            <v>409.2_Measure life (years)</v>
          </cell>
          <cell r="D5479">
            <v>2</v>
          </cell>
          <cell r="E5479" t="str">
            <v>Measure life (years)</v>
          </cell>
          <cell r="F5479" t="str">
            <v>Measure Life Value Source</v>
          </cell>
          <cell r="G5479" t="str">
            <v/>
          </cell>
          <cell r="H5479" t="str">
            <v>Table 3 on page 19 of Appendix 1</v>
          </cell>
          <cell r="I5479" t="str">
            <v>ID_2011_Annual_Report_Appendix.pdf</v>
          </cell>
        </row>
        <row r="5480">
          <cell r="C5480" t="str">
            <v>409.2_Incremental cost ($)</v>
          </cell>
          <cell r="D5480">
            <v>2</v>
          </cell>
          <cell r="E5480" t="str">
            <v>Incremental cost ($)</v>
          </cell>
          <cell r="F5480" t="str">
            <v>Cost Value Source</v>
          </cell>
          <cell r="G5480" t="str">
            <v/>
          </cell>
          <cell r="H5480" t="str">
            <v/>
          </cell>
          <cell r="I5480" t="str">
            <v>Idaho Industrial  Agricultural Measure Review and Update 20 Nov 2013 revised 27 June 2014.pdf</v>
          </cell>
        </row>
        <row r="5481">
          <cell r="C5481" t="str">
            <v>409.2_Planned Realization Rate</v>
          </cell>
          <cell r="D5481">
            <v>2</v>
          </cell>
          <cell r="E5481" t="str">
            <v>Planned Realization Rate</v>
          </cell>
          <cell r="F5481" t="str">
            <v>Realization Rate Value Source</v>
          </cell>
          <cell r="G5481" t="str">
            <v/>
          </cell>
          <cell r="H5481" t="str">
            <v>Table 1</v>
          </cell>
          <cell r="I5481" t="str">
            <v>ID_Energy_FinAnswer_Program_Evaluation_2009-2011.pdf</v>
          </cell>
        </row>
        <row r="5482">
          <cell r="C5482" t="str">
            <v>409.2_Gross incremental annual electric savings (kWh/yr)</v>
          </cell>
          <cell r="D5482">
            <v>2</v>
          </cell>
          <cell r="E5482" t="str">
            <v>Gross incremental annual electric savings (kWh/yr)</v>
          </cell>
          <cell r="F5482" t="str">
            <v xml:space="preserve">Energy Savings Value Source </v>
          </cell>
          <cell r="G5482" t="str">
            <v/>
          </cell>
          <cell r="H5482" t="str">
            <v/>
          </cell>
          <cell r="I5482" t="str">
            <v>Idaho Industrial  Agricultural Measure Review and Update 20 Nov 2013 revised 27 June 2014.pdf</v>
          </cell>
        </row>
        <row r="5483">
          <cell r="C5483" t="str">
            <v>635.2_Gross Average Monthly Demand Reduction (kW/unit)</v>
          </cell>
          <cell r="D5483">
            <v>2</v>
          </cell>
          <cell r="E5483" t="str">
            <v>Gross Average Monthly Demand Reduction (kW/unit)</v>
          </cell>
          <cell r="F5483" t="str">
            <v>Savings Parameters</v>
          </cell>
          <cell r="G5483" t="str">
            <v/>
          </cell>
          <cell r="H5483" t="str">
            <v/>
          </cell>
          <cell r="I5483" t="str">
            <v>Farm Equipment.docx</v>
          </cell>
        </row>
        <row r="5484">
          <cell r="C5484" t="str">
            <v>635.2_Incentive Customer ($)</v>
          </cell>
          <cell r="D5484">
            <v>2</v>
          </cell>
          <cell r="E5484" t="str">
            <v>Incentive Customer ($)</v>
          </cell>
          <cell r="F5484" t="str">
            <v>Incentive Value Source</v>
          </cell>
          <cell r="G5484" t="str">
            <v/>
          </cell>
          <cell r="H5484" t="str">
            <v>FE Deemed Savings - Industrial v10.18.12.xlsx table of deemed values used by program administator</v>
          </cell>
          <cell r="I5484" t="str">
            <v/>
          </cell>
        </row>
        <row r="5485">
          <cell r="C5485" t="str">
            <v>635.2_Gross Average Monthly Demand Reduction (kW/unit)</v>
          </cell>
          <cell r="D5485">
            <v>2</v>
          </cell>
          <cell r="E5485" t="str">
            <v>Gross Average Monthly Demand Reduction (kW/unit)</v>
          </cell>
          <cell r="F5485" t="str">
            <v>Demand Reduction Value Source</v>
          </cell>
          <cell r="G5485" t="str">
            <v/>
          </cell>
          <cell r="H5485" t="str">
            <v/>
          </cell>
          <cell r="I5485" t="str">
            <v>FinAnswer Express Market Characterization and Program Enhancements - Utah Service Territory 30 Nov 2011.pdf</v>
          </cell>
        </row>
        <row r="5486">
          <cell r="C5486" t="str">
            <v>635.2_Gross incremental annual electric savings (kWh/yr)</v>
          </cell>
          <cell r="D5486">
            <v>2</v>
          </cell>
          <cell r="E5486" t="str">
            <v>Gross incremental annual electric savings (kWh/yr)</v>
          </cell>
          <cell r="F5486" t="str">
            <v>Savings Parameters</v>
          </cell>
          <cell r="G5486" t="str">
            <v/>
          </cell>
          <cell r="H5486" t="str">
            <v/>
          </cell>
          <cell r="I5486" t="str">
            <v>Farm Equipment.docx</v>
          </cell>
        </row>
        <row r="5487">
          <cell r="C5487" t="str">
            <v>635.2_Gross incremental annual electric savings (kWh/yr)</v>
          </cell>
          <cell r="D5487">
            <v>2</v>
          </cell>
          <cell r="E5487" t="str">
            <v>Gross incremental annual electric savings (kWh/yr)</v>
          </cell>
          <cell r="F5487" t="str">
            <v xml:space="preserve">Energy Savings Value Source </v>
          </cell>
          <cell r="G5487" t="str">
            <v/>
          </cell>
          <cell r="H5487" t="str">
            <v/>
          </cell>
          <cell r="I5487" t="str">
            <v>FinAnswer Express Market Characterization and Program Enhancements - Utah Service Territory 30 Nov 2011.pdf</v>
          </cell>
        </row>
        <row r="5488">
          <cell r="C5488" t="str">
            <v>635.2_Baseline Value</v>
          </cell>
          <cell r="D5488">
            <v>2</v>
          </cell>
          <cell r="E5488" t="str">
            <v>Baseline Value</v>
          </cell>
          <cell r="F5488" t="str">
            <v>Baseline Value Source</v>
          </cell>
          <cell r="G5488" t="str">
            <v/>
          </cell>
          <cell r="H5488" t="str">
            <v/>
          </cell>
          <cell r="I5488" t="str">
            <v>FinAnswer Express Market Characterization and Program Enhancements - Utah Service Territory 30 Nov 2011.pdf</v>
          </cell>
        </row>
        <row r="5489">
          <cell r="C5489" t="str">
            <v>635.2_Incremental cost ($)</v>
          </cell>
          <cell r="D5489">
            <v>2</v>
          </cell>
          <cell r="E5489" t="str">
            <v>Incremental cost ($)</v>
          </cell>
          <cell r="F5489" t="str">
            <v>Cost Value Source</v>
          </cell>
          <cell r="G5489" t="str">
            <v/>
          </cell>
          <cell r="H5489" t="str">
            <v/>
          </cell>
          <cell r="I5489" t="str">
            <v>FinAnswer Express Market Characterization and Program Enhancements - Utah Service Territory 30 Nov 2011.pdf</v>
          </cell>
        </row>
        <row r="5490">
          <cell r="C5490" t="str">
            <v>635.2_Efficient Case Value</v>
          </cell>
          <cell r="D5490">
            <v>2</v>
          </cell>
          <cell r="E5490" t="str">
            <v>Efficient Case Value</v>
          </cell>
          <cell r="F5490" t="str">
            <v>Efficient Case Value Source</v>
          </cell>
          <cell r="G5490" t="str">
            <v/>
          </cell>
          <cell r="H5490" t="str">
            <v/>
          </cell>
          <cell r="I5490" t="str">
            <v>FinAnswer Express Market Characterization and Program Enhancements - Utah Service Territory 30 Nov 2011.pdf</v>
          </cell>
        </row>
        <row r="5491">
          <cell r="C5491" t="str">
            <v>215.2_Gross incremental annual electric savings (kWh/yr)</v>
          </cell>
          <cell r="D5491">
            <v>2</v>
          </cell>
          <cell r="E5491" t="str">
            <v>Gross incremental annual electric savings (kWh/yr)</v>
          </cell>
          <cell r="F5491" t="str">
            <v>Energy Savings Value Source</v>
          </cell>
          <cell r="G5491" t="str">
            <v/>
          </cell>
          <cell r="H5491" t="str">
            <v/>
          </cell>
          <cell r="I5491" t="str">
            <v>California Industrial  Agricultural Measure Review and Update 29 Nov 2013.docx</v>
          </cell>
        </row>
        <row r="5492">
          <cell r="C5492" t="str">
            <v>215.2_Planned Realization Rate</v>
          </cell>
          <cell r="D5492">
            <v>2</v>
          </cell>
          <cell r="E5492" t="str">
            <v>Planned Realization Rate</v>
          </cell>
          <cell r="F5492" t="str">
            <v>Realization Rate Value Source</v>
          </cell>
          <cell r="G5492" t="str">
            <v/>
          </cell>
          <cell r="H5492" t="str">
            <v xml:space="preserve"> Table 1, p. 2.</v>
          </cell>
          <cell r="I5492" t="str">
            <v>CA_FinAnswer_Express_Program_Evaluation_2009-2011.pdf</v>
          </cell>
        </row>
        <row r="5493">
          <cell r="C5493" t="str">
            <v>215.2_Measure life (years)</v>
          </cell>
          <cell r="D5493">
            <v>2</v>
          </cell>
          <cell r="E5493" t="str">
            <v>Measure life (years)</v>
          </cell>
          <cell r="F5493" t="str">
            <v>Measure Life Value Source</v>
          </cell>
          <cell r="G5493" t="str">
            <v/>
          </cell>
          <cell r="H5493" t="str">
            <v/>
          </cell>
          <cell r="I5493" t="str">
            <v>FinAnswer Express Market Characterization and Program Enhancements - California Service Territory 18 August 2011.pdf</v>
          </cell>
        </row>
        <row r="5494">
          <cell r="C5494" t="str">
            <v>215.2_Planned Net to Gross Ratio</v>
          </cell>
          <cell r="D5494">
            <v>2</v>
          </cell>
          <cell r="E5494" t="str">
            <v>Planned Net to Gross Ratio</v>
          </cell>
          <cell r="F5494" t="str">
            <v>Net-to-Gross Value Source</v>
          </cell>
          <cell r="G5494" t="str">
            <v/>
          </cell>
          <cell r="H5494" t="str">
            <v>P. 2 .</v>
          </cell>
          <cell r="I5494" t="str">
            <v>CA_FinAnswer_Express_Program_Evaluation_2009-2011.pdf</v>
          </cell>
        </row>
        <row r="5495">
          <cell r="C5495" t="str">
            <v>215.2_Incremental cost ($)</v>
          </cell>
          <cell r="D5495">
            <v>2</v>
          </cell>
          <cell r="E5495" t="str">
            <v>Incremental cost ($)</v>
          </cell>
          <cell r="F5495" t="str">
            <v>Incremental Cost Value Source</v>
          </cell>
          <cell r="G5495" t="str">
            <v/>
          </cell>
          <cell r="H5495" t="str">
            <v/>
          </cell>
          <cell r="I5495" t="str">
            <v>California Industrial  Agricultural Measure Review and Update 29 Nov 2013.docx</v>
          </cell>
        </row>
        <row r="5496">
          <cell r="C5496" t="str">
            <v>215.2_Gross Average Monthly Demand Reduction (kW/unit)</v>
          </cell>
          <cell r="D5496">
            <v>2</v>
          </cell>
          <cell r="E5496" t="str">
            <v>Gross Average Monthly Demand Reduction (kW/unit)</v>
          </cell>
          <cell r="F5496" t="str">
            <v>Demand Savings Value Source</v>
          </cell>
          <cell r="G5496" t="str">
            <v/>
          </cell>
          <cell r="H5496" t="str">
            <v/>
          </cell>
          <cell r="I5496" t="str">
            <v>California Industrial  Agricultural Measure Review and Update 29 Nov 2013.docx</v>
          </cell>
        </row>
        <row r="5497">
          <cell r="C5497" t="str">
            <v>424.2_Planned Net to Gross Ratio</v>
          </cell>
          <cell r="D5497">
            <v>2</v>
          </cell>
          <cell r="E5497" t="str">
            <v>Planned Net to Gross Ratio</v>
          </cell>
          <cell r="F5497" t="str">
            <v>Net-to-Gross Ratio Value Source</v>
          </cell>
          <cell r="G5497" t="str">
            <v/>
          </cell>
          <cell r="H5497" t="str">
            <v>Page 2</v>
          </cell>
          <cell r="I5497" t="str">
            <v>ID_Energy_FinAnswer_Program_Evaluation_2009-2011.pdf</v>
          </cell>
        </row>
        <row r="5498">
          <cell r="C5498" t="str">
            <v>424.2_Measure life (years)</v>
          </cell>
          <cell r="D5498">
            <v>2</v>
          </cell>
          <cell r="E5498" t="str">
            <v>Measure life (years)</v>
          </cell>
          <cell r="F5498" t="str">
            <v>Measure Life Value Source</v>
          </cell>
          <cell r="G5498" t="str">
            <v/>
          </cell>
          <cell r="H5498" t="str">
            <v>Table 3 on page 19 of Appendix 1</v>
          </cell>
          <cell r="I5498" t="str">
            <v>ID_2011_Annual_Report_Appendix.pdf</v>
          </cell>
        </row>
        <row r="5499">
          <cell r="C5499" t="str">
            <v>424.2_Incremental cost ($)</v>
          </cell>
          <cell r="D5499">
            <v>2</v>
          </cell>
          <cell r="E5499" t="str">
            <v>Incremental cost ($)</v>
          </cell>
          <cell r="F5499" t="str">
            <v>Cost Value Source</v>
          </cell>
          <cell r="G5499" t="str">
            <v/>
          </cell>
          <cell r="H5499" t="str">
            <v/>
          </cell>
          <cell r="I5499" t="str">
            <v>Idaho Industrial  Agricultural Measure Review and Update 20 Nov 2013 revised 27 June 2014.pdf</v>
          </cell>
        </row>
        <row r="5500">
          <cell r="C5500" t="str">
            <v>424.2_Planned Realization Rate</v>
          </cell>
          <cell r="D5500">
            <v>2</v>
          </cell>
          <cell r="E5500" t="str">
            <v>Planned Realization Rate</v>
          </cell>
          <cell r="F5500" t="str">
            <v>Realization Rate Value Source</v>
          </cell>
          <cell r="G5500" t="str">
            <v/>
          </cell>
          <cell r="H5500" t="str">
            <v>Table 1</v>
          </cell>
          <cell r="I5500" t="str">
            <v>ID_Energy_FinAnswer_Program_Evaluation_2009-2011.pdf</v>
          </cell>
        </row>
        <row r="5501">
          <cell r="C5501" t="str">
            <v>424.2_Gross incremental annual electric savings (kWh/yr)</v>
          </cell>
          <cell r="D5501">
            <v>2</v>
          </cell>
          <cell r="E5501" t="str">
            <v>Gross incremental annual electric savings (kWh/yr)</v>
          </cell>
          <cell r="F5501" t="str">
            <v xml:space="preserve">Energy Savings Value Source </v>
          </cell>
          <cell r="G5501" t="str">
            <v/>
          </cell>
          <cell r="H5501" t="str">
            <v/>
          </cell>
          <cell r="I5501" t="str">
            <v>Idaho Industrial  Agricultural Measure Review and Update 20 Nov 2013 revised 27 June 2014.pdf</v>
          </cell>
        </row>
        <row r="5502">
          <cell r="C5502" t="str">
            <v>424.2_Gross Average Monthly Demand Reduction (kW/unit)</v>
          </cell>
          <cell r="D5502">
            <v>2</v>
          </cell>
          <cell r="E5502" t="str">
            <v>Gross Average Monthly Demand Reduction (kW/unit)</v>
          </cell>
          <cell r="F5502" t="str">
            <v>Demand Reduction Value Source</v>
          </cell>
          <cell r="G5502" t="str">
            <v/>
          </cell>
          <cell r="H5502" t="str">
            <v/>
          </cell>
          <cell r="I5502" t="str">
            <v>Idaho Industrial  Agricultural Measure Review and Update 20 Nov 2013 revised 27 June 2014.pdf</v>
          </cell>
        </row>
        <row r="5503">
          <cell r="C5503" t="str">
            <v>649.2_Gross Average Monthly Demand Reduction (kW/unit)</v>
          </cell>
          <cell r="D5503">
            <v>2</v>
          </cell>
          <cell r="E5503" t="str">
            <v>Gross Average Monthly Demand Reduction (kW/unit)</v>
          </cell>
          <cell r="F5503" t="str">
            <v>Demand Reduction Value Source</v>
          </cell>
          <cell r="G5503" t="str">
            <v/>
          </cell>
          <cell r="H5503" t="str">
            <v/>
          </cell>
          <cell r="I5503" t="str">
            <v>FinAnswer Express Market Characterization and Program Enhancements - Utah Service Territory 30 Nov 2011.pdf</v>
          </cell>
        </row>
        <row r="5504">
          <cell r="C5504" t="str">
            <v>649.2_Gross incremental annual electric savings (kWh/yr)</v>
          </cell>
          <cell r="D5504">
            <v>2</v>
          </cell>
          <cell r="E5504" t="str">
            <v>Gross incremental annual electric savings (kWh/yr)</v>
          </cell>
          <cell r="F5504" t="str">
            <v xml:space="preserve">Energy Savings Value Source </v>
          </cell>
          <cell r="G5504" t="str">
            <v/>
          </cell>
          <cell r="H5504" t="str">
            <v/>
          </cell>
          <cell r="I5504" t="str">
            <v>FinAnswer Express Market Characterization and Program Enhancements - Utah Service Territory 30 Nov 2011.pdf</v>
          </cell>
        </row>
        <row r="5505">
          <cell r="C5505" t="str">
            <v>649.2_Incremental cost ($)</v>
          </cell>
          <cell r="D5505">
            <v>2</v>
          </cell>
          <cell r="E5505" t="str">
            <v>Incremental cost ($)</v>
          </cell>
          <cell r="F5505" t="str">
            <v>Cost Value Source</v>
          </cell>
          <cell r="G5505" t="str">
            <v/>
          </cell>
          <cell r="H5505" t="str">
            <v/>
          </cell>
          <cell r="I5505" t="str">
            <v>FinAnswer Express Market Characterization and Program Enhancements - Utah Service Territory 30 Nov 2011.pdf</v>
          </cell>
        </row>
        <row r="5506">
          <cell r="C5506" t="str">
            <v>649.2_Efficient Case Value</v>
          </cell>
          <cell r="D5506">
            <v>2</v>
          </cell>
          <cell r="E5506" t="str">
            <v>Efficient Case Value</v>
          </cell>
          <cell r="F5506" t="str">
            <v>Efficient Case Value Source</v>
          </cell>
          <cell r="G5506" t="str">
            <v/>
          </cell>
          <cell r="H5506" t="str">
            <v/>
          </cell>
          <cell r="I5506" t="str">
            <v>FinAnswer Express Market Characterization and Program Enhancements - Utah Service Territory 30 Nov 2011.pdf</v>
          </cell>
        </row>
        <row r="5507">
          <cell r="C5507" t="str">
            <v>649.2_Incentive Customer ($)</v>
          </cell>
          <cell r="D5507">
            <v>2</v>
          </cell>
          <cell r="E5507" t="str">
            <v>Incentive Customer ($)</v>
          </cell>
          <cell r="F5507" t="str">
            <v>Incentive Value Source</v>
          </cell>
          <cell r="G5507" t="str">
            <v/>
          </cell>
          <cell r="H5507" t="str">
            <v>FE Deemed Savings - Industrial v10.18.12.xlsx table of deemed values used by program administator</v>
          </cell>
          <cell r="I5507" t="str">
            <v/>
          </cell>
        </row>
        <row r="5508">
          <cell r="C5508" t="str">
            <v>649.2_Gross incremental annual electric savings (kWh/yr)</v>
          </cell>
          <cell r="D5508">
            <v>2</v>
          </cell>
          <cell r="E5508" t="str">
            <v>Gross incremental annual electric savings (kWh/yr)</v>
          </cell>
          <cell r="F5508" t="str">
            <v>Savings Parameters</v>
          </cell>
          <cell r="G5508" t="str">
            <v/>
          </cell>
          <cell r="H5508" t="str">
            <v/>
          </cell>
          <cell r="I5508" t="str">
            <v>Farm Equipment.docx</v>
          </cell>
        </row>
        <row r="5509">
          <cell r="C5509" t="str">
            <v>649.2_Gross Average Monthly Demand Reduction (kW/unit)</v>
          </cell>
          <cell r="D5509">
            <v>2</v>
          </cell>
          <cell r="E5509" t="str">
            <v>Gross Average Monthly Demand Reduction (kW/unit)</v>
          </cell>
          <cell r="F5509" t="str">
            <v>Savings Parameters</v>
          </cell>
          <cell r="G5509" t="str">
            <v/>
          </cell>
          <cell r="H5509" t="str">
            <v/>
          </cell>
          <cell r="I5509" t="str">
            <v>Farm Equipment.docx</v>
          </cell>
        </row>
        <row r="5510">
          <cell r="C5510" t="str">
            <v>649.2_Baseline Value</v>
          </cell>
          <cell r="D5510">
            <v>2</v>
          </cell>
          <cell r="E5510" t="str">
            <v>Baseline Value</v>
          </cell>
          <cell r="F5510" t="str">
            <v>Baseline Value Source</v>
          </cell>
          <cell r="G5510" t="str">
            <v/>
          </cell>
          <cell r="H5510" t="str">
            <v/>
          </cell>
          <cell r="I5510" t="str">
            <v>FinAnswer Express Market Characterization and Program Enhancements - Utah Service Territory 30 Nov 2011.pdf</v>
          </cell>
        </row>
        <row r="5511">
          <cell r="C5511" t="str">
            <v>191.2_Gross incremental annual electric savings (kWh/yr)</v>
          </cell>
          <cell r="D5511">
            <v>2</v>
          </cell>
          <cell r="E5511" t="str">
            <v>Gross incremental annual electric savings (kWh/yr)</v>
          </cell>
          <cell r="F5511" t="str">
            <v>Energy Savings Value Source</v>
          </cell>
          <cell r="G5511" t="str">
            <v/>
          </cell>
          <cell r="H5511" t="str">
            <v/>
          </cell>
          <cell r="I5511" t="str">
            <v>California Industrial  Agricultural Measure Review and Update 29 Nov 2013.docx</v>
          </cell>
        </row>
        <row r="5512">
          <cell r="C5512" t="str">
            <v>191.2_Measure life (years)</v>
          </cell>
          <cell r="D5512">
            <v>2</v>
          </cell>
          <cell r="E5512" t="str">
            <v>Measure life (years)</v>
          </cell>
          <cell r="F5512" t="str">
            <v>Measure Life Value Source</v>
          </cell>
          <cell r="G5512" t="str">
            <v/>
          </cell>
          <cell r="H5512" t="str">
            <v/>
          </cell>
          <cell r="I5512" t="str">
            <v>FinAnswer Express Market Characterization and Program Enhancements - California Service Territory 18 August 2011.pdf</v>
          </cell>
        </row>
        <row r="5513">
          <cell r="C5513" t="str">
            <v>191.2_Incremental cost ($)</v>
          </cell>
          <cell r="D5513">
            <v>2</v>
          </cell>
          <cell r="E5513" t="str">
            <v>Incremental cost ($)</v>
          </cell>
          <cell r="F5513" t="str">
            <v>Incremental Cost Value Source</v>
          </cell>
          <cell r="G5513" t="str">
            <v/>
          </cell>
          <cell r="H5513" t="str">
            <v/>
          </cell>
          <cell r="I5513" t="str">
            <v>California Industrial  Agricultural Measure Review and Update 29 Nov 2013.docx</v>
          </cell>
        </row>
        <row r="5514">
          <cell r="C5514" t="str">
            <v>191.2_Gross Average Monthly Demand Reduction (kW/unit)</v>
          </cell>
          <cell r="D5514">
            <v>2</v>
          </cell>
          <cell r="E5514" t="str">
            <v>Gross Average Monthly Demand Reduction (kW/unit)</v>
          </cell>
          <cell r="F5514" t="str">
            <v>Demand Savings Value Source</v>
          </cell>
          <cell r="G5514" t="str">
            <v/>
          </cell>
          <cell r="H5514" t="str">
            <v/>
          </cell>
          <cell r="I5514" t="str">
            <v>California Industrial  Agricultural Measure Review and Update 29 Nov 2013.docx</v>
          </cell>
        </row>
        <row r="5515">
          <cell r="C5515" t="str">
            <v>191.2_Planned Net to Gross Ratio</v>
          </cell>
          <cell r="D5515">
            <v>2</v>
          </cell>
          <cell r="E5515" t="str">
            <v>Planned Net to Gross Ratio</v>
          </cell>
          <cell r="F5515" t="str">
            <v>Net-to-Gross Value Source</v>
          </cell>
          <cell r="G5515" t="str">
            <v/>
          </cell>
          <cell r="H5515" t="str">
            <v>P. 2 .</v>
          </cell>
          <cell r="I5515" t="str">
            <v>CA_FinAnswer_Express_Program_Evaluation_2009-2011.pdf</v>
          </cell>
        </row>
        <row r="5516">
          <cell r="C5516" t="str">
            <v>191.2_Planned Realization Rate</v>
          </cell>
          <cell r="D5516">
            <v>2</v>
          </cell>
          <cell r="E5516" t="str">
            <v>Planned Realization Rate</v>
          </cell>
          <cell r="F5516" t="str">
            <v>Realization Rate Value Source</v>
          </cell>
          <cell r="G5516" t="str">
            <v/>
          </cell>
          <cell r="H5516" t="str">
            <v xml:space="preserve"> Table 1, p. 2.</v>
          </cell>
          <cell r="I5516" t="str">
            <v>CA_FinAnswer_Express_Program_Evaluation_2009-2011.pdf</v>
          </cell>
        </row>
        <row r="5517">
          <cell r="C5517" t="str">
            <v>410.2_Incremental cost ($)</v>
          </cell>
          <cell r="D5517">
            <v>2</v>
          </cell>
          <cell r="E5517" t="str">
            <v>Incremental cost ($)</v>
          </cell>
          <cell r="F5517" t="str">
            <v>Cost Value Source</v>
          </cell>
          <cell r="G5517" t="str">
            <v/>
          </cell>
          <cell r="H5517" t="str">
            <v/>
          </cell>
          <cell r="I5517" t="str">
            <v>Idaho Industrial  Agricultural Measure Review and Update 20 Nov 2013 revised 27 June 2014.pdf</v>
          </cell>
        </row>
        <row r="5518">
          <cell r="C5518" t="str">
            <v>410.2_Gross incremental annual electric savings (kWh/yr)</v>
          </cell>
          <cell r="D5518">
            <v>2</v>
          </cell>
          <cell r="E5518" t="str">
            <v>Gross incremental annual electric savings (kWh/yr)</v>
          </cell>
          <cell r="F5518" t="str">
            <v xml:space="preserve">Energy Savings Value Source </v>
          </cell>
          <cell r="G5518" t="str">
            <v/>
          </cell>
          <cell r="H5518" t="str">
            <v/>
          </cell>
          <cell r="I5518" t="str">
            <v>Idaho Industrial  Agricultural Measure Review and Update 20 Nov 2013 revised 27 June 2014.pdf</v>
          </cell>
        </row>
        <row r="5519">
          <cell r="C5519" t="str">
            <v>410.2_Measure life (years)</v>
          </cell>
          <cell r="D5519">
            <v>2</v>
          </cell>
          <cell r="E5519" t="str">
            <v>Measure life (years)</v>
          </cell>
          <cell r="F5519" t="str">
            <v>Measure Life Value Source</v>
          </cell>
          <cell r="G5519" t="str">
            <v/>
          </cell>
          <cell r="H5519" t="str">
            <v>Table 3 on page 19 of Appendix 1</v>
          </cell>
          <cell r="I5519" t="str">
            <v>ID_2011_Annual_Report_Appendix.pdf</v>
          </cell>
        </row>
        <row r="5520">
          <cell r="C5520" t="str">
            <v>410.2_Gross Average Monthly Demand Reduction (kW/unit)</v>
          </cell>
          <cell r="D5520">
            <v>2</v>
          </cell>
          <cell r="E5520" t="str">
            <v>Gross Average Monthly Demand Reduction (kW/unit)</v>
          </cell>
          <cell r="F5520" t="str">
            <v>Demand Reduction Value Source</v>
          </cell>
          <cell r="G5520" t="str">
            <v/>
          </cell>
          <cell r="H5520" t="str">
            <v/>
          </cell>
          <cell r="I5520" t="str">
            <v>Idaho Industrial  Agricultural Measure Review and Update 20 Nov 2013 revised 27 June 2014.pdf</v>
          </cell>
        </row>
        <row r="5521">
          <cell r="C5521" t="str">
            <v>410.2_Planned Realization Rate</v>
          </cell>
          <cell r="D5521">
            <v>2</v>
          </cell>
          <cell r="E5521" t="str">
            <v>Planned Realization Rate</v>
          </cell>
          <cell r="F5521" t="str">
            <v>Realization Rate Value Source</v>
          </cell>
          <cell r="G5521" t="str">
            <v/>
          </cell>
          <cell r="H5521" t="str">
            <v>Table 1</v>
          </cell>
          <cell r="I5521" t="str">
            <v>ID_Energy_FinAnswer_Program_Evaluation_2009-2011.pdf</v>
          </cell>
        </row>
        <row r="5522">
          <cell r="C5522" t="str">
            <v>410.2_Planned Net to Gross Ratio</v>
          </cell>
          <cell r="D5522">
            <v>2</v>
          </cell>
          <cell r="E5522" t="str">
            <v>Planned Net to Gross Ratio</v>
          </cell>
          <cell r="F5522" t="str">
            <v>Net-to-Gross Ratio Value Source</v>
          </cell>
          <cell r="G5522" t="str">
            <v/>
          </cell>
          <cell r="H5522" t="str">
            <v>Page 2</v>
          </cell>
          <cell r="I5522" t="str">
            <v>ID_Energy_FinAnswer_Program_Evaluation_2009-2011.pdf</v>
          </cell>
        </row>
        <row r="5523">
          <cell r="C5523" t="str">
            <v>636.2_Incentive Customer ($)</v>
          </cell>
          <cell r="D5523">
            <v>2</v>
          </cell>
          <cell r="E5523" t="str">
            <v>Incentive Customer ($)</v>
          </cell>
          <cell r="F5523" t="str">
            <v>Incentive Value Source</v>
          </cell>
          <cell r="G5523" t="str">
            <v/>
          </cell>
          <cell r="H5523" t="str">
            <v>FE Deemed Savings - Industrial v10.18.12.xlsx table of deemed values used by program administator</v>
          </cell>
          <cell r="I5523" t="str">
            <v/>
          </cell>
        </row>
        <row r="5524">
          <cell r="C5524" t="str">
            <v>636.2_Gross Average Monthly Demand Reduction (kW/unit)</v>
          </cell>
          <cell r="D5524">
            <v>2</v>
          </cell>
          <cell r="E5524" t="str">
            <v>Gross Average Monthly Demand Reduction (kW/unit)</v>
          </cell>
          <cell r="F5524" t="str">
            <v>Demand Reduction Value Source</v>
          </cell>
          <cell r="G5524" t="str">
            <v/>
          </cell>
          <cell r="H5524" t="str">
            <v/>
          </cell>
          <cell r="I5524" t="str">
            <v>FinAnswer Express Market Characterization and Program Enhancements - Utah Service Territory 30 Nov 2011.pdf</v>
          </cell>
        </row>
        <row r="5525">
          <cell r="C5525" t="str">
            <v>636.2_Incremental cost ($)</v>
          </cell>
          <cell r="D5525">
            <v>2</v>
          </cell>
          <cell r="E5525" t="str">
            <v>Incremental cost ($)</v>
          </cell>
          <cell r="F5525" t="str">
            <v>Cost Value Source</v>
          </cell>
          <cell r="G5525" t="str">
            <v/>
          </cell>
          <cell r="H5525" t="str">
            <v/>
          </cell>
          <cell r="I5525" t="str">
            <v>FinAnswer Express Market Characterization and Program Enhancements - Utah Service Territory 30 Nov 2011.pdf</v>
          </cell>
        </row>
        <row r="5526">
          <cell r="C5526" t="str">
            <v>636.2_Gross Average Monthly Demand Reduction (kW/unit)</v>
          </cell>
          <cell r="D5526">
            <v>2</v>
          </cell>
          <cell r="E5526" t="str">
            <v>Gross Average Monthly Demand Reduction (kW/unit)</v>
          </cell>
          <cell r="F5526" t="str">
            <v>Savings Parameters</v>
          </cell>
          <cell r="G5526" t="str">
            <v/>
          </cell>
          <cell r="H5526" t="str">
            <v/>
          </cell>
          <cell r="I5526" t="str">
            <v>Farm Equipment.docx</v>
          </cell>
        </row>
        <row r="5527">
          <cell r="C5527" t="str">
            <v>636.2_Gross incremental annual electric savings (kWh/yr)</v>
          </cell>
          <cell r="D5527">
            <v>2</v>
          </cell>
          <cell r="E5527" t="str">
            <v>Gross incremental annual electric savings (kWh/yr)</v>
          </cell>
          <cell r="F5527" t="str">
            <v xml:space="preserve">Energy Savings Value Source </v>
          </cell>
          <cell r="G5527" t="str">
            <v/>
          </cell>
          <cell r="H5527" t="str">
            <v/>
          </cell>
          <cell r="I5527" t="str">
            <v>FinAnswer Express Market Characterization and Program Enhancements - Utah Service Territory 30 Nov 2011.pdf</v>
          </cell>
        </row>
        <row r="5528">
          <cell r="C5528" t="str">
            <v>636.2_Baseline Value</v>
          </cell>
          <cell r="D5528">
            <v>2</v>
          </cell>
          <cell r="E5528" t="str">
            <v>Baseline Value</v>
          </cell>
          <cell r="F5528" t="str">
            <v>Baseline Value Source</v>
          </cell>
          <cell r="G5528" t="str">
            <v/>
          </cell>
          <cell r="H5528" t="str">
            <v/>
          </cell>
          <cell r="I5528" t="str">
            <v>FinAnswer Express Market Characterization and Program Enhancements - Utah Service Territory 30 Nov 2011.pdf</v>
          </cell>
        </row>
        <row r="5529">
          <cell r="C5529" t="str">
            <v>636.2_Efficient Case Value</v>
          </cell>
          <cell r="D5529">
            <v>2</v>
          </cell>
          <cell r="E5529" t="str">
            <v>Efficient Case Value</v>
          </cell>
          <cell r="F5529" t="str">
            <v>Efficient Case Value Source</v>
          </cell>
          <cell r="G5529" t="str">
            <v/>
          </cell>
          <cell r="H5529" t="str">
            <v/>
          </cell>
          <cell r="I5529" t="str">
            <v>FinAnswer Express Market Characterization and Program Enhancements - Utah Service Territory 30 Nov 2011.pdf</v>
          </cell>
        </row>
        <row r="5530">
          <cell r="C5530" t="str">
            <v>636.2_Gross incremental annual electric savings (kWh/yr)</v>
          </cell>
          <cell r="D5530">
            <v>2</v>
          </cell>
          <cell r="E5530" t="str">
            <v>Gross incremental annual electric savings (kWh/yr)</v>
          </cell>
          <cell r="F5530" t="str">
            <v>Savings Parameters</v>
          </cell>
          <cell r="G5530" t="str">
            <v/>
          </cell>
          <cell r="H5530" t="str">
            <v/>
          </cell>
          <cell r="I5530" t="str">
            <v>Farm Equipment.docx</v>
          </cell>
        </row>
        <row r="5531">
          <cell r="C5531" t="str">
            <v>216.2_Planned Realization Rate</v>
          </cell>
          <cell r="D5531">
            <v>2</v>
          </cell>
          <cell r="E5531" t="str">
            <v>Planned Realization Rate</v>
          </cell>
          <cell r="F5531" t="str">
            <v>Realization Rate Value Source</v>
          </cell>
          <cell r="G5531" t="str">
            <v/>
          </cell>
          <cell r="H5531" t="str">
            <v xml:space="preserve"> Table 1, p. 2.</v>
          </cell>
          <cell r="I5531" t="str">
            <v>CA_FinAnswer_Express_Program_Evaluation_2009-2011.pdf</v>
          </cell>
        </row>
        <row r="5532">
          <cell r="C5532" t="str">
            <v>216.2_Gross incremental annual electric savings (kWh/yr)</v>
          </cell>
          <cell r="D5532">
            <v>2</v>
          </cell>
          <cell r="E5532" t="str">
            <v>Gross incremental annual electric savings (kWh/yr)</v>
          </cell>
          <cell r="F5532" t="str">
            <v>Energy Savings Value Source</v>
          </cell>
          <cell r="G5532" t="str">
            <v/>
          </cell>
          <cell r="H5532" t="str">
            <v/>
          </cell>
          <cell r="I5532" t="str">
            <v>California Industrial  Agricultural Measure Review and Update 29 Nov 2013.docx</v>
          </cell>
        </row>
        <row r="5533">
          <cell r="C5533" t="str">
            <v>216.2_Planned Net to Gross Ratio</v>
          </cell>
          <cell r="D5533">
            <v>2</v>
          </cell>
          <cell r="E5533" t="str">
            <v>Planned Net to Gross Ratio</v>
          </cell>
          <cell r="F5533" t="str">
            <v>Net-to-Gross Value Source</v>
          </cell>
          <cell r="G5533" t="str">
            <v/>
          </cell>
          <cell r="H5533" t="str">
            <v>P. 2 .</v>
          </cell>
          <cell r="I5533" t="str">
            <v>CA_FinAnswer_Express_Program_Evaluation_2009-2011.pdf</v>
          </cell>
        </row>
        <row r="5534">
          <cell r="C5534" t="str">
            <v>216.2_Measure life (years)</v>
          </cell>
          <cell r="D5534">
            <v>2</v>
          </cell>
          <cell r="E5534" t="str">
            <v>Measure life (years)</v>
          </cell>
          <cell r="F5534" t="str">
            <v>Measure Life Value Source</v>
          </cell>
          <cell r="G5534" t="str">
            <v/>
          </cell>
          <cell r="H5534" t="str">
            <v/>
          </cell>
          <cell r="I5534" t="str">
            <v>FinAnswer Express Market Characterization and Program Enhancements - California Service Territory 18 August 2011.pdf</v>
          </cell>
        </row>
        <row r="5535">
          <cell r="C5535" t="str">
            <v>216.2_Incremental cost ($)</v>
          </cell>
          <cell r="D5535">
            <v>2</v>
          </cell>
          <cell r="E5535" t="str">
            <v>Incremental cost ($)</v>
          </cell>
          <cell r="F5535" t="str">
            <v>Incremental Cost Value Source</v>
          </cell>
          <cell r="G5535" t="str">
            <v/>
          </cell>
          <cell r="H5535" t="str">
            <v/>
          </cell>
          <cell r="I5535" t="str">
            <v>California Industrial  Agricultural Measure Review and Update 29 Nov 2013.docx</v>
          </cell>
        </row>
        <row r="5536">
          <cell r="C5536" t="str">
            <v>216.2_Gross Average Monthly Demand Reduction (kW/unit)</v>
          </cell>
          <cell r="D5536">
            <v>2</v>
          </cell>
          <cell r="E5536" t="str">
            <v>Gross Average Monthly Demand Reduction (kW/unit)</v>
          </cell>
          <cell r="F5536" t="str">
            <v>Demand Savings Value Source</v>
          </cell>
          <cell r="G5536" t="str">
            <v/>
          </cell>
          <cell r="H5536" t="str">
            <v/>
          </cell>
          <cell r="I5536" t="str">
            <v>California Industrial  Agricultural Measure Review and Update 29 Nov 2013.docx</v>
          </cell>
        </row>
        <row r="5537">
          <cell r="C5537" t="str">
            <v>425.2_Planned Realization Rate</v>
          </cell>
          <cell r="D5537">
            <v>2</v>
          </cell>
          <cell r="E5537" t="str">
            <v>Planned Realization Rate</v>
          </cell>
          <cell r="F5537" t="str">
            <v>Realization Rate Value Source</v>
          </cell>
          <cell r="G5537" t="str">
            <v/>
          </cell>
          <cell r="H5537" t="str">
            <v>Table 1</v>
          </cell>
          <cell r="I5537" t="str">
            <v>ID_Energy_FinAnswer_Program_Evaluation_2009-2011.pdf</v>
          </cell>
        </row>
        <row r="5538">
          <cell r="C5538" t="str">
            <v>425.2_Gross Average Monthly Demand Reduction (kW/unit)</v>
          </cell>
          <cell r="D5538">
            <v>2</v>
          </cell>
          <cell r="E5538" t="str">
            <v>Gross Average Monthly Demand Reduction (kW/unit)</v>
          </cell>
          <cell r="F5538" t="str">
            <v>Demand Reduction Value Source</v>
          </cell>
          <cell r="G5538" t="str">
            <v/>
          </cell>
          <cell r="H5538" t="str">
            <v/>
          </cell>
          <cell r="I5538" t="str">
            <v>Idaho Industrial  Agricultural Measure Review and Update 20 Nov 2013 revised 27 June 2014.pdf</v>
          </cell>
        </row>
        <row r="5539">
          <cell r="C5539" t="str">
            <v>425.2_Gross incremental annual electric savings (kWh/yr)</v>
          </cell>
          <cell r="D5539">
            <v>2</v>
          </cell>
          <cell r="E5539" t="str">
            <v>Gross incremental annual electric savings (kWh/yr)</v>
          </cell>
          <cell r="F5539" t="str">
            <v xml:space="preserve">Energy Savings Value Source </v>
          </cell>
          <cell r="G5539" t="str">
            <v/>
          </cell>
          <cell r="H5539" t="str">
            <v/>
          </cell>
          <cell r="I5539" t="str">
            <v>Idaho Industrial  Agricultural Measure Review and Update 20 Nov 2013 revised 27 June 2014.pdf</v>
          </cell>
        </row>
        <row r="5540">
          <cell r="C5540" t="str">
            <v>425.2_Measure life (years)</v>
          </cell>
          <cell r="D5540">
            <v>2</v>
          </cell>
          <cell r="E5540" t="str">
            <v>Measure life (years)</v>
          </cell>
          <cell r="F5540" t="str">
            <v>Measure Life Value Source</v>
          </cell>
          <cell r="G5540" t="str">
            <v/>
          </cell>
          <cell r="H5540" t="str">
            <v>Table 3 on page 19 of Appendix 1</v>
          </cell>
          <cell r="I5540" t="str">
            <v>ID_2011_Annual_Report_Appendix.pdf</v>
          </cell>
        </row>
        <row r="5541">
          <cell r="C5541" t="str">
            <v>425.2_Incremental cost ($)</v>
          </cell>
          <cell r="D5541">
            <v>2</v>
          </cell>
          <cell r="E5541" t="str">
            <v>Incremental cost ($)</v>
          </cell>
          <cell r="F5541" t="str">
            <v>Cost Value Source</v>
          </cell>
          <cell r="G5541" t="str">
            <v/>
          </cell>
          <cell r="H5541" t="str">
            <v/>
          </cell>
          <cell r="I5541" t="str">
            <v>Idaho Industrial  Agricultural Measure Review and Update 20 Nov 2013 revised 27 June 2014.pdf</v>
          </cell>
        </row>
        <row r="5542">
          <cell r="C5542" t="str">
            <v>425.2_Planned Net to Gross Ratio</v>
          </cell>
          <cell r="D5542">
            <v>2</v>
          </cell>
          <cell r="E5542" t="str">
            <v>Planned Net to Gross Ratio</v>
          </cell>
          <cell r="F5542" t="str">
            <v>Net-to-Gross Ratio Value Source</v>
          </cell>
          <cell r="G5542" t="str">
            <v/>
          </cell>
          <cell r="H5542" t="str">
            <v>Page 2</v>
          </cell>
          <cell r="I5542" t="str">
            <v>ID_Energy_FinAnswer_Program_Evaluation_2009-2011.pdf</v>
          </cell>
        </row>
        <row r="5543">
          <cell r="C5543" t="str">
            <v>650.2_Gross Average Monthly Demand Reduction (kW/unit)</v>
          </cell>
          <cell r="D5543">
            <v>2</v>
          </cell>
          <cell r="E5543" t="str">
            <v>Gross Average Monthly Demand Reduction (kW/unit)</v>
          </cell>
          <cell r="F5543" t="str">
            <v>Demand Reduction Value Source</v>
          </cell>
          <cell r="G5543" t="str">
            <v/>
          </cell>
          <cell r="H5543" t="str">
            <v/>
          </cell>
          <cell r="I5543" t="str">
            <v>FinAnswer Express Market Characterization and Program Enhancements - Utah Service Territory 30 Nov 2011.pdf</v>
          </cell>
        </row>
        <row r="5544">
          <cell r="C5544" t="str">
            <v>650.2_Incremental cost ($)</v>
          </cell>
          <cell r="D5544">
            <v>2</v>
          </cell>
          <cell r="E5544" t="str">
            <v>Incremental cost ($)</v>
          </cell>
          <cell r="F5544" t="str">
            <v>Cost Value Source</v>
          </cell>
          <cell r="G5544" t="str">
            <v/>
          </cell>
          <cell r="H5544" t="str">
            <v/>
          </cell>
          <cell r="I5544" t="str">
            <v>FinAnswer Express Market Characterization and Program Enhancements - Utah Service Territory 30 Nov 2011.pdf</v>
          </cell>
        </row>
        <row r="5545">
          <cell r="C5545" t="str">
            <v>650.2_Efficient Case Value</v>
          </cell>
          <cell r="D5545">
            <v>2</v>
          </cell>
          <cell r="E5545" t="str">
            <v>Efficient Case Value</v>
          </cell>
          <cell r="F5545" t="str">
            <v>Efficient Case Value Source</v>
          </cell>
          <cell r="G5545" t="str">
            <v/>
          </cell>
          <cell r="H5545" t="str">
            <v/>
          </cell>
          <cell r="I5545" t="str">
            <v>FinAnswer Express Market Characterization and Program Enhancements - Utah Service Territory 30 Nov 2011.pdf</v>
          </cell>
        </row>
        <row r="5546">
          <cell r="C5546" t="str">
            <v>650.2_Gross incremental annual electric savings (kWh/yr)</v>
          </cell>
          <cell r="D5546">
            <v>2</v>
          </cell>
          <cell r="E5546" t="str">
            <v>Gross incremental annual electric savings (kWh/yr)</v>
          </cell>
          <cell r="F5546" t="str">
            <v xml:space="preserve">Energy Savings Value Source </v>
          </cell>
          <cell r="G5546" t="str">
            <v/>
          </cell>
          <cell r="H5546" t="str">
            <v/>
          </cell>
          <cell r="I5546" t="str">
            <v>FinAnswer Express Market Characterization and Program Enhancements - Utah Service Territory 30 Nov 2011.pdf</v>
          </cell>
        </row>
        <row r="5547">
          <cell r="C5547" t="str">
            <v>650.2_Gross Average Monthly Demand Reduction (kW/unit)</v>
          </cell>
          <cell r="D5547">
            <v>2</v>
          </cell>
          <cell r="E5547" t="str">
            <v>Gross Average Monthly Demand Reduction (kW/unit)</v>
          </cell>
          <cell r="F5547" t="str">
            <v>Savings Parameters</v>
          </cell>
          <cell r="G5547" t="str">
            <v/>
          </cell>
          <cell r="H5547" t="str">
            <v/>
          </cell>
          <cell r="I5547" t="str">
            <v>Farm Equipment.docx</v>
          </cell>
        </row>
        <row r="5548">
          <cell r="C5548" t="str">
            <v>650.2_Gross incremental annual electric savings (kWh/yr)</v>
          </cell>
          <cell r="D5548">
            <v>2</v>
          </cell>
          <cell r="E5548" t="str">
            <v>Gross incremental annual electric savings (kWh/yr)</v>
          </cell>
          <cell r="F5548" t="str">
            <v>Savings Parameters</v>
          </cell>
          <cell r="G5548" t="str">
            <v/>
          </cell>
          <cell r="H5548" t="str">
            <v/>
          </cell>
          <cell r="I5548" t="str">
            <v>Farm Equipment.docx</v>
          </cell>
        </row>
        <row r="5549">
          <cell r="C5549" t="str">
            <v>650.2_Baseline Value</v>
          </cell>
          <cell r="D5549">
            <v>2</v>
          </cell>
          <cell r="E5549" t="str">
            <v>Baseline Value</v>
          </cell>
          <cell r="F5549" t="str">
            <v>Baseline Value Source</v>
          </cell>
          <cell r="G5549" t="str">
            <v/>
          </cell>
          <cell r="H5549" t="str">
            <v/>
          </cell>
          <cell r="I5549" t="str">
            <v>FinAnswer Express Market Characterization and Program Enhancements - Utah Service Territory 30 Nov 2011.pdf</v>
          </cell>
        </row>
        <row r="5550">
          <cell r="C5550" t="str">
            <v>650.2_Incentive Customer ($)</v>
          </cell>
          <cell r="D5550">
            <v>2</v>
          </cell>
          <cell r="E5550" t="str">
            <v>Incentive Customer ($)</v>
          </cell>
          <cell r="F5550" t="str">
            <v>Incentive Value Source</v>
          </cell>
          <cell r="G5550" t="str">
            <v/>
          </cell>
          <cell r="H5550" t="str">
            <v>FE Deemed Savings - Industrial v10.18.12.xlsx table of deemed values used by program administator</v>
          </cell>
          <cell r="I5550" t="str">
            <v/>
          </cell>
        </row>
        <row r="5551">
          <cell r="C5551" t="str">
            <v>192.2_Incremental cost ($)</v>
          </cell>
          <cell r="D5551">
            <v>2</v>
          </cell>
          <cell r="E5551" t="str">
            <v>Incremental cost ($)</v>
          </cell>
          <cell r="F5551" t="str">
            <v>Incremental Cost Value Source</v>
          </cell>
          <cell r="G5551" t="str">
            <v/>
          </cell>
          <cell r="H5551" t="str">
            <v/>
          </cell>
          <cell r="I5551" t="str">
            <v>California Industrial  Agricultural Measure Review and Update 29 Nov 2013.docx</v>
          </cell>
        </row>
        <row r="5552">
          <cell r="C5552" t="str">
            <v>192.2_Gross Average Monthly Demand Reduction (kW/unit)</v>
          </cell>
          <cell r="D5552">
            <v>2</v>
          </cell>
          <cell r="E5552" t="str">
            <v>Gross Average Monthly Demand Reduction (kW/unit)</v>
          </cell>
          <cell r="F5552" t="str">
            <v>Demand Savings Value Source</v>
          </cell>
          <cell r="G5552" t="str">
            <v/>
          </cell>
          <cell r="H5552" t="str">
            <v/>
          </cell>
          <cell r="I5552" t="str">
            <v>California Industrial  Agricultural Measure Review and Update 29 Nov 2013.docx</v>
          </cell>
        </row>
        <row r="5553">
          <cell r="C5553" t="str">
            <v>192.2_Planned Net to Gross Ratio</v>
          </cell>
          <cell r="D5553">
            <v>2</v>
          </cell>
          <cell r="E5553" t="str">
            <v>Planned Net to Gross Ratio</v>
          </cell>
          <cell r="F5553" t="str">
            <v>Net-to-Gross Value Source</v>
          </cell>
          <cell r="G5553" t="str">
            <v/>
          </cell>
          <cell r="H5553" t="str">
            <v>P. 2 .</v>
          </cell>
          <cell r="I5553" t="str">
            <v>CA_FinAnswer_Express_Program_Evaluation_2009-2011.pdf</v>
          </cell>
        </row>
        <row r="5554">
          <cell r="C5554" t="str">
            <v>192.2_Measure life (years)</v>
          </cell>
          <cell r="D5554">
            <v>2</v>
          </cell>
          <cell r="E5554" t="str">
            <v>Measure life (years)</v>
          </cell>
          <cell r="F5554" t="str">
            <v>Measure Life Value Source</v>
          </cell>
          <cell r="G5554" t="str">
            <v/>
          </cell>
          <cell r="H5554" t="str">
            <v/>
          </cell>
          <cell r="I5554" t="str">
            <v>FinAnswer Express Market Characterization and Program Enhancements - California Service Territory 18 August 2011.pdf</v>
          </cell>
        </row>
        <row r="5555">
          <cell r="C5555" t="str">
            <v>192.2_Planned Realization Rate</v>
          </cell>
          <cell r="D5555">
            <v>2</v>
          </cell>
          <cell r="E5555" t="str">
            <v>Planned Realization Rate</v>
          </cell>
          <cell r="F5555" t="str">
            <v>Realization Rate Value Source</v>
          </cell>
          <cell r="G5555" t="str">
            <v/>
          </cell>
          <cell r="H5555" t="str">
            <v xml:space="preserve"> Table 1, p. 2.</v>
          </cell>
          <cell r="I5555" t="str">
            <v>CA_FinAnswer_Express_Program_Evaluation_2009-2011.pdf</v>
          </cell>
        </row>
        <row r="5556">
          <cell r="C5556" t="str">
            <v>192.2_Gross incremental annual electric savings (kWh/yr)</v>
          </cell>
          <cell r="D5556">
            <v>2</v>
          </cell>
          <cell r="E5556" t="str">
            <v>Gross incremental annual electric savings (kWh/yr)</v>
          </cell>
          <cell r="F5556" t="str">
            <v>Energy Savings Value Source</v>
          </cell>
          <cell r="G5556" t="str">
            <v/>
          </cell>
          <cell r="H5556" t="str">
            <v/>
          </cell>
          <cell r="I5556" t="str">
            <v>California Industrial  Agricultural Measure Review and Update 29 Nov 2013.docx</v>
          </cell>
        </row>
        <row r="5557">
          <cell r="C5557" t="str">
            <v>411.2_Gross Average Monthly Demand Reduction (kW/unit)</v>
          </cell>
          <cell r="D5557">
            <v>2</v>
          </cell>
          <cell r="E5557" t="str">
            <v>Gross Average Monthly Demand Reduction (kW/unit)</v>
          </cell>
          <cell r="F5557" t="str">
            <v>Demand Reduction Value Source</v>
          </cell>
          <cell r="G5557" t="str">
            <v/>
          </cell>
          <cell r="H5557" t="str">
            <v/>
          </cell>
          <cell r="I5557" t="str">
            <v>Idaho Industrial  Agricultural Measure Review and Update 20 Nov 2013 revised 27 June 2014.pdf</v>
          </cell>
        </row>
        <row r="5558">
          <cell r="C5558" t="str">
            <v>411.2_Planned Net to Gross Ratio</v>
          </cell>
          <cell r="D5558">
            <v>2</v>
          </cell>
          <cell r="E5558" t="str">
            <v>Planned Net to Gross Ratio</v>
          </cell>
          <cell r="F5558" t="str">
            <v>Net-to-Gross Ratio Value Source</v>
          </cell>
          <cell r="G5558" t="str">
            <v/>
          </cell>
          <cell r="H5558" t="str">
            <v>Page 2</v>
          </cell>
          <cell r="I5558" t="str">
            <v>ID_Energy_FinAnswer_Program_Evaluation_2009-2011.pdf</v>
          </cell>
        </row>
        <row r="5559">
          <cell r="C5559" t="str">
            <v>411.2_Planned Realization Rate</v>
          </cell>
          <cell r="D5559">
            <v>2</v>
          </cell>
          <cell r="E5559" t="str">
            <v>Planned Realization Rate</v>
          </cell>
          <cell r="F5559" t="str">
            <v>Realization Rate Value Source</v>
          </cell>
          <cell r="G5559" t="str">
            <v/>
          </cell>
          <cell r="H5559" t="str">
            <v>Table 1</v>
          </cell>
          <cell r="I5559" t="str">
            <v>ID_Energy_FinAnswer_Program_Evaluation_2009-2011.pdf</v>
          </cell>
        </row>
        <row r="5560">
          <cell r="C5560" t="str">
            <v>411.2_Incremental cost ($)</v>
          </cell>
          <cell r="D5560">
            <v>2</v>
          </cell>
          <cell r="E5560" t="str">
            <v>Incremental cost ($)</v>
          </cell>
          <cell r="F5560" t="str">
            <v>Cost Value Source</v>
          </cell>
          <cell r="G5560" t="str">
            <v/>
          </cell>
          <cell r="H5560" t="str">
            <v/>
          </cell>
          <cell r="I5560" t="str">
            <v>Idaho Industrial  Agricultural Measure Review and Update 20 Nov 2013 revised 27 June 2014.pdf</v>
          </cell>
        </row>
        <row r="5561">
          <cell r="C5561" t="str">
            <v>411.2_Measure life (years)</v>
          </cell>
          <cell r="D5561">
            <v>2</v>
          </cell>
          <cell r="E5561" t="str">
            <v>Measure life (years)</v>
          </cell>
          <cell r="F5561" t="str">
            <v>Measure Life Value Source</v>
          </cell>
          <cell r="G5561" t="str">
            <v/>
          </cell>
          <cell r="H5561" t="str">
            <v>Table 3 on page 19 of Appendix 1</v>
          </cell>
          <cell r="I5561" t="str">
            <v>ID_2011_Annual_Report_Appendix.pdf</v>
          </cell>
        </row>
        <row r="5562">
          <cell r="C5562" t="str">
            <v>411.2_Gross incremental annual electric savings (kWh/yr)</v>
          </cell>
          <cell r="D5562">
            <v>2</v>
          </cell>
          <cell r="E5562" t="str">
            <v>Gross incremental annual electric savings (kWh/yr)</v>
          </cell>
          <cell r="F5562" t="str">
            <v xml:space="preserve">Energy Savings Value Source </v>
          </cell>
          <cell r="G5562" t="str">
            <v/>
          </cell>
          <cell r="H5562" t="str">
            <v/>
          </cell>
          <cell r="I5562" t="str">
            <v>Idaho Industrial  Agricultural Measure Review and Update 20 Nov 2013 revised 27 June 2014.pdf</v>
          </cell>
        </row>
        <row r="5563">
          <cell r="C5563" t="str">
            <v>637.2_Gross incremental annual electric savings (kWh/yr)</v>
          </cell>
          <cell r="D5563">
            <v>2</v>
          </cell>
          <cell r="E5563" t="str">
            <v>Gross incremental annual electric savings (kWh/yr)</v>
          </cell>
          <cell r="F5563" t="str">
            <v xml:space="preserve">Energy Savings Value Source </v>
          </cell>
          <cell r="G5563" t="str">
            <v/>
          </cell>
          <cell r="H5563" t="str">
            <v/>
          </cell>
          <cell r="I5563" t="str">
            <v>FinAnswer Express Market Characterization and Program Enhancements - Utah Service Territory 30 Nov 2011.pdf</v>
          </cell>
        </row>
        <row r="5564">
          <cell r="C5564" t="str">
            <v>637.2_Baseline Value</v>
          </cell>
          <cell r="D5564">
            <v>2</v>
          </cell>
          <cell r="E5564" t="str">
            <v>Baseline Value</v>
          </cell>
          <cell r="F5564" t="str">
            <v>Baseline Value Source</v>
          </cell>
          <cell r="G5564" t="str">
            <v/>
          </cell>
          <cell r="H5564" t="str">
            <v/>
          </cell>
          <cell r="I5564" t="str">
            <v>FinAnswer Express Market Characterization and Program Enhancements - Utah Service Territory 30 Nov 2011.pdf</v>
          </cell>
        </row>
        <row r="5565">
          <cell r="C5565" t="str">
            <v>637.2_Gross incremental annual electric savings (kWh/yr)</v>
          </cell>
          <cell r="D5565">
            <v>2</v>
          </cell>
          <cell r="E5565" t="str">
            <v>Gross incremental annual electric savings (kWh/yr)</v>
          </cell>
          <cell r="F5565" t="str">
            <v>Savings Parameters</v>
          </cell>
          <cell r="G5565" t="str">
            <v/>
          </cell>
          <cell r="H5565" t="str">
            <v/>
          </cell>
          <cell r="I5565" t="str">
            <v>Farm Equipment.docx</v>
          </cell>
        </row>
        <row r="5566">
          <cell r="C5566" t="str">
            <v>637.2_Gross Average Monthly Demand Reduction (kW/unit)</v>
          </cell>
          <cell r="D5566">
            <v>2</v>
          </cell>
          <cell r="E5566" t="str">
            <v>Gross Average Monthly Demand Reduction (kW/unit)</v>
          </cell>
          <cell r="F5566" t="str">
            <v>Savings Parameters</v>
          </cell>
          <cell r="G5566" t="str">
            <v/>
          </cell>
          <cell r="H5566" t="str">
            <v/>
          </cell>
          <cell r="I5566" t="str">
            <v>Farm Equipment.docx</v>
          </cell>
        </row>
        <row r="5567">
          <cell r="C5567" t="str">
            <v>637.2_Incentive Customer ($)</v>
          </cell>
          <cell r="D5567">
            <v>2</v>
          </cell>
          <cell r="E5567" t="str">
            <v>Incentive Customer ($)</v>
          </cell>
          <cell r="F5567" t="str">
            <v>Incentive Value Source</v>
          </cell>
          <cell r="G5567" t="str">
            <v/>
          </cell>
          <cell r="H5567" t="str">
            <v>FE Deemed Savings - Industrial v10.18.12.xlsx table of deemed values used by program administator</v>
          </cell>
          <cell r="I5567" t="str">
            <v/>
          </cell>
        </row>
        <row r="5568">
          <cell r="C5568" t="str">
            <v>637.2_Gross Average Monthly Demand Reduction (kW/unit)</v>
          </cell>
          <cell r="D5568">
            <v>2</v>
          </cell>
          <cell r="E5568" t="str">
            <v>Gross Average Monthly Demand Reduction (kW/unit)</v>
          </cell>
          <cell r="F5568" t="str">
            <v>Demand Reduction Value Source</v>
          </cell>
          <cell r="G5568" t="str">
            <v/>
          </cell>
          <cell r="H5568" t="str">
            <v/>
          </cell>
          <cell r="I5568" t="str">
            <v>FinAnswer Express Market Characterization and Program Enhancements - Utah Service Territory 30 Nov 2011.pdf</v>
          </cell>
        </row>
        <row r="5569">
          <cell r="C5569" t="str">
            <v>637.2_Efficient Case Value</v>
          </cell>
          <cell r="D5569">
            <v>2</v>
          </cell>
          <cell r="E5569" t="str">
            <v>Efficient Case Value</v>
          </cell>
          <cell r="F5569" t="str">
            <v>Efficient Case Value Source</v>
          </cell>
          <cell r="G5569" t="str">
            <v/>
          </cell>
          <cell r="H5569" t="str">
            <v/>
          </cell>
          <cell r="I5569" t="str">
            <v>FinAnswer Express Market Characterization and Program Enhancements - Utah Service Territory 30 Nov 2011.pdf</v>
          </cell>
        </row>
        <row r="5570">
          <cell r="C5570" t="str">
            <v>637.2_Incremental cost ($)</v>
          </cell>
          <cell r="D5570">
            <v>2</v>
          </cell>
          <cell r="E5570" t="str">
            <v>Incremental cost ($)</v>
          </cell>
          <cell r="F5570" t="str">
            <v>Cost Value Source</v>
          </cell>
          <cell r="G5570" t="str">
            <v/>
          </cell>
          <cell r="H5570" t="str">
            <v/>
          </cell>
          <cell r="I5570" t="str">
            <v>FinAnswer Express Market Characterization and Program Enhancements - Utah Service Territory 30 Nov 2011.pdf</v>
          </cell>
        </row>
        <row r="5571">
          <cell r="C5571" t="str">
            <v>213.2_Planned Realization Rate</v>
          </cell>
          <cell r="D5571">
            <v>2</v>
          </cell>
          <cell r="E5571" t="str">
            <v>Planned Realization Rate</v>
          </cell>
          <cell r="F5571" t="str">
            <v>Realization Rate Value Source</v>
          </cell>
          <cell r="G5571" t="str">
            <v/>
          </cell>
          <cell r="H5571" t="str">
            <v xml:space="preserve"> Table 1, p. 2.</v>
          </cell>
          <cell r="I5571" t="str">
            <v>CA_FinAnswer_Express_Program_Evaluation_2009-2011.pdf</v>
          </cell>
        </row>
        <row r="5572">
          <cell r="C5572" t="str">
            <v>213.2_Gross incremental annual electric savings (kWh/yr)</v>
          </cell>
          <cell r="D5572">
            <v>2</v>
          </cell>
          <cell r="E5572" t="str">
            <v>Gross incremental annual electric savings (kWh/yr)</v>
          </cell>
          <cell r="F5572" t="str">
            <v>Energy Savings Value Source</v>
          </cell>
          <cell r="G5572" t="str">
            <v/>
          </cell>
          <cell r="H5572" t="str">
            <v/>
          </cell>
          <cell r="I5572" t="str">
            <v>California Industrial  Agricultural Measure Review and Update 29 Nov 2013.docx</v>
          </cell>
        </row>
        <row r="5573">
          <cell r="C5573" t="str">
            <v>213.2_Planned Net to Gross Ratio</v>
          </cell>
          <cell r="D5573">
            <v>2</v>
          </cell>
          <cell r="E5573" t="str">
            <v>Planned Net to Gross Ratio</v>
          </cell>
          <cell r="F5573" t="str">
            <v>Net-to-Gross Value Source</v>
          </cell>
          <cell r="G5573" t="str">
            <v/>
          </cell>
          <cell r="H5573" t="str">
            <v>P. 2 .</v>
          </cell>
          <cell r="I5573" t="str">
            <v>CA_FinAnswer_Express_Program_Evaluation_2009-2011.pdf</v>
          </cell>
        </row>
        <row r="5574">
          <cell r="C5574" t="str">
            <v>213.2_Measure life (years)</v>
          </cell>
          <cell r="D5574">
            <v>2</v>
          </cell>
          <cell r="E5574" t="str">
            <v>Measure life (years)</v>
          </cell>
          <cell r="F5574" t="str">
            <v>Measure Life Value Source</v>
          </cell>
          <cell r="G5574" t="str">
            <v/>
          </cell>
          <cell r="H5574" t="str">
            <v/>
          </cell>
          <cell r="I5574" t="str">
            <v>FinAnswer Express Market Characterization and Program Enhancements - California Service Territory 18 August 2011.pdf</v>
          </cell>
        </row>
        <row r="5575">
          <cell r="C5575" t="str">
            <v>213.2_Incremental cost ($)</v>
          </cell>
          <cell r="D5575">
            <v>2</v>
          </cell>
          <cell r="E5575" t="str">
            <v>Incremental cost ($)</v>
          </cell>
          <cell r="F5575" t="str">
            <v>Incremental Cost Value Source</v>
          </cell>
          <cell r="G5575" t="str">
            <v/>
          </cell>
          <cell r="H5575" t="str">
            <v/>
          </cell>
          <cell r="I5575" t="str">
            <v>California Industrial  Agricultural Measure Review and Update 29 Nov 2013.docx</v>
          </cell>
        </row>
        <row r="5576">
          <cell r="C5576" t="str">
            <v>213.2_Gross Average Monthly Demand Reduction (kW/unit)</v>
          </cell>
          <cell r="D5576">
            <v>2</v>
          </cell>
          <cell r="E5576" t="str">
            <v>Gross Average Monthly Demand Reduction (kW/unit)</v>
          </cell>
          <cell r="F5576" t="str">
            <v>Demand Savings Value Source</v>
          </cell>
          <cell r="G5576" t="str">
            <v/>
          </cell>
          <cell r="H5576" t="str">
            <v/>
          </cell>
          <cell r="I5576" t="str">
            <v>California Industrial  Agricultural Measure Review and Update 29 Nov 2013.docx</v>
          </cell>
        </row>
        <row r="5577">
          <cell r="C5577" t="str">
            <v>422.2_Gross incremental annual electric savings (kWh/yr)</v>
          </cell>
          <cell r="D5577">
            <v>2</v>
          </cell>
          <cell r="E5577" t="str">
            <v>Gross incremental annual electric savings (kWh/yr)</v>
          </cell>
          <cell r="F5577" t="str">
            <v xml:space="preserve">Energy Savings Value Source </v>
          </cell>
          <cell r="G5577" t="str">
            <v/>
          </cell>
          <cell r="H5577" t="str">
            <v/>
          </cell>
          <cell r="I5577" t="str">
            <v>Idaho Industrial  Agricultural Measure Review and Update 20 Nov 2013 revised 27 June 2014.pdf</v>
          </cell>
        </row>
        <row r="5578">
          <cell r="C5578" t="str">
            <v>422.2_Planned Realization Rate</v>
          </cell>
          <cell r="D5578">
            <v>2</v>
          </cell>
          <cell r="E5578" t="str">
            <v>Planned Realization Rate</v>
          </cell>
          <cell r="F5578" t="str">
            <v>Realization Rate Value Source</v>
          </cell>
          <cell r="G5578" t="str">
            <v/>
          </cell>
          <cell r="H5578" t="str">
            <v>Table 1</v>
          </cell>
          <cell r="I5578" t="str">
            <v>ID_Energy_FinAnswer_Program_Evaluation_2009-2011.pdf</v>
          </cell>
        </row>
        <row r="5579">
          <cell r="C5579" t="str">
            <v>422.2_Gross Average Monthly Demand Reduction (kW/unit)</v>
          </cell>
          <cell r="D5579">
            <v>2</v>
          </cell>
          <cell r="E5579" t="str">
            <v>Gross Average Monthly Demand Reduction (kW/unit)</v>
          </cell>
          <cell r="F5579" t="str">
            <v>Demand Reduction Value Source</v>
          </cell>
          <cell r="G5579" t="str">
            <v/>
          </cell>
          <cell r="H5579" t="str">
            <v/>
          </cell>
          <cell r="I5579" t="str">
            <v>Idaho Industrial  Agricultural Measure Review and Update 20 Nov 2013 revised 27 June 2014.pdf</v>
          </cell>
        </row>
        <row r="5580">
          <cell r="C5580" t="str">
            <v>422.2_Incremental cost ($)</v>
          </cell>
          <cell r="D5580">
            <v>2</v>
          </cell>
          <cell r="E5580" t="str">
            <v>Incremental cost ($)</v>
          </cell>
          <cell r="F5580" t="str">
            <v>Cost Value Source</v>
          </cell>
          <cell r="G5580" t="str">
            <v/>
          </cell>
          <cell r="H5580" t="str">
            <v/>
          </cell>
          <cell r="I5580" t="str">
            <v>Idaho Industrial  Agricultural Measure Review and Update 20 Nov 2013 revised 27 June 2014.pdf</v>
          </cell>
        </row>
        <row r="5581">
          <cell r="C5581" t="str">
            <v>422.2_Planned Net to Gross Ratio</v>
          </cell>
          <cell r="D5581">
            <v>2</v>
          </cell>
          <cell r="E5581" t="str">
            <v>Planned Net to Gross Ratio</v>
          </cell>
          <cell r="F5581" t="str">
            <v>Net-to-Gross Ratio Value Source</v>
          </cell>
          <cell r="G5581" t="str">
            <v/>
          </cell>
          <cell r="H5581" t="str">
            <v>Page 2</v>
          </cell>
          <cell r="I5581" t="str">
            <v>ID_Energy_FinAnswer_Program_Evaluation_2009-2011.pdf</v>
          </cell>
        </row>
        <row r="5582">
          <cell r="C5582" t="str">
            <v>422.2_Measure life (years)</v>
          </cell>
          <cell r="D5582">
            <v>2</v>
          </cell>
          <cell r="E5582" t="str">
            <v>Measure life (years)</v>
          </cell>
          <cell r="F5582" t="str">
            <v>Measure Life Value Source</v>
          </cell>
          <cell r="G5582" t="str">
            <v/>
          </cell>
          <cell r="H5582" t="str">
            <v>Table 3 on page 19 of Appendix 1</v>
          </cell>
          <cell r="I5582" t="str">
            <v>ID_2011_Annual_Report_Appendix.pdf</v>
          </cell>
        </row>
        <row r="5583">
          <cell r="C5583" t="str">
            <v>647.2_Incremental cost ($)</v>
          </cell>
          <cell r="D5583">
            <v>2</v>
          </cell>
          <cell r="E5583" t="str">
            <v>Incremental cost ($)</v>
          </cell>
          <cell r="F5583" t="str">
            <v>Cost Value Source</v>
          </cell>
          <cell r="G5583" t="str">
            <v/>
          </cell>
          <cell r="H5583" t="str">
            <v/>
          </cell>
          <cell r="I5583" t="str">
            <v>FinAnswer Express Market Characterization and Program Enhancements - Utah Service Territory 30 Nov 2011.pdf</v>
          </cell>
        </row>
        <row r="5584">
          <cell r="C5584" t="str">
            <v>647.2_Incentive Customer ($)</v>
          </cell>
          <cell r="D5584">
            <v>2</v>
          </cell>
          <cell r="E5584" t="str">
            <v>Incentive Customer ($)</v>
          </cell>
          <cell r="F5584" t="str">
            <v>Incentive Value Source</v>
          </cell>
          <cell r="G5584" t="str">
            <v/>
          </cell>
          <cell r="H5584" t="str">
            <v>FE Deemed Savings - Industrial v10.18.12.xlsx table of deemed values used by program administator</v>
          </cell>
          <cell r="I5584" t="str">
            <v/>
          </cell>
        </row>
        <row r="5585">
          <cell r="C5585" t="str">
            <v>647.2_Gross Average Monthly Demand Reduction (kW/unit)</v>
          </cell>
          <cell r="D5585">
            <v>2</v>
          </cell>
          <cell r="E5585" t="str">
            <v>Gross Average Monthly Demand Reduction (kW/unit)</v>
          </cell>
          <cell r="F5585" t="str">
            <v>Demand Reduction Value Source</v>
          </cell>
          <cell r="G5585" t="str">
            <v/>
          </cell>
          <cell r="H5585" t="str">
            <v/>
          </cell>
          <cell r="I5585" t="str">
            <v>FinAnswer Express Market Characterization and Program Enhancements - Utah Service Territory 30 Nov 2011.pdf</v>
          </cell>
        </row>
        <row r="5586">
          <cell r="C5586" t="str">
            <v>647.2_Gross incremental annual electric savings (kWh/yr)</v>
          </cell>
          <cell r="D5586">
            <v>2</v>
          </cell>
          <cell r="E5586" t="str">
            <v>Gross incremental annual electric savings (kWh/yr)</v>
          </cell>
          <cell r="F5586" t="str">
            <v>Savings Parameters</v>
          </cell>
          <cell r="G5586" t="str">
            <v/>
          </cell>
          <cell r="H5586" t="str">
            <v/>
          </cell>
          <cell r="I5586" t="str">
            <v>Farm Equipment.docx</v>
          </cell>
        </row>
        <row r="5587">
          <cell r="C5587" t="str">
            <v>647.2_Baseline Value</v>
          </cell>
          <cell r="D5587">
            <v>2</v>
          </cell>
          <cell r="E5587" t="str">
            <v>Baseline Value</v>
          </cell>
          <cell r="F5587" t="str">
            <v>Baseline Value Source</v>
          </cell>
          <cell r="G5587" t="str">
            <v/>
          </cell>
          <cell r="H5587" t="str">
            <v/>
          </cell>
          <cell r="I5587" t="str">
            <v>FinAnswer Express Market Characterization and Program Enhancements - Utah Service Territory 30 Nov 2011.pdf</v>
          </cell>
        </row>
        <row r="5588">
          <cell r="C5588" t="str">
            <v>647.2_Efficient Case Value</v>
          </cell>
          <cell r="D5588">
            <v>2</v>
          </cell>
          <cell r="E5588" t="str">
            <v>Efficient Case Value</v>
          </cell>
          <cell r="F5588" t="str">
            <v>Efficient Case Value Source</v>
          </cell>
          <cell r="G5588" t="str">
            <v/>
          </cell>
          <cell r="H5588" t="str">
            <v/>
          </cell>
          <cell r="I5588" t="str">
            <v>FinAnswer Express Market Characterization and Program Enhancements - Utah Service Territory 30 Nov 2011.pdf</v>
          </cell>
        </row>
        <row r="5589">
          <cell r="C5589" t="str">
            <v>647.2_Gross Average Monthly Demand Reduction (kW/unit)</v>
          </cell>
          <cell r="D5589">
            <v>2</v>
          </cell>
          <cell r="E5589" t="str">
            <v>Gross Average Monthly Demand Reduction (kW/unit)</v>
          </cell>
          <cell r="F5589" t="str">
            <v>Savings Parameters</v>
          </cell>
          <cell r="G5589" t="str">
            <v/>
          </cell>
          <cell r="H5589" t="str">
            <v/>
          </cell>
          <cell r="I5589" t="str">
            <v>Farm Equipment.docx</v>
          </cell>
        </row>
        <row r="5590">
          <cell r="C5590" t="str">
            <v>647.2_Gross incremental annual electric savings (kWh/yr)</v>
          </cell>
          <cell r="D5590">
            <v>2</v>
          </cell>
          <cell r="E5590" t="str">
            <v>Gross incremental annual electric savings (kWh/yr)</v>
          </cell>
          <cell r="F5590" t="str">
            <v xml:space="preserve">Energy Savings Value Source </v>
          </cell>
          <cell r="G5590" t="str">
            <v/>
          </cell>
          <cell r="H5590" t="str">
            <v/>
          </cell>
          <cell r="I5590" t="str">
            <v>FinAnswer Express Market Characterization and Program Enhancements - Utah Service Territory 30 Nov 2011.pdf</v>
          </cell>
        </row>
        <row r="5591">
          <cell r="C5591" t="str">
            <v>193.2_Gross incremental annual electric savings (kWh/yr)</v>
          </cell>
          <cell r="D5591">
            <v>2</v>
          </cell>
          <cell r="E5591" t="str">
            <v>Gross incremental annual electric savings (kWh/yr)</v>
          </cell>
          <cell r="F5591" t="str">
            <v>Energy Savings Value Source</v>
          </cell>
          <cell r="G5591" t="str">
            <v/>
          </cell>
          <cell r="H5591" t="str">
            <v/>
          </cell>
          <cell r="I5591" t="str">
            <v>California Industrial  Agricultural Measure Review and Update 29 Nov 2013.docx</v>
          </cell>
        </row>
        <row r="5592">
          <cell r="C5592" t="str">
            <v>193.2_Measure life (years)</v>
          </cell>
          <cell r="D5592">
            <v>2</v>
          </cell>
          <cell r="E5592" t="str">
            <v>Measure life (years)</v>
          </cell>
          <cell r="F5592" t="str">
            <v>Measure Life Value Source</v>
          </cell>
          <cell r="G5592" t="str">
            <v/>
          </cell>
          <cell r="H5592" t="str">
            <v/>
          </cell>
          <cell r="I5592" t="str">
            <v>FinAnswer Express Market Characterization and Program Enhancements - California Service Territory 18 August 2011.pdf</v>
          </cell>
        </row>
        <row r="5593">
          <cell r="C5593" t="str">
            <v>193.2_Incremental cost ($)</v>
          </cell>
          <cell r="D5593">
            <v>2</v>
          </cell>
          <cell r="E5593" t="str">
            <v>Incremental cost ($)</v>
          </cell>
          <cell r="F5593" t="str">
            <v>Incremental Cost Value Source</v>
          </cell>
          <cell r="G5593" t="str">
            <v/>
          </cell>
          <cell r="H5593" t="str">
            <v/>
          </cell>
          <cell r="I5593" t="str">
            <v>California Industrial  Agricultural Measure Review and Update 29 Nov 2013.docx</v>
          </cell>
        </row>
        <row r="5594">
          <cell r="C5594" t="str">
            <v>193.2_Planned Net to Gross Ratio</v>
          </cell>
          <cell r="D5594">
            <v>2</v>
          </cell>
          <cell r="E5594" t="str">
            <v>Planned Net to Gross Ratio</v>
          </cell>
          <cell r="F5594" t="str">
            <v>Net-to-Gross Value Source</v>
          </cell>
          <cell r="G5594" t="str">
            <v/>
          </cell>
          <cell r="H5594" t="str">
            <v>P. 2 .</v>
          </cell>
          <cell r="I5594" t="str">
            <v>CA_FinAnswer_Express_Program_Evaluation_2009-2011.pdf</v>
          </cell>
        </row>
        <row r="5595">
          <cell r="C5595" t="str">
            <v>193.2_Planned Realization Rate</v>
          </cell>
          <cell r="D5595">
            <v>2</v>
          </cell>
          <cell r="E5595" t="str">
            <v>Planned Realization Rate</v>
          </cell>
          <cell r="F5595" t="str">
            <v>Realization Rate Value Source</v>
          </cell>
          <cell r="G5595" t="str">
            <v/>
          </cell>
          <cell r="H5595" t="str">
            <v xml:space="preserve"> Table 1, p. 2.</v>
          </cell>
          <cell r="I5595" t="str">
            <v>CA_FinAnswer_Express_Program_Evaluation_2009-2011.pdf</v>
          </cell>
        </row>
        <row r="5596">
          <cell r="C5596" t="str">
            <v>193.2_Gross Average Monthly Demand Reduction (kW/unit)</v>
          </cell>
          <cell r="D5596">
            <v>2</v>
          </cell>
          <cell r="E5596" t="str">
            <v>Gross Average Monthly Demand Reduction (kW/unit)</v>
          </cell>
          <cell r="F5596" t="str">
            <v>Demand Savings Value Source</v>
          </cell>
          <cell r="G5596" t="str">
            <v/>
          </cell>
          <cell r="H5596" t="str">
            <v/>
          </cell>
          <cell r="I5596" t="str">
            <v>California Industrial  Agricultural Measure Review and Update 29 Nov 2013.docx</v>
          </cell>
        </row>
        <row r="5597">
          <cell r="C5597" t="str">
            <v>412.2_Gross incremental annual electric savings (kWh/yr)</v>
          </cell>
          <cell r="D5597">
            <v>2</v>
          </cell>
          <cell r="E5597" t="str">
            <v>Gross incremental annual electric savings (kWh/yr)</v>
          </cell>
          <cell r="F5597" t="str">
            <v xml:space="preserve">Energy Savings Value Source </v>
          </cell>
          <cell r="G5597" t="str">
            <v/>
          </cell>
          <cell r="H5597" t="str">
            <v/>
          </cell>
          <cell r="I5597" t="str">
            <v>Idaho Industrial  Agricultural Measure Review and Update 20 Nov 2013 revised 27 June 2014.pdf</v>
          </cell>
        </row>
        <row r="5598">
          <cell r="C5598" t="str">
            <v>412.2_Gross Average Monthly Demand Reduction (kW/unit)</v>
          </cell>
          <cell r="D5598">
            <v>2</v>
          </cell>
          <cell r="E5598" t="str">
            <v>Gross Average Monthly Demand Reduction (kW/unit)</v>
          </cell>
          <cell r="F5598" t="str">
            <v>Demand Reduction Value Source</v>
          </cell>
          <cell r="G5598" t="str">
            <v/>
          </cell>
          <cell r="H5598" t="str">
            <v/>
          </cell>
          <cell r="I5598" t="str">
            <v>Idaho Industrial  Agricultural Measure Review and Update 20 Nov 2013 revised 27 June 2014.pdf</v>
          </cell>
        </row>
        <row r="5599">
          <cell r="C5599" t="str">
            <v>412.2_Measure life (years)</v>
          </cell>
          <cell r="D5599">
            <v>2</v>
          </cell>
          <cell r="E5599" t="str">
            <v>Measure life (years)</v>
          </cell>
          <cell r="F5599" t="str">
            <v>Measure Life Value Source</v>
          </cell>
          <cell r="G5599" t="str">
            <v/>
          </cell>
          <cell r="H5599" t="str">
            <v>Table 3 on page 19 of Appendix 1</v>
          </cell>
          <cell r="I5599" t="str">
            <v>ID_2011_Annual_Report_Appendix.pdf</v>
          </cell>
        </row>
        <row r="5600">
          <cell r="C5600" t="str">
            <v>412.2_Incremental cost ($)</v>
          </cell>
          <cell r="D5600">
            <v>2</v>
          </cell>
          <cell r="E5600" t="str">
            <v>Incremental cost ($)</v>
          </cell>
          <cell r="F5600" t="str">
            <v>Cost Value Source</v>
          </cell>
          <cell r="G5600" t="str">
            <v/>
          </cell>
          <cell r="H5600" t="str">
            <v/>
          </cell>
          <cell r="I5600" t="str">
            <v>Idaho Industrial  Agricultural Measure Review and Update 20 Nov 2013 revised 27 June 2014.pdf</v>
          </cell>
        </row>
        <row r="5601">
          <cell r="C5601" t="str">
            <v>412.2_Planned Net to Gross Ratio</v>
          </cell>
          <cell r="D5601">
            <v>2</v>
          </cell>
          <cell r="E5601" t="str">
            <v>Planned Net to Gross Ratio</v>
          </cell>
          <cell r="F5601" t="str">
            <v>Net-to-Gross Ratio Value Source</v>
          </cell>
          <cell r="G5601" t="str">
            <v/>
          </cell>
          <cell r="H5601" t="str">
            <v>Page 2</v>
          </cell>
          <cell r="I5601" t="str">
            <v>ID_Energy_FinAnswer_Program_Evaluation_2009-2011.pdf</v>
          </cell>
        </row>
        <row r="5602">
          <cell r="C5602" t="str">
            <v>412.2_Planned Realization Rate</v>
          </cell>
          <cell r="D5602">
            <v>2</v>
          </cell>
          <cell r="E5602" t="str">
            <v>Planned Realization Rate</v>
          </cell>
          <cell r="F5602" t="str">
            <v>Realization Rate Value Source</v>
          </cell>
          <cell r="G5602" t="str">
            <v/>
          </cell>
          <cell r="H5602" t="str">
            <v>Table 1</v>
          </cell>
          <cell r="I5602" t="str">
            <v>ID_Energy_FinAnswer_Program_Evaluation_2009-2011.pdf</v>
          </cell>
        </row>
        <row r="5603">
          <cell r="C5603" t="str">
            <v>638.2_Gross Average Monthly Demand Reduction (kW/unit)</v>
          </cell>
          <cell r="D5603">
            <v>2</v>
          </cell>
          <cell r="E5603" t="str">
            <v>Gross Average Monthly Demand Reduction (kW/unit)</v>
          </cell>
          <cell r="F5603" t="str">
            <v>Demand Reduction Value Source</v>
          </cell>
          <cell r="G5603" t="str">
            <v/>
          </cell>
          <cell r="H5603" t="str">
            <v/>
          </cell>
          <cell r="I5603" t="str">
            <v>FinAnswer Express Market Characterization and Program Enhancements - Utah Service Territory 30 Nov 2011.pdf</v>
          </cell>
        </row>
        <row r="5604">
          <cell r="C5604" t="str">
            <v>638.2_Gross incremental annual electric savings (kWh/yr)</v>
          </cell>
          <cell r="D5604">
            <v>2</v>
          </cell>
          <cell r="E5604" t="str">
            <v>Gross incremental annual electric savings (kWh/yr)</v>
          </cell>
          <cell r="F5604" t="str">
            <v xml:space="preserve">Energy Savings Value Source </v>
          </cell>
          <cell r="G5604" t="str">
            <v/>
          </cell>
          <cell r="H5604" t="str">
            <v/>
          </cell>
          <cell r="I5604" t="str">
            <v>FinAnswer Express Market Characterization and Program Enhancements - Utah Service Territory 30 Nov 2011.pdf</v>
          </cell>
        </row>
        <row r="5605">
          <cell r="C5605" t="str">
            <v>638.2_Incentive Customer ($)</v>
          </cell>
          <cell r="D5605">
            <v>2</v>
          </cell>
          <cell r="E5605" t="str">
            <v>Incentive Customer ($)</v>
          </cell>
          <cell r="F5605" t="str">
            <v>Incentive Value Source</v>
          </cell>
          <cell r="G5605" t="str">
            <v/>
          </cell>
          <cell r="H5605" t="str">
            <v>FE Deemed Savings - Industrial v10.18.12.xlsx table of deemed values used by program administator</v>
          </cell>
          <cell r="I5605" t="str">
            <v/>
          </cell>
        </row>
        <row r="5606">
          <cell r="C5606" t="str">
            <v>638.2_Incremental cost ($)</v>
          </cell>
          <cell r="D5606">
            <v>2</v>
          </cell>
          <cell r="E5606" t="str">
            <v>Incremental cost ($)</v>
          </cell>
          <cell r="F5606" t="str">
            <v>Cost Value Source</v>
          </cell>
          <cell r="G5606" t="str">
            <v/>
          </cell>
          <cell r="H5606" t="str">
            <v/>
          </cell>
          <cell r="I5606" t="str">
            <v>FinAnswer Express Market Characterization and Program Enhancements - Utah Service Territory 30 Nov 2011.pdf</v>
          </cell>
        </row>
        <row r="5607">
          <cell r="C5607" t="str">
            <v>638.2_Gross incremental annual electric savings (kWh/yr)</v>
          </cell>
          <cell r="D5607">
            <v>2</v>
          </cell>
          <cell r="E5607" t="str">
            <v>Gross incremental annual electric savings (kWh/yr)</v>
          </cell>
          <cell r="F5607" t="str">
            <v>Savings Parameters</v>
          </cell>
          <cell r="G5607" t="str">
            <v/>
          </cell>
          <cell r="H5607" t="str">
            <v/>
          </cell>
          <cell r="I5607" t="str">
            <v>Farm Equipment.docx</v>
          </cell>
        </row>
        <row r="5608">
          <cell r="C5608" t="str">
            <v>638.2_Gross Average Monthly Demand Reduction (kW/unit)</v>
          </cell>
          <cell r="D5608">
            <v>2</v>
          </cell>
          <cell r="E5608" t="str">
            <v>Gross Average Monthly Demand Reduction (kW/unit)</v>
          </cell>
          <cell r="F5608" t="str">
            <v>Savings Parameters</v>
          </cell>
          <cell r="G5608" t="str">
            <v/>
          </cell>
          <cell r="H5608" t="str">
            <v/>
          </cell>
          <cell r="I5608" t="str">
            <v>Farm Equipment.docx</v>
          </cell>
        </row>
        <row r="5609">
          <cell r="C5609" t="str">
            <v>638.2_Efficient Case Value</v>
          </cell>
          <cell r="D5609">
            <v>2</v>
          </cell>
          <cell r="E5609" t="str">
            <v>Efficient Case Value</v>
          </cell>
          <cell r="F5609" t="str">
            <v>Efficient Case Value Source</v>
          </cell>
          <cell r="G5609" t="str">
            <v/>
          </cell>
          <cell r="H5609" t="str">
            <v/>
          </cell>
          <cell r="I5609" t="str">
            <v>FinAnswer Express Market Characterization and Program Enhancements - Utah Service Territory 30 Nov 2011.pdf</v>
          </cell>
        </row>
        <row r="5610">
          <cell r="C5610" t="str">
            <v>638.2_Baseline Value</v>
          </cell>
          <cell r="D5610">
            <v>2</v>
          </cell>
          <cell r="E5610" t="str">
            <v>Baseline Value</v>
          </cell>
          <cell r="F5610" t="str">
            <v>Baseline Value Source</v>
          </cell>
          <cell r="G5610" t="str">
            <v/>
          </cell>
          <cell r="H5610" t="str">
            <v/>
          </cell>
          <cell r="I5610" t="str">
            <v>FinAnswer Express Market Characterization and Program Enhancements - Utah Service Territory 30 Nov 2011.pdf</v>
          </cell>
        </row>
        <row r="5611">
          <cell r="C5611" t="str">
            <v>82.2_Planned Realization Rate</v>
          </cell>
          <cell r="D5611">
            <v>2</v>
          </cell>
          <cell r="E5611" t="str">
            <v>Planned Realization Rate</v>
          </cell>
          <cell r="F5611" t="str">
            <v>Realization Rate Value Source</v>
          </cell>
          <cell r="G5611" t="str">
            <v/>
          </cell>
          <cell r="H5611" t="str">
            <v>page 2</v>
          </cell>
          <cell r="I5611" t="str">
            <v>CA_FinAnswer_Express_Program_Evaluation_2009-2011.pdf</v>
          </cell>
        </row>
        <row r="5612">
          <cell r="C5612" t="str">
            <v>82.2_Planned Net to Gross Ratio</v>
          </cell>
          <cell r="D5612">
            <v>2</v>
          </cell>
          <cell r="E5612" t="str">
            <v>Planned Net to Gross Ratio</v>
          </cell>
          <cell r="F5612" t="str">
            <v>Net-to-Gross Value Source</v>
          </cell>
          <cell r="G5612" t="str">
            <v/>
          </cell>
          <cell r="H5612" t="str">
            <v>page 2</v>
          </cell>
          <cell r="I5612" t="str">
            <v>CA_FinAnswer_Express_Program_Evaluation_2009-2011.pdf</v>
          </cell>
        </row>
        <row r="5613">
          <cell r="C5613" t="str">
            <v>82.1_Gross incremental annual electric savings (kWh/yr)</v>
          </cell>
          <cell r="D5613">
            <v>1</v>
          </cell>
          <cell r="E5613" t="str">
            <v>Gross incremental annual electric savings (kWh/yr)</v>
          </cell>
          <cell r="F5613" t="str">
            <v>See Source Document(s) for savings methodology</v>
          </cell>
          <cell r="G5613" t="str">
            <v/>
          </cell>
          <cell r="H5613" t="str">
            <v/>
          </cell>
          <cell r="I5613" t="str">
            <v>HVAC Calculator 071412.2.xlsm</v>
          </cell>
        </row>
        <row r="5614">
          <cell r="C5614" t="str">
            <v>82.1_Planned Realization Rate</v>
          </cell>
          <cell r="D5614">
            <v>1</v>
          </cell>
          <cell r="E5614" t="str">
            <v>Planned Realization Rate</v>
          </cell>
          <cell r="F5614" t="str">
            <v>Realization Rate Value Source</v>
          </cell>
          <cell r="G5614" t="str">
            <v/>
          </cell>
          <cell r="H5614" t="str">
            <v>page 2</v>
          </cell>
          <cell r="I5614" t="str">
            <v>CA_FinAnswer_Express_Program_Evaluation_2009-2011.pdf</v>
          </cell>
        </row>
        <row r="5615">
          <cell r="C5615" t="str">
            <v>82.1_Measure life (years)</v>
          </cell>
          <cell r="D5615">
            <v>1</v>
          </cell>
          <cell r="E5615" t="str">
            <v>Measure life (years)</v>
          </cell>
          <cell r="F5615" t="str">
            <v>Measure Life Value Source</v>
          </cell>
          <cell r="G5615" t="str">
            <v/>
          </cell>
          <cell r="H5615" t="str">
            <v>pg 25-26, Table 7-14</v>
          </cell>
          <cell r="I5615" t="str">
            <v>Section 7 HVAC FINAL 080811.pdf</v>
          </cell>
        </row>
        <row r="5616">
          <cell r="C5616" t="str">
            <v>82.1_Incentive Customer ($)</v>
          </cell>
          <cell r="D5616">
            <v>1</v>
          </cell>
          <cell r="E5616" t="str">
            <v>Incentive Customer ($)</v>
          </cell>
          <cell r="F5616" t="str">
            <v>Incentive Value Source</v>
          </cell>
          <cell r="G5616" t="str">
            <v/>
          </cell>
          <cell r="H5616" t="str">
            <v>pg 25-26, Table 7-14</v>
          </cell>
          <cell r="I5616" t="str">
            <v>Section 7 HVAC FINAL 080811.pdf</v>
          </cell>
        </row>
        <row r="5617">
          <cell r="C5617" t="str">
            <v>82.1_Incremental cost ($)</v>
          </cell>
          <cell r="D5617">
            <v>1</v>
          </cell>
          <cell r="E5617" t="str">
            <v>Incremental cost ($)</v>
          </cell>
          <cell r="F5617" t="str">
            <v>Cost Value Source</v>
          </cell>
          <cell r="G5617" t="str">
            <v/>
          </cell>
          <cell r="H5617" t="str">
            <v>pg 25-26, Table 7-14</v>
          </cell>
          <cell r="I5617" t="str">
            <v>Section 7 HVAC FINAL 080811.pdf</v>
          </cell>
        </row>
        <row r="5618">
          <cell r="C5618" t="str">
            <v>82.1_Planned Net to Gross Ratio</v>
          </cell>
          <cell r="D5618">
            <v>1</v>
          </cell>
          <cell r="E5618" t="str">
            <v>Planned Net to Gross Ratio</v>
          </cell>
          <cell r="F5618" t="str">
            <v>Net-to-Gross Value Source</v>
          </cell>
          <cell r="G5618" t="str">
            <v/>
          </cell>
          <cell r="H5618" t="str">
            <v>page 2</v>
          </cell>
          <cell r="I5618" t="str">
            <v>CA_FinAnswer_Express_Program_Evaluation_2009-2011.pdf</v>
          </cell>
        </row>
        <row r="5619">
          <cell r="C5619" t="str">
            <v>06232015-014.1_Planned Realization Rate</v>
          </cell>
          <cell r="D5619">
            <v>1</v>
          </cell>
          <cell r="E5619" t="str">
            <v>Planned Realization Rate</v>
          </cell>
          <cell r="F5619" t="str">
            <v>Realization Rate Value Source</v>
          </cell>
          <cell r="G5619" t="str">
            <v/>
          </cell>
          <cell r="H5619" t="str">
            <v>page 2</v>
          </cell>
          <cell r="I5619" t="str">
            <v>CA_FinAnswer_Express_Program_Evaluation_2009-2011.pdf</v>
          </cell>
        </row>
        <row r="5620">
          <cell r="C5620" t="str">
            <v>06232015-014.1_Planned Net to Gross Ratio</v>
          </cell>
          <cell r="D5620">
            <v>1</v>
          </cell>
          <cell r="E5620" t="str">
            <v>Planned Net to Gross Ratio</v>
          </cell>
          <cell r="F5620" t="str">
            <v>Net-to-Gross Value Source</v>
          </cell>
          <cell r="G5620" t="str">
            <v/>
          </cell>
          <cell r="H5620" t="str">
            <v>page 2</v>
          </cell>
          <cell r="I5620" t="str">
            <v>CA_FinAnswer_Express_Program_Evaluation_2009-2011.pdf</v>
          </cell>
        </row>
        <row r="5621">
          <cell r="C5621" t="str">
            <v>83.2_Planned Net to Gross Ratio</v>
          </cell>
          <cell r="D5621">
            <v>2</v>
          </cell>
          <cell r="E5621" t="str">
            <v>Planned Net to Gross Ratio</v>
          </cell>
          <cell r="F5621" t="str">
            <v>Net-to-Gross Value Source</v>
          </cell>
          <cell r="G5621" t="str">
            <v/>
          </cell>
          <cell r="H5621" t="str">
            <v>page 2</v>
          </cell>
          <cell r="I5621" t="str">
            <v>CA_FinAnswer_Express_Program_Evaluation_2009-2011.pdf</v>
          </cell>
        </row>
        <row r="5622">
          <cell r="C5622" t="str">
            <v>83.2_Planned Realization Rate</v>
          </cell>
          <cell r="D5622">
            <v>2</v>
          </cell>
          <cell r="E5622" t="str">
            <v>Planned Realization Rate</v>
          </cell>
          <cell r="F5622" t="str">
            <v>Realization Rate Value Source</v>
          </cell>
          <cell r="G5622" t="str">
            <v/>
          </cell>
          <cell r="H5622" t="str">
            <v>page 2</v>
          </cell>
          <cell r="I5622" t="str">
            <v>CA_FinAnswer_Express_Program_Evaluation_2009-2011.pdf</v>
          </cell>
        </row>
        <row r="5623">
          <cell r="C5623" t="str">
            <v>84.2_Planned Net to Gross Ratio</v>
          </cell>
          <cell r="D5623">
            <v>2</v>
          </cell>
          <cell r="E5623" t="str">
            <v>Planned Net to Gross Ratio</v>
          </cell>
          <cell r="F5623" t="str">
            <v>Net-to-Gross Value Source</v>
          </cell>
          <cell r="G5623" t="str">
            <v/>
          </cell>
          <cell r="H5623" t="str">
            <v>page 2</v>
          </cell>
          <cell r="I5623" t="str">
            <v>CA_FinAnswer_Express_Program_Evaluation_2009-2011.pdf</v>
          </cell>
        </row>
        <row r="5624">
          <cell r="C5624" t="str">
            <v>84.2_Planned Realization Rate</v>
          </cell>
          <cell r="D5624">
            <v>2</v>
          </cell>
          <cell r="E5624" t="str">
            <v>Planned Realization Rate</v>
          </cell>
          <cell r="F5624" t="str">
            <v>Realization Rate Value Source</v>
          </cell>
          <cell r="G5624" t="str">
            <v/>
          </cell>
          <cell r="H5624" t="str">
            <v>page 2</v>
          </cell>
          <cell r="I5624" t="str">
            <v>CA_FinAnswer_Express_Program_Evaluation_2009-2011.pdf</v>
          </cell>
        </row>
        <row r="5625">
          <cell r="C5625" t="str">
            <v>298.2_Planned Net to Gross Ratio</v>
          </cell>
          <cell r="D5625">
            <v>2</v>
          </cell>
          <cell r="E5625" t="str">
            <v>Planned Net to Gross Ratio</v>
          </cell>
          <cell r="F5625" t="str">
            <v>Net-to-Gross Value Source</v>
          </cell>
          <cell r="G5625" t="str">
            <v/>
          </cell>
          <cell r="H5625" t="str">
            <v>Page 2</v>
          </cell>
          <cell r="I5625" t="str">
            <v>ID_FinAnswer_Express_Program_Evaluation_2009-2011.pdf</v>
          </cell>
        </row>
        <row r="5626">
          <cell r="C5626" t="str">
            <v>298.2_Measure life (years)</v>
          </cell>
          <cell r="D5626">
            <v>2</v>
          </cell>
          <cell r="E5626" t="str">
            <v>Measure life (years)</v>
          </cell>
          <cell r="F5626" t="str">
            <v>Measure Life Value Source</v>
          </cell>
          <cell r="G5626" t="str">
            <v/>
          </cell>
          <cell r="H5626" t="str">
            <v/>
          </cell>
          <cell r="I5626" t="str">
            <v>2010 ID FX MARKET CHARACTERIZATION 051512.pdf</v>
          </cell>
        </row>
        <row r="5627">
          <cell r="C5627" t="str">
            <v>298.2_Planned Realization Rate</v>
          </cell>
          <cell r="D5627">
            <v>2</v>
          </cell>
          <cell r="E5627" t="str">
            <v>Planned Realization Rate</v>
          </cell>
          <cell r="F5627" t="str">
            <v>Realization Rate Value Source</v>
          </cell>
          <cell r="G5627" t="str">
            <v/>
          </cell>
          <cell r="H5627" t="str">
            <v>Table 1</v>
          </cell>
          <cell r="I5627" t="str">
            <v>ID_FinAnswer_Express_Program_Evaluation_2009-2011.pdf</v>
          </cell>
        </row>
        <row r="5628">
          <cell r="C5628" t="str">
            <v>12012014-018.1_Planned Net to Gross Ratio</v>
          </cell>
          <cell r="D5628">
            <v>1</v>
          </cell>
          <cell r="E5628" t="str">
            <v>Planned Net to Gross Ratio</v>
          </cell>
          <cell r="F5628" t="str">
            <v>Net-to-Gross Value Source</v>
          </cell>
          <cell r="G5628" t="str">
            <v/>
          </cell>
          <cell r="H5628" t="str">
            <v>Page 10</v>
          </cell>
          <cell r="I5628" t="str">
            <v>DSM_WY_FinAnswerExpress_Report_2011.pdf</v>
          </cell>
        </row>
        <row r="5629">
          <cell r="C5629" t="str">
            <v>12012014-018.1_Planned Realization Rate</v>
          </cell>
          <cell r="D5629">
            <v>1</v>
          </cell>
          <cell r="E5629" t="str">
            <v>Planned Realization Rate</v>
          </cell>
          <cell r="F5629" t="str">
            <v>Realization Rate Value Source</v>
          </cell>
          <cell r="G5629" t="str">
            <v/>
          </cell>
          <cell r="H5629" t="str">
            <v>Table 1</v>
          </cell>
          <cell r="I5629" t="str">
            <v>DSM_WY_FinAnswerExpress_Report_2011.pdf</v>
          </cell>
        </row>
        <row r="5630">
          <cell r="C5630" t="str">
            <v>12012014-018.1_Measure life (years)</v>
          </cell>
          <cell r="D5630">
            <v>1</v>
          </cell>
          <cell r="E5630" t="str">
            <v>Measure life (years)</v>
          </cell>
          <cell r="F5630" t="str">
            <v>Measure Life Value Source</v>
          </cell>
          <cell r="G5630" t="str">
            <v/>
          </cell>
          <cell r="H5630" t="str">
            <v/>
          </cell>
          <cell r="I5630" t="str">
            <v>NonLighting Measure Worksheets WY 120814.pdf</v>
          </cell>
        </row>
        <row r="5631">
          <cell r="C5631" t="str">
            <v>303.3_</v>
          </cell>
          <cell r="D5631">
            <v>3</v>
          </cell>
          <cell r="E5631" t="str">
            <v/>
          </cell>
          <cell r="F5631" t="str">
            <v/>
          </cell>
          <cell r="G5631" t="str">
            <v/>
          </cell>
          <cell r="H5631" t="str">
            <v/>
          </cell>
          <cell r="I5631" t="str">
            <v/>
          </cell>
        </row>
        <row r="5632">
          <cell r="C5632" t="str">
            <v>303.2_Planned Realization Rate</v>
          </cell>
          <cell r="D5632">
            <v>2</v>
          </cell>
          <cell r="E5632" t="str">
            <v>Planned Realization Rate</v>
          </cell>
          <cell r="F5632" t="str">
            <v>Realization Rate Value Source</v>
          </cell>
          <cell r="G5632" t="str">
            <v/>
          </cell>
          <cell r="H5632" t="str">
            <v>Table 1</v>
          </cell>
          <cell r="I5632" t="str">
            <v>ID_FinAnswer_Express_Program_Evaluation_2009-2011.pdf</v>
          </cell>
        </row>
        <row r="5633">
          <cell r="C5633" t="str">
            <v>303.2_Measure life (years)</v>
          </cell>
          <cell r="D5633">
            <v>2</v>
          </cell>
          <cell r="E5633" t="str">
            <v>Measure life (years)</v>
          </cell>
          <cell r="F5633" t="str">
            <v>Measure Life Value Source</v>
          </cell>
          <cell r="G5633" t="str">
            <v/>
          </cell>
          <cell r="H5633" t="str">
            <v/>
          </cell>
          <cell r="I5633" t="str">
            <v>2010 ID FX MARKET CHARACTERIZATION 051512.pdf</v>
          </cell>
        </row>
        <row r="5634">
          <cell r="C5634" t="str">
            <v>303.2_Planned Net to Gross Ratio</v>
          </cell>
          <cell r="D5634">
            <v>2</v>
          </cell>
          <cell r="E5634" t="str">
            <v>Planned Net to Gross Ratio</v>
          </cell>
          <cell r="F5634" t="str">
            <v>Net-to-Gross Value Source</v>
          </cell>
          <cell r="G5634" t="str">
            <v/>
          </cell>
          <cell r="H5634" t="str">
            <v>Page 2</v>
          </cell>
          <cell r="I5634" t="str">
            <v>ID_FinAnswer_Express_Program_Evaluation_2009-2011.pdf</v>
          </cell>
        </row>
        <row r="5635">
          <cell r="C5635" t="str">
            <v>12012014-019.1_Measure life (years)</v>
          </cell>
          <cell r="D5635">
            <v>1</v>
          </cell>
          <cell r="E5635" t="str">
            <v>Measure life (years)</v>
          </cell>
          <cell r="F5635" t="str">
            <v>Measure Life Value Source</v>
          </cell>
          <cell r="G5635" t="str">
            <v/>
          </cell>
          <cell r="H5635" t="str">
            <v/>
          </cell>
          <cell r="I5635" t="str">
            <v>NonLighting Measure Worksheets WY 120814.pdf</v>
          </cell>
        </row>
        <row r="5636">
          <cell r="C5636" t="str">
            <v>12012014-019.1_Planned Realization Rate</v>
          </cell>
          <cell r="D5636">
            <v>1</v>
          </cell>
          <cell r="E5636" t="str">
            <v>Planned Realization Rate</v>
          </cell>
          <cell r="F5636" t="str">
            <v>Realization Rate Value Source</v>
          </cell>
          <cell r="G5636" t="str">
            <v/>
          </cell>
          <cell r="H5636" t="str">
            <v>Table 1</v>
          </cell>
          <cell r="I5636" t="str">
            <v>DSM_WY_FinAnswerExpress_Report_2011.pdf</v>
          </cell>
        </row>
        <row r="5637">
          <cell r="C5637" t="str">
            <v>12012014-019.1_Planned Net to Gross Ratio</v>
          </cell>
          <cell r="D5637">
            <v>1</v>
          </cell>
          <cell r="E5637" t="str">
            <v>Planned Net to Gross Ratio</v>
          </cell>
          <cell r="F5637" t="str">
            <v>Net-to-Gross Value Source</v>
          </cell>
          <cell r="G5637" t="str">
            <v/>
          </cell>
          <cell r="H5637" t="str">
            <v>Page 10</v>
          </cell>
          <cell r="I5637" t="str">
            <v>DSM_WY_FinAnswerExpress_Report_2011.pdf</v>
          </cell>
        </row>
        <row r="5638">
          <cell r="C5638" t="str">
            <v>305.2_Planned Net to Gross Ratio</v>
          </cell>
          <cell r="D5638">
            <v>2</v>
          </cell>
          <cell r="E5638" t="str">
            <v>Planned Net to Gross Ratio</v>
          </cell>
          <cell r="F5638" t="str">
            <v>Net-to-Gross Value Source</v>
          </cell>
          <cell r="G5638" t="str">
            <v/>
          </cell>
          <cell r="H5638" t="str">
            <v>Page 2</v>
          </cell>
          <cell r="I5638" t="str">
            <v>ID_FinAnswer_Express_Program_Evaluation_2009-2011.pdf</v>
          </cell>
        </row>
        <row r="5639">
          <cell r="C5639" t="str">
            <v>305.2_Planned Realization Rate</v>
          </cell>
          <cell r="D5639">
            <v>2</v>
          </cell>
          <cell r="E5639" t="str">
            <v>Planned Realization Rate</v>
          </cell>
          <cell r="F5639" t="str">
            <v>Realization Rate Value Source</v>
          </cell>
          <cell r="G5639" t="str">
            <v/>
          </cell>
          <cell r="H5639" t="str">
            <v>Table 1</v>
          </cell>
          <cell r="I5639" t="str">
            <v>ID_FinAnswer_Express_Program_Evaluation_2009-2011.pdf</v>
          </cell>
        </row>
        <row r="5640">
          <cell r="C5640" t="str">
            <v>305.2_Measure life (years)</v>
          </cell>
          <cell r="D5640">
            <v>2</v>
          </cell>
          <cell r="E5640" t="str">
            <v>Measure life (years)</v>
          </cell>
          <cell r="F5640" t="str">
            <v>Measure Life Value Source</v>
          </cell>
          <cell r="G5640" t="str">
            <v/>
          </cell>
          <cell r="H5640" t="str">
            <v/>
          </cell>
          <cell r="I5640" t="str">
            <v>2010 ID FX MARKET CHARACTERIZATION 051512.pdf</v>
          </cell>
        </row>
        <row r="5641">
          <cell r="C5641" t="str">
            <v>12012014-020.1_Planned Net to Gross Ratio</v>
          </cell>
          <cell r="D5641">
            <v>1</v>
          </cell>
          <cell r="E5641" t="str">
            <v>Planned Net to Gross Ratio</v>
          </cell>
          <cell r="F5641" t="str">
            <v>Net-to-Gross Value Source</v>
          </cell>
          <cell r="G5641" t="str">
            <v/>
          </cell>
          <cell r="H5641" t="str">
            <v>Page 10</v>
          </cell>
          <cell r="I5641" t="str">
            <v>DSM_WY_FinAnswerExpress_Report_2011.pdf</v>
          </cell>
        </row>
        <row r="5642">
          <cell r="C5642" t="str">
            <v>12012014-020.1_Planned Realization Rate</v>
          </cell>
          <cell r="D5642">
            <v>1</v>
          </cell>
          <cell r="E5642" t="str">
            <v>Planned Realization Rate</v>
          </cell>
          <cell r="F5642" t="str">
            <v>Realization Rate Value Source</v>
          </cell>
          <cell r="G5642" t="str">
            <v/>
          </cell>
          <cell r="H5642" t="str">
            <v>Table 1</v>
          </cell>
          <cell r="I5642" t="str">
            <v>DSM_WY_FinAnswerExpress_Report_2011.pdf</v>
          </cell>
        </row>
        <row r="5643">
          <cell r="C5643" t="str">
            <v>12012014-020.1_Measure life (years)</v>
          </cell>
          <cell r="D5643">
            <v>1</v>
          </cell>
          <cell r="E5643" t="str">
            <v>Measure life (years)</v>
          </cell>
          <cell r="F5643" t="str">
            <v>Measure Life Value Source</v>
          </cell>
          <cell r="G5643" t="str">
            <v/>
          </cell>
          <cell r="H5643" t="str">
            <v>Page 7-24</v>
          </cell>
          <cell r="I5643" t="str">
            <v>2010 WY Market Characterization 101810.pdf</v>
          </cell>
        </row>
        <row r="5644">
          <cell r="C5644" t="str">
            <v>310.2_Planned Net to Gross Ratio</v>
          </cell>
          <cell r="D5644">
            <v>2</v>
          </cell>
          <cell r="E5644" t="str">
            <v>Planned Net to Gross Ratio</v>
          </cell>
          <cell r="F5644" t="str">
            <v>Net-to-Gross Value Source</v>
          </cell>
          <cell r="G5644" t="str">
            <v/>
          </cell>
          <cell r="H5644" t="str">
            <v>Page 2</v>
          </cell>
          <cell r="I5644" t="str">
            <v>ID_FinAnswer_Express_Program_Evaluation_2009-2011.pdf</v>
          </cell>
        </row>
        <row r="5645">
          <cell r="C5645" t="str">
            <v>310.2_Planned Realization Rate</v>
          </cell>
          <cell r="D5645">
            <v>2</v>
          </cell>
          <cell r="E5645" t="str">
            <v>Planned Realization Rate</v>
          </cell>
          <cell r="F5645" t="str">
            <v>Realization Rate Value Source</v>
          </cell>
          <cell r="G5645" t="str">
            <v/>
          </cell>
          <cell r="H5645" t="str">
            <v>Table 1</v>
          </cell>
          <cell r="I5645" t="str">
            <v>ID_FinAnswer_Express_Program_Evaluation_2009-2011.pdf</v>
          </cell>
        </row>
        <row r="5646">
          <cell r="C5646" t="str">
            <v>310.2_Measure life (years)</v>
          </cell>
          <cell r="D5646">
            <v>2</v>
          </cell>
          <cell r="E5646" t="str">
            <v>Measure life (years)</v>
          </cell>
          <cell r="F5646" t="str">
            <v>Measure Life Value Source</v>
          </cell>
          <cell r="G5646" t="str">
            <v/>
          </cell>
          <cell r="H5646" t="str">
            <v/>
          </cell>
          <cell r="I5646" t="str">
            <v>2010 ID FX MARKET CHARACTERIZATION 051512.pdf</v>
          </cell>
        </row>
        <row r="5647">
          <cell r="C5647" t="str">
            <v>310.3_</v>
          </cell>
          <cell r="D5647">
            <v>3</v>
          </cell>
          <cell r="E5647" t="str">
            <v/>
          </cell>
          <cell r="F5647" t="str">
            <v/>
          </cell>
          <cell r="G5647" t="str">
            <v/>
          </cell>
          <cell r="H5647" t="str">
            <v/>
          </cell>
          <cell r="I5647" t="str">
            <v/>
          </cell>
        </row>
        <row r="5648">
          <cell r="C5648" t="str">
            <v>12012014-021.1_Planned Realization Rate</v>
          </cell>
          <cell r="D5648">
            <v>1</v>
          </cell>
          <cell r="E5648" t="str">
            <v>Planned Realization Rate</v>
          </cell>
          <cell r="F5648" t="str">
            <v>Realization Rate Value Source</v>
          </cell>
          <cell r="G5648" t="str">
            <v/>
          </cell>
          <cell r="H5648" t="str">
            <v>Table 1</v>
          </cell>
          <cell r="I5648" t="str">
            <v>DSM_WY_FinAnswerExpress_Report_2011.pdf</v>
          </cell>
        </row>
        <row r="5649">
          <cell r="C5649" t="str">
            <v>12012014-021.1_Planned Net to Gross Ratio</v>
          </cell>
          <cell r="D5649">
            <v>1</v>
          </cell>
          <cell r="E5649" t="str">
            <v>Planned Net to Gross Ratio</v>
          </cell>
          <cell r="F5649" t="str">
            <v>Net-to-Gross Value Source</v>
          </cell>
          <cell r="G5649" t="str">
            <v/>
          </cell>
          <cell r="H5649" t="str">
            <v>Page 10</v>
          </cell>
          <cell r="I5649" t="str">
            <v>DSM_WY_FinAnswerExpress_Report_2011.pdf</v>
          </cell>
        </row>
        <row r="5650">
          <cell r="C5650" t="str">
            <v>12012014-021.1_Measure life (years)</v>
          </cell>
          <cell r="D5650">
            <v>1</v>
          </cell>
          <cell r="E5650" t="str">
            <v>Measure life (years)</v>
          </cell>
          <cell r="F5650" t="str">
            <v>Measure Life Value Source</v>
          </cell>
          <cell r="G5650" t="str">
            <v/>
          </cell>
          <cell r="H5650" t="str">
            <v>Page 7-24</v>
          </cell>
          <cell r="I5650" t="str">
            <v>2010 WY Market Characterization 101810.pdf</v>
          </cell>
        </row>
        <row r="5651">
          <cell r="C5651" t="str">
            <v>299.2_Planned Realization Rate</v>
          </cell>
          <cell r="D5651">
            <v>2</v>
          </cell>
          <cell r="E5651" t="str">
            <v>Planned Realization Rate</v>
          </cell>
          <cell r="F5651" t="str">
            <v>Realization Rate Value Source</v>
          </cell>
          <cell r="G5651" t="str">
            <v/>
          </cell>
          <cell r="H5651" t="str">
            <v>Table 1</v>
          </cell>
          <cell r="I5651" t="str">
            <v>ID_FinAnswer_Express_Program_Evaluation_2009-2011.pdf</v>
          </cell>
        </row>
        <row r="5652">
          <cell r="C5652" t="str">
            <v>299.2_Measure life (years)</v>
          </cell>
          <cell r="D5652">
            <v>2</v>
          </cell>
          <cell r="E5652" t="str">
            <v>Measure life (years)</v>
          </cell>
          <cell r="F5652" t="str">
            <v>Measure Life Value Source</v>
          </cell>
          <cell r="G5652" t="str">
            <v/>
          </cell>
          <cell r="H5652" t="str">
            <v/>
          </cell>
          <cell r="I5652" t="str">
            <v>2010 ID FX MARKET CHARACTERIZATION 051512.pdf</v>
          </cell>
        </row>
        <row r="5653">
          <cell r="C5653" t="str">
            <v>299.2_Planned Net to Gross Ratio</v>
          </cell>
          <cell r="D5653">
            <v>2</v>
          </cell>
          <cell r="E5653" t="str">
            <v>Planned Net to Gross Ratio</v>
          </cell>
          <cell r="F5653" t="str">
            <v>Net-to-Gross Value Source</v>
          </cell>
          <cell r="G5653" t="str">
            <v/>
          </cell>
          <cell r="H5653" t="str">
            <v>Page 2</v>
          </cell>
          <cell r="I5653" t="str">
            <v>ID_FinAnswer_Express_Program_Evaluation_2009-2011.pdf</v>
          </cell>
        </row>
        <row r="5654">
          <cell r="C5654" t="str">
            <v>12012014-022.1_Measure life (years)</v>
          </cell>
          <cell r="D5654">
            <v>1</v>
          </cell>
          <cell r="E5654" t="str">
            <v>Measure life (years)</v>
          </cell>
          <cell r="F5654" t="str">
            <v>Measure Life Value Source</v>
          </cell>
          <cell r="G5654" t="str">
            <v/>
          </cell>
          <cell r="H5654" t="str">
            <v>Page 7-24</v>
          </cell>
          <cell r="I5654" t="str">
            <v>2010 WY Market Characterization 101810.pdf</v>
          </cell>
        </row>
        <row r="5655">
          <cell r="C5655" t="str">
            <v>12012014-022.1_Planned Realization Rate</v>
          </cell>
          <cell r="D5655">
            <v>1</v>
          </cell>
          <cell r="E5655" t="str">
            <v>Planned Realization Rate</v>
          </cell>
          <cell r="F5655" t="str">
            <v>Realization Rate Value Source</v>
          </cell>
          <cell r="G5655" t="str">
            <v/>
          </cell>
          <cell r="H5655" t="str">
            <v>Table 1</v>
          </cell>
          <cell r="I5655" t="str">
            <v>DSM_WY_FinAnswerExpress_Report_2011.pdf</v>
          </cell>
        </row>
        <row r="5656">
          <cell r="C5656" t="str">
            <v>12012014-022.1_Planned Net to Gross Ratio</v>
          </cell>
          <cell r="D5656">
            <v>1</v>
          </cell>
          <cell r="E5656" t="str">
            <v>Planned Net to Gross Ratio</v>
          </cell>
          <cell r="F5656" t="str">
            <v>Net-to-Gross Value Source</v>
          </cell>
          <cell r="G5656" t="str">
            <v/>
          </cell>
          <cell r="H5656" t="str">
            <v>Page 10</v>
          </cell>
          <cell r="I5656" t="str">
            <v>DSM_WY_FinAnswerExpress_Report_2011.pdf</v>
          </cell>
        </row>
        <row r="5657">
          <cell r="C5657" t="str">
            <v>304.2_Measure life (years)</v>
          </cell>
          <cell r="D5657">
            <v>2</v>
          </cell>
          <cell r="E5657" t="str">
            <v>Measure life (years)</v>
          </cell>
          <cell r="F5657" t="str">
            <v>Measure Life Value Source</v>
          </cell>
          <cell r="G5657" t="str">
            <v/>
          </cell>
          <cell r="H5657" t="str">
            <v/>
          </cell>
          <cell r="I5657" t="str">
            <v>2010 ID FX MARKET CHARACTERIZATION 051512.pdf</v>
          </cell>
        </row>
        <row r="5658">
          <cell r="C5658" t="str">
            <v>304.2_Planned Net to Gross Ratio</v>
          </cell>
          <cell r="D5658">
            <v>2</v>
          </cell>
          <cell r="E5658" t="str">
            <v>Planned Net to Gross Ratio</v>
          </cell>
          <cell r="F5658" t="str">
            <v>Net-to-Gross Value Source</v>
          </cell>
          <cell r="G5658" t="str">
            <v/>
          </cell>
          <cell r="H5658" t="str">
            <v>Page 2</v>
          </cell>
          <cell r="I5658" t="str">
            <v>ID_FinAnswer_Express_Program_Evaluation_2009-2011.pdf</v>
          </cell>
        </row>
        <row r="5659">
          <cell r="C5659" t="str">
            <v>304.2_Planned Realization Rate</v>
          </cell>
          <cell r="D5659">
            <v>2</v>
          </cell>
          <cell r="E5659" t="str">
            <v>Planned Realization Rate</v>
          </cell>
          <cell r="F5659" t="str">
            <v>Realization Rate Value Source</v>
          </cell>
          <cell r="G5659" t="str">
            <v/>
          </cell>
          <cell r="H5659" t="str">
            <v>Table 1</v>
          </cell>
          <cell r="I5659" t="str">
            <v>ID_FinAnswer_Express_Program_Evaluation_2009-2011.pdf</v>
          </cell>
        </row>
        <row r="5660">
          <cell r="C5660" t="str">
            <v>12012014-023.1_Planned Net to Gross Ratio</v>
          </cell>
          <cell r="D5660">
            <v>1</v>
          </cell>
          <cell r="E5660" t="str">
            <v>Planned Net to Gross Ratio</v>
          </cell>
          <cell r="F5660" t="str">
            <v>Net-to-Gross Value Source</v>
          </cell>
          <cell r="G5660" t="str">
            <v/>
          </cell>
          <cell r="H5660" t="str">
            <v>Page 10</v>
          </cell>
          <cell r="I5660" t="str">
            <v>DSM_WY_FinAnswerExpress_Report_2011.pdf</v>
          </cell>
        </row>
        <row r="5661">
          <cell r="C5661" t="str">
            <v>12012014-023.1_Planned Realization Rate</v>
          </cell>
          <cell r="D5661">
            <v>1</v>
          </cell>
          <cell r="E5661" t="str">
            <v>Planned Realization Rate</v>
          </cell>
          <cell r="F5661" t="str">
            <v>Realization Rate Value Source</v>
          </cell>
          <cell r="G5661" t="str">
            <v/>
          </cell>
          <cell r="H5661" t="str">
            <v>Table 1</v>
          </cell>
          <cell r="I5661" t="str">
            <v>DSM_WY_FinAnswerExpress_Report_2011.pdf</v>
          </cell>
        </row>
        <row r="5662">
          <cell r="C5662" t="str">
            <v>12012014-023.1_Measure life (years)</v>
          </cell>
          <cell r="D5662">
            <v>1</v>
          </cell>
          <cell r="E5662" t="str">
            <v>Measure life (years)</v>
          </cell>
          <cell r="F5662" t="str">
            <v>Measure Life Value Source</v>
          </cell>
          <cell r="G5662" t="str">
            <v/>
          </cell>
          <cell r="H5662" t="str">
            <v>Page 7-24</v>
          </cell>
          <cell r="I5662" t="str">
            <v>2010 WY Market Characterization 101810.pdf</v>
          </cell>
        </row>
        <row r="5663">
          <cell r="C5663" t="str">
            <v>306.2_Measure life (years)</v>
          </cell>
          <cell r="D5663">
            <v>2</v>
          </cell>
          <cell r="E5663" t="str">
            <v>Measure life (years)</v>
          </cell>
          <cell r="F5663" t="str">
            <v>Measure Life Value Source</v>
          </cell>
          <cell r="G5663" t="str">
            <v/>
          </cell>
          <cell r="H5663" t="str">
            <v/>
          </cell>
          <cell r="I5663" t="str">
            <v>2010 ID FX MARKET CHARACTERIZATION 051512.pdf</v>
          </cell>
        </row>
        <row r="5664">
          <cell r="C5664" t="str">
            <v>306.2_Planned Net to Gross Ratio</v>
          </cell>
          <cell r="D5664">
            <v>2</v>
          </cell>
          <cell r="E5664" t="str">
            <v>Planned Net to Gross Ratio</v>
          </cell>
          <cell r="F5664" t="str">
            <v>Net-to-Gross Value Source</v>
          </cell>
          <cell r="G5664" t="str">
            <v/>
          </cell>
          <cell r="H5664" t="str">
            <v>Page 2</v>
          </cell>
          <cell r="I5664" t="str">
            <v>ID_FinAnswer_Express_Program_Evaluation_2009-2011.pdf</v>
          </cell>
        </row>
        <row r="5665">
          <cell r="C5665" t="str">
            <v>306.2_Planned Realization Rate</v>
          </cell>
          <cell r="D5665">
            <v>2</v>
          </cell>
          <cell r="E5665" t="str">
            <v>Planned Realization Rate</v>
          </cell>
          <cell r="F5665" t="str">
            <v>Realization Rate Value Source</v>
          </cell>
          <cell r="G5665" t="str">
            <v/>
          </cell>
          <cell r="H5665" t="str">
            <v>Table 1</v>
          </cell>
          <cell r="I5665" t="str">
            <v>ID_FinAnswer_Express_Program_Evaluation_2009-2011.pdf</v>
          </cell>
        </row>
        <row r="5666">
          <cell r="C5666" t="str">
            <v>3047.2_Measure life (years)</v>
          </cell>
          <cell r="D5666">
            <v>2</v>
          </cell>
          <cell r="E5666" t="str">
            <v>Measure life (years)</v>
          </cell>
          <cell r="F5666" t="str">
            <v>Measure Life Value Source</v>
          </cell>
          <cell r="G5666" t="str">
            <v/>
          </cell>
          <cell r="H5666" t="str">
            <v/>
          </cell>
          <cell r="I5666" t="str">
            <v>2010 ID FX MARKET CHARACTERIZATION 051512.pdf</v>
          </cell>
        </row>
        <row r="5667">
          <cell r="C5667" t="str">
            <v>3047.2_Planned Net to Gross Ratio</v>
          </cell>
          <cell r="D5667">
            <v>2</v>
          </cell>
          <cell r="E5667" t="str">
            <v>Planned Net to Gross Ratio</v>
          </cell>
          <cell r="F5667" t="str">
            <v>Net-to-Gross Value Source</v>
          </cell>
          <cell r="G5667" t="str">
            <v/>
          </cell>
          <cell r="H5667" t="str">
            <v>Page 2</v>
          </cell>
          <cell r="I5667" t="str">
            <v>ID_FinAnswer_Express_Program_Evaluation_2009-2011.pdf</v>
          </cell>
        </row>
        <row r="5668">
          <cell r="C5668" t="str">
            <v>3047.2_Planned Realization Rate</v>
          </cell>
          <cell r="D5668">
            <v>2</v>
          </cell>
          <cell r="E5668" t="str">
            <v>Planned Realization Rate</v>
          </cell>
          <cell r="F5668" t="str">
            <v>Realization Rate Value Source</v>
          </cell>
          <cell r="G5668" t="str">
            <v/>
          </cell>
          <cell r="H5668" t="str">
            <v>Table 1</v>
          </cell>
          <cell r="I5668" t="str">
            <v>ID_FinAnswer_Express_Program_Evaluation_2009-2011.pdf</v>
          </cell>
        </row>
        <row r="5669">
          <cell r="C5669" t="str">
            <v>12012014-024.1_Measure life (years)</v>
          </cell>
          <cell r="D5669">
            <v>1</v>
          </cell>
          <cell r="E5669" t="str">
            <v>Measure life (years)</v>
          </cell>
          <cell r="F5669" t="str">
            <v>Measure Life Value Source</v>
          </cell>
          <cell r="G5669" t="str">
            <v/>
          </cell>
          <cell r="H5669" t="str">
            <v>Page 7-24</v>
          </cell>
          <cell r="I5669" t="str">
            <v>2010 WY Market Characterization 101810.pdf</v>
          </cell>
        </row>
        <row r="5670">
          <cell r="C5670" t="str">
            <v>12012014-024.1_Planned Net to Gross Ratio</v>
          </cell>
          <cell r="D5670">
            <v>1</v>
          </cell>
          <cell r="E5670" t="str">
            <v>Planned Net to Gross Ratio</v>
          </cell>
          <cell r="F5670" t="str">
            <v>Net-to-Gross Value Source</v>
          </cell>
          <cell r="G5670" t="str">
            <v/>
          </cell>
          <cell r="H5670" t="str">
            <v>Page 10</v>
          </cell>
          <cell r="I5670" t="str">
            <v>DSM_WY_FinAnswerExpress_Report_2011.pdf</v>
          </cell>
        </row>
        <row r="5671">
          <cell r="C5671" t="str">
            <v>12012014-024.1_Planned Realization Rate</v>
          </cell>
          <cell r="D5671">
            <v>1</v>
          </cell>
          <cell r="E5671" t="str">
            <v>Planned Realization Rate</v>
          </cell>
          <cell r="F5671" t="str">
            <v>Realization Rate Value Source</v>
          </cell>
          <cell r="G5671" t="str">
            <v/>
          </cell>
          <cell r="H5671" t="str">
            <v>Table 1</v>
          </cell>
          <cell r="I5671" t="str">
            <v>DSM_WY_FinAnswerExpress_Report_2011.pdf</v>
          </cell>
        </row>
        <row r="5672">
          <cell r="C5672" t="str">
            <v>12012014-025.1_Planned Net to Gross Ratio</v>
          </cell>
          <cell r="D5672">
            <v>1</v>
          </cell>
          <cell r="E5672" t="str">
            <v>Planned Net to Gross Ratio</v>
          </cell>
          <cell r="F5672" t="str">
            <v>Net-to-Gross Value Source</v>
          </cell>
          <cell r="G5672" t="str">
            <v/>
          </cell>
          <cell r="H5672" t="str">
            <v>Page 10</v>
          </cell>
          <cell r="I5672" t="str">
            <v>DSM_WY_FinAnswerExpress_Report_2011.pdf</v>
          </cell>
        </row>
        <row r="5673">
          <cell r="C5673" t="str">
            <v>12012014-025.1_Planned Realization Rate</v>
          </cell>
          <cell r="D5673">
            <v>1</v>
          </cell>
          <cell r="E5673" t="str">
            <v>Planned Realization Rate</v>
          </cell>
          <cell r="F5673" t="str">
            <v>Realization Rate Value Source</v>
          </cell>
          <cell r="G5673" t="str">
            <v/>
          </cell>
          <cell r="H5673" t="str">
            <v>Table 1</v>
          </cell>
          <cell r="I5673" t="str">
            <v>DSM_WY_FinAnswerExpress_Report_2011.pdf</v>
          </cell>
        </row>
        <row r="5674">
          <cell r="C5674" t="str">
            <v>12012014-025.1_Measure life (years)</v>
          </cell>
          <cell r="D5674">
            <v>1</v>
          </cell>
          <cell r="E5674" t="str">
            <v>Measure life (years)</v>
          </cell>
          <cell r="F5674" t="str">
            <v>Measure Life Value Source</v>
          </cell>
          <cell r="G5674" t="str">
            <v/>
          </cell>
          <cell r="H5674" t="str">
            <v>Page 7-24</v>
          </cell>
          <cell r="I5674" t="str">
            <v>2010 WY Market Characterization 101810.pdf</v>
          </cell>
        </row>
        <row r="5675">
          <cell r="C5675" t="str">
            <v>525.2_Incentive Customer ($)</v>
          </cell>
          <cell r="D5675">
            <v>2</v>
          </cell>
          <cell r="E5675" t="str">
            <v>Incentive Customer ($)</v>
          </cell>
          <cell r="F5675" t="str">
            <v>Incentive Value Source</v>
          </cell>
          <cell r="G5675" t="str">
            <v/>
          </cell>
          <cell r="H5675" t="str">
            <v/>
          </cell>
          <cell r="I5675" t="str">
            <v>HVAC Calculator 070113.2.xlsm</v>
          </cell>
        </row>
        <row r="5676">
          <cell r="C5676" t="str">
            <v>525.2_Incremental cost ($)</v>
          </cell>
          <cell r="D5676">
            <v>2</v>
          </cell>
          <cell r="E5676" t="str">
            <v>Incremental cost ($)</v>
          </cell>
          <cell r="F5676" t="str">
            <v>Cost Value Source</v>
          </cell>
          <cell r="G5676" t="str">
            <v/>
          </cell>
          <cell r="H5676" t="str">
            <v/>
          </cell>
          <cell r="I5676" t="str">
            <v>HVAC Calculator 070113.2.xlsm</v>
          </cell>
        </row>
        <row r="5677">
          <cell r="C5677" t="str">
            <v>525.2_Gross incremental annual electric savings (kWh/yr)</v>
          </cell>
          <cell r="D5677">
            <v>2</v>
          </cell>
          <cell r="E5677" t="str">
            <v>Gross incremental annual electric savings (kWh/yr)</v>
          </cell>
          <cell r="F5677" t="str">
            <v>See Source Document(s) for savings methodology</v>
          </cell>
          <cell r="G5677" t="str">
            <v/>
          </cell>
          <cell r="H5677" t="str">
            <v/>
          </cell>
          <cell r="I5677" t="str">
            <v>HVAC Calculator 070113.2.xlsm</v>
          </cell>
        </row>
        <row r="5678">
          <cell r="C5678" t="str">
            <v>525.2_Measure life (years)</v>
          </cell>
          <cell r="D5678">
            <v>2</v>
          </cell>
          <cell r="E5678" t="str">
            <v>Measure life (years)</v>
          </cell>
          <cell r="F5678" t="str">
            <v>Measure Life Value Source</v>
          </cell>
          <cell r="G5678" t="str">
            <v/>
          </cell>
          <cell r="H5678" t="str">
            <v>Table 2 on page 22 of Appendix 1</v>
          </cell>
          <cell r="I5678" t="str">
            <v>UT_2011_Annual_Report.pdf</v>
          </cell>
        </row>
        <row r="5679">
          <cell r="C5679" t="str">
            <v>525.2_Gross incremental annual electric savings (kWh/yr)</v>
          </cell>
          <cell r="D5679">
            <v>2</v>
          </cell>
          <cell r="E5679" t="str">
            <v>Gross incremental annual electric savings (kWh/yr)</v>
          </cell>
          <cell r="F5679" t="str">
            <v xml:space="preserve">Energy Savings Value Source </v>
          </cell>
          <cell r="G5679" t="str">
            <v/>
          </cell>
          <cell r="H5679" t="str">
            <v/>
          </cell>
          <cell r="I5679" t="str">
            <v>HVAC Calculator 070113.2.xlsm</v>
          </cell>
        </row>
        <row r="5680">
          <cell r="C5680" t="str">
            <v>525.2_Gross Average Monthly Demand Reduction (kW/unit)</v>
          </cell>
          <cell r="D5680">
            <v>2</v>
          </cell>
          <cell r="E5680" t="str">
            <v>Gross Average Monthly Demand Reduction (kW/unit)</v>
          </cell>
          <cell r="F5680" t="str">
            <v>Demand Reduction Value Source</v>
          </cell>
          <cell r="G5680" t="str">
            <v/>
          </cell>
          <cell r="H5680" t="str">
            <v/>
          </cell>
          <cell r="I5680" t="str">
            <v>HVAC Calculator 070113.2.xlsm</v>
          </cell>
        </row>
        <row r="5681">
          <cell r="C5681" t="str">
            <v>530.2_Measure life (years)</v>
          </cell>
          <cell r="D5681">
            <v>2</v>
          </cell>
          <cell r="E5681" t="str">
            <v>Measure life (years)</v>
          </cell>
          <cell r="F5681" t="str">
            <v>Measure Life Value Source</v>
          </cell>
          <cell r="G5681" t="str">
            <v/>
          </cell>
          <cell r="H5681" t="str">
            <v>Table 2 on page 22 of Appendix 1</v>
          </cell>
          <cell r="I5681" t="str">
            <v>UT_2011_Annual_Report.pdf</v>
          </cell>
        </row>
        <row r="5682">
          <cell r="C5682" t="str">
            <v>530.2_Gross incremental annual electric savings (kWh/yr)</v>
          </cell>
          <cell r="D5682">
            <v>2</v>
          </cell>
          <cell r="E5682" t="str">
            <v>Gross incremental annual electric savings (kWh/yr)</v>
          </cell>
          <cell r="F5682" t="str">
            <v>See Source Document(s) for savings methodology</v>
          </cell>
          <cell r="G5682" t="str">
            <v/>
          </cell>
          <cell r="H5682" t="str">
            <v/>
          </cell>
          <cell r="I5682" t="str">
            <v>HVAC Calculator 070113.2.xlsm</v>
          </cell>
        </row>
        <row r="5683">
          <cell r="C5683" t="str">
            <v>530.2_Incremental cost ($)</v>
          </cell>
          <cell r="D5683">
            <v>2</v>
          </cell>
          <cell r="E5683" t="str">
            <v>Incremental cost ($)</v>
          </cell>
          <cell r="F5683" t="str">
            <v>Cost Value Source</v>
          </cell>
          <cell r="G5683" t="str">
            <v/>
          </cell>
          <cell r="H5683" t="str">
            <v/>
          </cell>
          <cell r="I5683" t="str">
            <v>HVAC Calculator 070113.2.xlsm</v>
          </cell>
        </row>
        <row r="5684">
          <cell r="C5684" t="str">
            <v>530.2_Gross Average Monthly Demand Reduction (kW/unit)</v>
          </cell>
          <cell r="D5684">
            <v>2</v>
          </cell>
          <cell r="E5684" t="str">
            <v>Gross Average Monthly Demand Reduction (kW/unit)</v>
          </cell>
          <cell r="F5684" t="str">
            <v>Demand Reduction Value Source</v>
          </cell>
          <cell r="G5684" t="str">
            <v/>
          </cell>
          <cell r="H5684" t="str">
            <v/>
          </cell>
          <cell r="I5684" t="str">
            <v>HVAC Calculator 070113.2.xlsm</v>
          </cell>
        </row>
        <row r="5685">
          <cell r="C5685" t="str">
            <v>530.2_Gross incremental annual electric savings (kWh/yr)</v>
          </cell>
          <cell r="D5685">
            <v>2</v>
          </cell>
          <cell r="E5685" t="str">
            <v>Gross incremental annual electric savings (kWh/yr)</v>
          </cell>
          <cell r="F5685" t="str">
            <v xml:space="preserve">Energy Savings Value Source </v>
          </cell>
          <cell r="G5685" t="str">
            <v/>
          </cell>
          <cell r="H5685" t="str">
            <v/>
          </cell>
          <cell r="I5685" t="str">
            <v>HVAC Calculator 070113.2.xlsm</v>
          </cell>
        </row>
        <row r="5686">
          <cell r="C5686" t="str">
            <v>530.2_Incentive Customer ($)</v>
          </cell>
          <cell r="D5686">
            <v>2</v>
          </cell>
          <cell r="E5686" t="str">
            <v>Incentive Customer ($)</v>
          </cell>
          <cell r="F5686" t="str">
            <v>Incentive Value Source</v>
          </cell>
          <cell r="G5686" t="str">
            <v/>
          </cell>
          <cell r="H5686" t="str">
            <v/>
          </cell>
          <cell r="I5686" t="str">
            <v>HVAC Calculator 070113.2.xlsm</v>
          </cell>
        </row>
        <row r="5687">
          <cell r="C5687" t="str">
            <v>530.3_Measure life (years)</v>
          </cell>
          <cell r="D5687">
            <v>3</v>
          </cell>
          <cell r="E5687" t="str">
            <v>Measure life (years)</v>
          </cell>
          <cell r="F5687" t="str">
            <v>Measure Life Value Source</v>
          </cell>
          <cell r="G5687" t="str">
            <v/>
          </cell>
          <cell r="H5687" t="str">
            <v>Table 2 on page 22 of Appendix 1</v>
          </cell>
          <cell r="I5687" t="str">
            <v>UT_2011_Annual_Report.pdf</v>
          </cell>
        </row>
        <row r="5688">
          <cell r="C5688" t="str">
            <v>739.2_Measure life (years)</v>
          </cell>
          <cell r="D5688">
            <v>2</v>
          </cell>
          <cell r="E5688" t="str">
            <v>Measure life (years)</v>
          </cell>
          <cell r="F5688" t="str">
            <v>Measure Life Value Source</v>
          </cell>
          <cell r="G5688" t="str">
            <v/>
          </cell>
          <cell r="H5688" t="str">
            <v>pg 24-25, Table 7-14</v>
          </cell>
          <cell r="I5688" t="str">
            <v>FinAnswer Express Market Characterization and Program Enhancements - Washington Service Territory 9 Sept 2011.pdf</v>
          </cell>
        </row>
        <row r="5689">
          <cell r="C5689" t="str">
            <v>532.2_Gross Average Monthly Demand Reduction (kW/unit)</v>
          </cell>
          <cell r="D5689">
            <v>2</v>
          </cell>
          <cell r="E5689" t="str">
            <v>Gross Average Monthly Demand Reduction (kW/unit)</v>
          </cell>
          <cell r="F5689" t="str">
            <v>Demand Reduction Value Source</v>
          </cell>
          <cell r="G5689" t="str">
            <v/>
          </cell>
          <cell r="H5689" t="str">
            <v/>
          </cell>
          <cell r="I5689" t="str">
            <v>HVAC Calculator 070113.2.xlsm</v>
          </cell>
        </row>
        <row r="5690">
          <cell r="C5690" t="str">
            <v>532.2_Gross incremental annual electric savings (kWh/yr)</v>
          </cell>
          <cell r="D5690">
            <v>2</v>
          </cell>
          <cell r="E5690" t="str">
            <v>Gross incremental annual electric savings (kWh/yr)</v>
          </cell>
          <cell r="F5690" t="str">
            <v>See Source Document(s) for savings methodology</v>
          </cell>
          <cell r="G5690" t="str">
            <v/>
          </cell>
          <cell r="H5690" t="str">
            <v/>
          </cell>
          <cell r="I5690" t="str">
            <v>HVAC Calculator 070113.2.xlsm</v>
          </cell>
        </row>
        <row r="5691">
          <cell r="C5691" t="str">
            <v>532.2_Incentive Customer ($)</v>
          </cell>
          <cell r="D5691">
            <v>2</v>
          </cell>
          <cell r="E5691" t="str">
            <v>Incentive Customer ($)</v>
          </cell>
          <cell r="F5691" t="str">
            <v>Incentive Value Source</v>
          </cell>
          <cell r="G5691" t="str">
            <v/>
          </cell>
          <cell r="H5691" t="str">
            <v/>
          </cell>
          <cell r="I5691" t="str">
            <v>HVAC Calculator 070113.2.xlsm</v>
          </cell>
        </row>
        <row r="5692">
          <cell r="C5692" t="str">
            <v>532.2_Gross incremental annual electric savings (kWh/yr)</v>
          </cell>
          <cell r="D5692">
            <v>2</v>
          </cell>
          <cell r="E5692" t="str">
            <v>Gross incremental annual electric savings (kWh/yr)</v>
          </cell>
          <cell r="F5692" t="str">
            <v xml:space="preserve">Energy Savings Value Source </v>
          </cell>
          <cell r="G5692" t="str">
            <v/>
          </cell>
          <cell r="H5692" t="str">
            <v/>
          </cell>
          <cell r="I5692" t="str">
            <v>HVAC Calculator 070113.2.xlsm</v>
          </cell>
        </row>
        <row r="5693">
          <cell r="C5693" t="str">
            <v>532.2_Incremental cost ($)</v>
          </cell>
          <cell r="D5693">
            <v>2</v>
          </cell>
          <cell r="E5693" t="str">
            <v>Incremental cost ($)</v>
          </cell>
          <cell r="F5693" t="str">
            <v>Cost Value Source</v>
          </cell>
          <cell r="G5693" t="str">
            <v/>
          </cell>
          <cell r="H5693" t="str">
            <v/>
          </cell>
          <cell r="I5693" t="str">
            <v>HVAC Calculator 070113.2.xlsm</v>
          </cell>
        </row>
        <row r="5694">
          <cell r="C5694" t="str">
            <v>532.2_Measure life (years)</v>
          </cell>
          <cell r="D5694">
            <v>2</v>
          </cell>
          <cell r="E5694" t="str">
            <v>Measure life (years)</v>
          </cell>
          <cell r="F5694" t="str">
            <v>Measure Life Value Source</v>
          </cell>
          <cell r="G5694" t="str">
            <v/>
          </cell>
          <cell r="H5694" t="str">
            <v>Table 2 on page 22 of Appendix 1</v>
          </cell>
          <cell r="I5694" t="str">
            <v>UT_2011_Annual_Report.pdf</v>
          </cell>
        </row>
        <row r="5695">
          <cell r="C5695" t="str">
            <v>537.3_Measure life (years)</v>
          </cell>
          <cell r="D5695">
            <v>3</v>
          </cell>
          <cell r="E5695" t="str">
            <v>Measure life (years)</v>
          </cell>
          <cell r="F5695" t="str">
            <v>Measure Life Value Source</v>
          </cell>
          <cell r="G5695" t="str">
            <v/>
          </cell>
          <cell r="H5695" t="str">
            <v>Table 2 on page 22 of Appendix 1</v>
          </cell>
          <cell r="I5695" t="str">
            <v>UT_2011_Annual_Report.pdf</v>
          </cell>
        </row>
        <row r="5696">
          <cell r="C5696" t="str">
            <v>537.2_Gross Average Monthly Demand Reduction (kW/unit)</v>
          </cell>
          <cell r="D5696">
            <v>2</v>
          </cell>
          <cell r="E5696" t="str">
            <v>Gross Average Monthly Demand Reduction (kW/unit)</v>
          </cell>
          <cell r="F5696" t="str">
            <v>Demand Reduction Value Source</v>
          </cell>
          <cell r="G5696" t="str">
            <v/>
          </cell>
          <cell r="H5696" t="str">
            <v/>
          </cell>
          <cell r="I5696" t="str">
            <v>HVAC Calculator 070113.2.xlsm</v>
          </cell>
        </row>
        <row r="5697">
          <cell r="C5697" t="str">
            <v>537.2_Incentive Customer ($)</v>
          </cell>
          <cell r="D5697">
            <v>2</v>
          </cell>
          <cell r="E5697" t="str">
            <v>Incentive Customer ($)</v>
          </cell>
          <cell r="F5697" t="str">
            <v>Incentive Value Source</v>
          </cell>
          <cell r="G5697" t="str">
            <v/>
          </cell>
          <cell r="H5697" t="str">
            <v/>
          </cell>
          <cell r="I5697" t="str">
            <v>HVAC Calculator 070113.2.xlsm</v>
          </cell>
        </row>
        <row r="5698">
          <cell r="C5698" t="str">
            <v>537.2_Gross incremental annual electric savings (kWh/yr)</v>
          </cell>
          <cell r="D5698">
            <v>2</v>
          </cell>
          <cell r="E5698" t="str">
            <v>Gross incremental annual electric savings (kWh/yr)</v>
          </cell>
          <cell r="F5698" t="str">
            <v>See Source Document(s) for savings methodology</v>
          </cell>
          <cell r="G5698" t="str">
            <v/>
          </cell>
          <cell r="H5698" t="str">
            <v/>
          </cell>
          <cell r="I5698" t="str">
            <v>HVAC Calculator 070113.2.xlsm</v>
          </cell>
        </row>
        <row r="5699">
          <cell r="C5699" t="str">
            <v>537.2_Incremental cost ($)</v>
          </cell>
          <cell r="D5699">
            <v>2</v>
          </cell>
          <cell r="E5699" t="str">
            <v>Incremental cost ($)</v>
          </cell>
          <cell r="F5699" t="str">
            <v>Cost Value Source</v>
          </cell>
          <cell r="G5699" t="str">
            <v/>
          </cell>
          <cell r="H5699" t="str">
            <v/>
          </cell>
          <cell r="I5699" t="str">
            <v>HVAC Calculator 070113.2.xlsm</v>
          </cell>
        </row>
        <row r="5700">
          <cell r="C5700" t="str">
            <v>537.2_Gross incremental annual electric savings (kWh/yr)</v>
          </cell>
          <cell r="D5700">
            <v>2</v>
          </cell>
          <cell r="E5700" t="str">
            <v>Gross incremental annual electric savings (kWh/yr)</v>
          </cell>
          <cell r="F5700" t="str">
            <v xml:space="preserve">Energy Savings Value Source </v>
          </cell>
          <cell r="G5700" t="str">
            <v/>
          </cell>
          <cell r="H5700" t="str">
            <v/>
          </cell>
          <cell r="I5700" t="str">
            <v>HVAC Calculator 070113.2.xlsm</v>
          </cell>
        </row>
        <row r="5701">
          <cell r="C5701" t="str">
            <v>537.2_Measure life (years)</v>
          </cell>
          <cell r="D5701">
            <v>2</v>
          </cell>
          <cell r="E5701" t="str">
            <v>Measure life (years)</v>
          </cell>
          <cell r="F5701" t="str">
            <v>Measure Life Value Source</v>
          </cell>
          <cell r="G5701" t="str">
            <v/>
          </cell>
          <cell r="H5701" t="str">
            <v>Table 2 on page 22 of Appendix 1</v>
          </cell>
          <cell r="I5701" t="str">
            <v>UT_2011_Annual_Report.pdf</v>
          </cell>
        </row>
        <row r="5702">
          <cell r="C5702" t="str">
            <v>746.2_Measure life (years)</v>
          </cell>
          <cell r="D5702">
            <v>2</v>
          </cell>
          <cell r="E5702" t="str">
            <v>Measure life (years)</v>
          </cell>
          <cell r="F5702" t="str">
            <v>Measure Life Value Source</v>
          </cell>
          <cell r="G5702" t="str">
            <v/>
          </cell>
          <cell r="H5702" t="str">
            <v>pg 24-25, Table 7-14</v>
          </cell>
          <cell r="I5702" t="str">
            <v>FinAnswer Express Market Characterization and Program Enhancements - Washington Service Territory 9 Sept 2011.pdf</v>
          </cell>
        </row>
        <row r="5703">
          <cell r="C5703" t="str">
            <v>526.2_Gross Average Monthly Demand Reduction (kW/unit)</v>
          </cell>
          <cell r="D5703">
            <v>2</v>
          </cell>
          <cell r="E5703" t="str">
            <v>Gross Average Monthly Demand Reduction (kW/unit)</v>
          </cell>
          <cell r="F5703" t="str">
            <v>Demand Reduction Value Source</v>
          </cell>
          <cell r="G5703" t="str">
            <v/>
          </cell>
          <cell r="H5703" t="str">
            <v/>
          </cell>
          <cell r="I5703" t="str">
            <v>HVAC Calculator 070113.2.xlsm</v>
          </cell>
        </row>
        <row r="5704">
          <cell r="C5704" t="str">
            <v>526.2_Gross incremental annual electric savings (kWh/yr)</v>
          </cell>
          <cell r="D5704">
            <v>2</v>
          </cell>
          <cell r="E5704" t="str">
            <v>Gross incremental annual electric savings (kWh/yr)</v>
          </cell>
          <cell r="F5704" t="str">
            <v>See Source Document(s) for savings methodology</v>
          </cell>
          <cell r="G5704" t="str">
            <v/>
          </cell>
          <cell r="H5704" t="str">
            <v/>
          </cell>
          <cell r="I5704" t="str">
            <v>HVAC Calculator 070113.2.xlsm</v>
          </cell>
        </row>
        <row r="5705">
          <cell r="C5705" t="str">
            <v>526.2_Measure life (years)</v>
          </cell>
          <cell r="D5705">
            <v>2</v>
          </cell>
          <cell r="E5705" t="str">
            <v>Measure life (years)</v>
          </cell>
          <cell r="F5705" t="str">
            <v>Measure Life Value Source</v>
          </cell>
          <cell r="G5705" t="str">
            <v/>
          </cell>
          <cell r="H5705" t="str">
            <v>Table 2 on page 22 of Appendix 1</v>
          </cell>
          <cell r="I5705" t="str">
            <v>UT_2011_Annual_Report.pdf</v>
          </cell>
        </row>
        <row r="5706">
          <cell r="C5706" t="str">
            <v>526.2_Incremental cost ($)</v>
          </cell>
          <cell r="D5706">
            <v>2</v>
          </cell>
          <cell r="E5706" t="str">
            <v>Incremental cost ($)</v>
          </cell>
          <cell r="F5706" t="str">
            <v>Cost Value Source</v>
          </cell>
          <cell r="G5706" t="str">
            <v/>
          </cell>
          <cell r="H5706" t="str">
            <v/>
          </cell>
          <cell r="I5706" t="str">
            <v>HVAC Calculator 070113.2.xlsm</v>
          </cell>
        </row>
        <row r="5707">
          <cell r="C5707" t="str">
            <v>526.2_Incentive Customer ($)</v>
          </cell>
          <cell r="D5707">
            <v>2</v>
          </cell>
          <cell r="E5707" t="str">
            <v>Incentive Customer ($)</v>
          </cell>
          <cell r="F5707" t="str">
            <v>Incentive Value Source</v>
          </cell>
          <cell r="G5707" t="str">
            <v/>
          </cell>
          <cell r="H5707" t="str">
            <v/>
          </cell>
          <cell r="I5707" t="str">
            <v>HVAC Calculator 070113.2.xlsm</v>
          </cell>
        </row>
        <row r="5708">
          <cell r="C5708" t="str">
            <v>526.2_Gross incremental annual electric savings (kWh/yr)</v>
          </cell>
          <cell r="D5708">
            <v>2</v>
          </cell>
          <cell r="E5708" t="str">
            <v>Gross incremental annual electric savings (kWh/yr)</v>
          </cell>
          <cell r="F5708" t="str">
            <v xml:space="preserve">Energy Savings Value Source </v>
          </cell>
          <cell r="G5708" t="str">
            <v/>
          </cell>
          <cell r="H5708" t="str">
            <v/>
          </cell>
          <cell r="I5708" t="str">
            <v>HVAC Calculator 070113.2.xlsm</v>
          </cell>
        </row>
        <row r="5709">
          <cell r="C5709" t="str">
            <v>531.2_Gross Average Monthly Demand Reduction (kW/unit)</v>
          </cell>
          <cell r="D5709">
            <v>2</v>
          </cell>
          <cell r="E5709" t="str">
            <v>Gross Average Monthly Demand Reduction (kW/unit)</v>
          </cell>
          <cell r="F5709" t="str">
            <v>Demand Reduction Value Source</v>
          </cell>
          <cell r="G5709" t="str">
            <v/>
          </cell>
          <cell r="H5709" t="str">
            <v/>
          </cell>
          <cell r="I5709" t="str">
            <v>HVAC Calculator 070113.2.xlsm</v>
          </cell>
        </row>
        <row r="5710">
          <cell r="C5710" t="str">
            <v>531.2_Gross incremental annual electric savings (kWh/yr)</v>
          </cell>
          <cell r="D5710">
            <v>2</v>
          </cell>
          <cell r="E5710" t="str">
            <v>Gross incremental annual electric savings (kWh/yr)</v>
          </cell>
          <cell r="F5710" t="str">
            <v xml:space="preserve">Energy Savings Value Source </v>
          </cell>
          <cell r="G5710" t="str">
            <v/>
          </cell>
          <cell r="H5710" t="str">
            <v/>
          </cell>
          <cell r="I5710" t="str">
            <v>HVAC Calculator 070113.2.xlsm</v>
          </cell>
        </row>
        <row r="5711">
          <cell r="C5711" t="str">
            <v>531.2_Incentive Customer ($)</v>
          </cell>
          <cell r="D5711">
            <v>2</v>
          </cell>
          <cell r="E5711" t="str">
            <v>Incentive Customer ($)</v>
          </cell>
          <cell r="F5711" t="str">
            <v>Incentive Value Source</v>
          </cell>
          <cell r="G5711" t="str">
            <v/>
          </cell>
          <cell r="H5711" t="str">
            <v/>
          </cell>
          <cell r="I5711" t="str">
            <v>HVAC Calculator 070113.2.xlsm</v>
          </cell>
        </row>
        <row r="5712">
          <cell r="C5712" t="str">
            <v>531.2_Gross incremental annual electric savings (kWh/yr)</v>
          </cell>
          <cell r="D5712">
            <v>2</v>
          </cell>
          <cell r="E5712" t="str">
            <v>Gross incremental annual electric savings (kWh/yr)</v>
          </cell>
          <cell r="F5712" t="str">
            <v>See Source Document(s) for savings methodology</v>
          </cell>
          <cell r="G5712" t="str">
            <v/>
          </cell>
          <cell r="H5712" t="str">
            <v/>
          </cell>
          <cell r="I5712" t="str">
            <v>HVAC Calculator 070113.2.xlsm</v>
          </cell>
        </row>
        <row r="5713">
          <cell r="C5713" t="str">
            <v>531.2_Incremental cost ($)</v>
          </cell>
          <cell r="D5713">
            <v>2</v>
          </cell>
          <cell r="E5713" t="str">
            <v>Incremental cost ($)</v>
          </cell>
          <cell r="F5713" t="str">
            <v>Cost Value Source</v>
          </cell>
          <cell r="G5713" t="str">
            <v/>
          </cell>
          <cell r="H5713" t="str">
            <v/>
          </cell>
          <cell r="I5713" t="str">
            <v>HVAC Calculator 070113.2.xlsm</v>
          </cell>
        </row>
        <row r="5714">
          <cell r="C5714" t="str">
            <v>531.2_Measure life (years)</v>
          </cell>
          <cell r="D5714">
            <v>2</v>
          </cell>
          <cell r="E5714" t="str">
            <v>Measure life (years)</v>
          </cell>
          <cell r="F5714" t="str">
            <v>Measure Life Value Source</v>
          </cell>
          <cell r="G5714" t="str">
            <v/>
          </cell>
          <cell r="H5714" t="str">
            <v>Table 2 on page 22 of Appendix 1</v>
          </cell>
          <cell r="I5714" t="str">
            <v>UT_2011_Annual_Report.pdf</v>
          </cell>
        </row>
        <row r="5715">
          <cell r="C5715" t="str">
            <v>533.2_Gross incremental annual electric savings (kWh/yr)</v>
          </cell>
          <cell r="D5715">
            <v>2</v>
          </cell>
          <cell r="E5715" t="str">
            <v>Gross incremental annual electric savings (kWh/yr)</v>
          </cell>
          <cell r="F5715" t="str">
            <v xml:space="preserve">Energy Savings Value Source </v>
          </cell>
          <cell r="G5715" t="str">
            <v/>
          </cell>
          <cell r="H5715" t="str">
            <v/>
          </cell>
          <cell r="I5715" t="str">
            <v>HVAC Calculator 070113.2.xlsm</v>
          </cell>
        </row>
        <row r="5716">
          <cell r="C5716" t="str">
            <v>533.2_Measure life (years)</v>
          </cell>
          <cell r="D5716">
            <v>2</v>
          </cell>
          <cell r="E5716" t="str">
            <v>Measure life (years)</v>
          </cell>
          <cell r="F5716" t="str">
            <v>Measure Life Value Source</v>
          </cell>
          <cell r="G5716" t="str">
            <v/>
          </cell>
          <cell r="H5716" t="str">
            <v>Table 2 on page 22 of Appendix 1</v>
          </cell>
          <cell r="I5716" t="str">
            <v>UT_2011_Annual_Report.pdf</v>
          </cell>
        </row>
        <row r="5717">
          <cell r="C5717" t="str">
            <v>533.2_Incentive Customer ($)</v>
          </cell>
          <cell r="D5717">
            <v>2</v>
          </cell>
          <cell r="E5717" t="str">
            <v>Incentive Customer ($)</v>
          </cell>
          <cell r="F5717" t="str">
            <v>Incentive Value Source</v>
          </cell>
          <cell r="G5717" t="str">
            <v/>
          </cell>
          <cell r="H5717" t="str">
            <v/>
          </cell>
          <cell r="I5717" t="str">
            <v>HVAC Calculator 070113.2.xlsm</v>
          </cell>
        </row>
        <row r="5718">
          <cell r="C5718" t="str">
            <v>533.2_Incremental cost ($)</v>
          </cell>
          <cell r="D5718">
            <v>2</v>
          </cell>
          <cell r="E5718" t="str">
            <v>Incremental cost ($)</v>
          </cell>
          <cell r="F5718" t="str">
            <v>Cost Value Source</v>
          </cell>
          <cell r="G5718" t="str">
            <v/>
          </cell>
          <cell r="H5718" t="str">
            <v/>
          </cell>
          <cell r="I5718" t="str">
            <v>HVAC Calculator 070113.2.xlsm</v>
          </cell>
        </row>
        <row r="5719">
          <cell r="C5719" t="str">
            <v>533.2_Gross Average Monthly Demand Reduction (kW/unit)</v>
          </cell>
          <cell r="D5719">
            <v>2</v>
          </cell>
          <cell r="E5719" t="str">
            <v>Gross Average Monthly Demand Reduction (kW/unit)</v>
          </cell>
          <cell r="F5719" t="str">
            <v>Demand Reduction Value Source</v>
          </cell>
          <cell r="G5719" t="str">
            <v/>
          </cell>
          <cell r="H5719" t="str">
            <v/>
          </cell>
          <cell r="I5719" t="str">
            <v>HVAC Calculator 070113.2.xlsm</v>
          </cell>
        </row>
        <row r="5720">
          <cell r="C5720" t="str">
            <v>533.2_Gross incremental annual electric savings (kWh/yr)</v>
          </cell>
          <cell r="D5720">
            <v>2</v>
          </cell>
          <cell r="E5720" t="str">
            <v>Gross incremental annual electric savings (kWh/yr)</v>
          </cell>
          <cell r="F5720" t="str">
            <v>See Source Document(s) for savings methodology</v>
          </cell>
          <cell r="G5720" t="str">
            <v/>
          </cell>
          <cell r="H5720" t="str">
            <v/>
          </cell>
          <cell r="I5720" t="str">
            <v>HVAC Calculator 070113.2.xlsm</v>
          </cell>
        </row>
        <row r="5721">
          <cell r="C5721" t="str">
            <v>3149.2_Incentive Customer ($)</v>
          </cell>
          <cell r="D5721">
            <v>2</v>
          </cell>
          <cell r="E5721" t="str">
            <v>Incentive Customer ($)</v>
          </cell>
          <cell r="F5721" t="str">
            <v>Incentive Value Source</v>
          </cell>
          <cell r="G5721" t="str">
            <v/>
          </cell>
          <cell r="H5721" t="str">
            <v/>
          </cell>
          <cell r="I5721" t="str">
            <v>HVAC Calculator 070113.2.xlsm</v>
          </cell>
        </row>
        <row r="5722">
          <cell r="C5722" t="str">
            <v>3149.2_Gross Average Monthly Demand Reduction (kW/unit)</v>
          </cell>
          <cell r="D5722">
            <v>2</v>
          </cell>
          <cell r="E5722" t="str">
            <v>Gross Average Monthly Demand Reduction (kW/unit)</v>
          </cell>
          <cell r="F5722" t="str">
            <v>Demand Reduction Value Source</v>
          </cell>
          <cell r="G5722" t="str">
            <v/>
          </cell>
          <cell r="H5722" t="str">
            <v/>
          </cell>
          <cell r="I5722" t="str">
            <v>HVAC Calculator 070113.2.xlsm</v>
          </cell>
        </row>
        <row r="5723">
          <cell r="C5723" t="str">
            <v>3149.2_Gross incremental annual electric savings (kWh/yr)</v>
          </cell>
          <cell r="D5723">
            <v>2</v>
          </cell>
          <cell r="E5723" t="str">
            <v>Gross incremental annual electric savings (kWh/yr)</v>
          </cell>
          <cell r="F5723" t="str">
            <v xml:space="preserve">Energy Savings Value Source </v>
          </cell>
          <cell r="G5723" t="str">
            <v/>
          </cell>
          <cell r="H5723" t="str">
            <v/>
          </cell>
          <cell r="I5723" t="str">
            <v>HVAC Calculator 070113.2.xlsm</v>
          </cell>
        </row>
        <row r="5724">
          <cell r="C5724" t="str">
            <v>3149.2_Measure life (years)</v>
          </cell>
          <cell r="D5724">
            <v>2</v>
          </cell>
          <cell r="E5724" t="str">
            <v>Measure life (years)</v>
          </cell>
          <cell r="F5724" t="str">
            <v>Measure Life Value Source</v>
          </cell>
          <cell r="G5724" t="str">
            <v/>
          </cell>
          <cell r="H5724" t="str">
            <v>Table 2 on page 22 of Appendix 1</v>
          </cell>
          <cell r="I5724" t="str">
            <v>UT_2011_Annual_Report.pdf</v>
          </cell>
        </row>
        <row r="5725">
          <cell r="C5725" t="str">
            <v>3149.2_Incremental cost ($)</v>
          </cell>
          <cell r="D5725">
            <v>2</v>
          </cell>
          <cell r="E5725" t="str">
            <v>Incremental cost ($)</v>
          </cell>
          <cell r="F5725" t="str">
            <v>Cost Value Source</v>
          </cell>
          <cell r="G5725" t="str">
            <v/>
          </cell>
          <cell r="H5725" t="str">
            <v/>
          </cell>
          <cell r="I5725" t="str">
            <v>HVAC Calculator 070113.2.xlsm</v>
          </cell>
        </row>
        <row r="5726">
          <cell r="C5726" t="str">
            <v>3149.2_Gross incremental annual electric savings (kWh/yr)</v>
          </cell>
          <cell r="D5726">
            <v>2</v>
          </cell>
          <cell r="E5726" t="str">
            <v>Gross incremental annual electric savings (kWh/yr)</v>
          </cell>
          <cell r="F5726" t="str">
            <v>See Source Document(s) for savings methodology</v>
          </cell>
          <cell r="G5726" t="str">
            <v/>
          </cell>
          <cell r="H5726" t="str">
            <v/>
          </cell>
          <cell r="I5726" t="str">
            <v>HVAC Calculator 070113.2.xlsm</v>
          </cell>
        </row>
        <row r="5727">
          <cell r="C5727" t="str">
            <v>528.2_Measure life (years)</v>
          </cell>
          <cell r="D5727">
            <v>2</v>
          </cell>
          <cell r="E5727" t="str">
            <v>Measure life (years)</v>
          </cell>
          <cell r="F5727" t="str">
            <v>Measure Life Value Source</v>
          </cell>
          <cell r="G5727" t="str">
            <v/>
          </cell>
          <cell r="H5727" t="str">
            <v>Table 2 on page 22 of Appendix 1</v>
          </cell>
          <cell r="I5727" t="str">
            <v>UT_2011_Annual_Report.pdf</v>
          </cell>
        </row>
        <row r="5728">
          <cell r="C5728" t="str">
            <v>528.2_Incremental cost ($)</v>
          </cell>
          <cell r="D5728">
            <v>2</v>
          </cell>
          <cell r="E5728" t="str">
            <v>Incremental cost ($)</v>
          </cell>
          <cell r="F5728" t="str">
            <v>Cost Value Source</v>
          </cell>
          <cell r="G5728" t="str">
            <v/>
          </cell>
          <cell r="H5728" t="str">
            <v/>
          </cell>
          <cell r="I5728" t="str">
            <v>HVAC Calculator 070113.2.xlsm</v>
          </cell>
        </row>
        <row r="5729">
          <cell r="C5729" t="str">
            <v>528.2_Gross incremental annual electric savings (kWh/yr)</v>
          </cell>
          <cell r="D5729">
            <v>2</v>
          </cell>
          <cell r="E5729" t="str">
            <v>Gross incremental annual electric savings (kWh/yr)</v>
          </cell>
          <cell r="F5729" t="str">
            <v>See Source Document(s) for savings methodology</v>
          </cell>
          <cell r="G5729" t="str">
            <v/>
          </cell>
          <cell r="H5729" t="str">
            <v/>
          </cell>
          <cell r="I5729" t="str">
            <v>HVAC Calculator 070113.2.xlsm</v>
          </cell>
        </row>
        <row r="5730">
          <cell r="C5730" t="str">
            <v>528.2_Gross Average Monthly Demand Reduction (kW/unit)</v>
          </cell>
          <cell r="D5730">
            <v>2</v>
          </cell>
          <cell r="E5730" t="str">
            <v>Gross Average Monthly Demand Reduction (kW/unit)</v>
          </cell>
          <cell r="F5730" t="str">
            <v>Demand Reduction Value Source</v>
          </cell>
          <cell r="G5730" t="str">
            <v/>
          </cell>
          <cell r="H5730" t="str">
            <v/>
          </cell>
          <cell r="I5730" t="str">
            <v>HVAC Calculator 070113.2.xlsm</v>
          </cell>
        </row>
        <row r="5731">
          <cell r="C5731" t="str">
            <v>528.2_Incentive Customer ($)</v>
          </cell>
          <cell r="D5731">
            <v>2</v>
          </cell>
          <cell r="E5731" t="str">
            <v>Incentive Customer ($)</v>
          </cell>
          <cell r="F5731" t="str">
            <v>Incentive Value Source</v>
          </cell>
          <cell r="G5731" t="str">
            <v/>
          </cell>
          <cell r="H5731" t="str">
            <v/>
          </cell>
          <cell r="I5731" t="str">
            <v>HVAC Calculator 070113.2.xlsm</v>
          </cell>
        </row>
        <row r="5732">
          <cell r="C5732" t="str">
            <v>528.2_Gross incremental annual electric savings (kWh/yr)</v>
          </cell>
          <cell r="D5732">
            <v>2</v>
          </cell>
          <cell r="E5732" t="str">
            <v>Gross incremental annual electric savings (kWh/yr)</v>
          </cell>
          <cell r="F5732" t="str">
            <v xml:space="preserve">Energy Savings Value Source </v>
          </cell>
          <cell r="G5732" t="str">
            <v/>
          </cell>
          <cell r="H5732" t="str">
            <v/>
          </cell>
          <cell r="I5732" t="str">
            <v>HVAC Calculator 070113.2.xlsm</v>
          </cell>
        </row>
        <row r="5733">
          <cell r="C5733" t="str">
            <v>535.2_Gross Average Monthly Demand Reduction (kW/unit)</v>
          </cell>
          <cell r="D5733">
            <v>2</v>
          </cell>
          <cell r="E5733" t="str">
            <v>Gross Average Monthly Demand Reduction (kW/unit)</v>
          </cell>
          <cell r="F5733" t="str">
            <v>Demand Reduction Value Source</v>
          </cell>
          <cell r="G5733" t="str">
            <v/>
          </cell>
          <cell r="H5733" t="str">
            <v/>
          </cell>
          <cell r="I5733" t="str">
            <v>HVAC Calculator 070113.2.xlsm</v>
          </cell>
        </row>
        <row r="5734">
          <cell r="C5734" t="str">
            <v>535.2_Measure life (years)</v>
          </cell>
          <cell r="D5734">
            <v>2</v>
          </cell>
          <cell r="E5734" t="str">
            <v>Measure life (years)</v>
          </cell>
          <cell r="F5734" t="str">
            <v>Measure Life Value Source</v>
          </cell>
          <cell r="G5734" t="str">
            <v/>
          </cell>
          <cell r="H5734" t="str">
            <v>Table 2 on page 22 of Appendix 1</v>
          </cell>
          <cell r="I5734" t="str">
            <v>UT_2011_Annual_Report.pdf</v>
          </cell>
        </row>
        <row r="5735">
          <cell r="C5735" t="str">
            <v>535.2_Incremental cost ($)</v>
          </cell>
          <cell r="D5735">
            <v>2</v>
          </cell>
          <cell r="E5735" t="str">
            <v>Incremental cost ($)</v>
          </cell>
          <cell r="F5735" t="str">
            <v>Cost Value Source</v>
          </cell>
          <cell r="G5735" t="str">
            <v/>
          </cell>
          <cell r="H5735" t="str">
            <v/>
          </cell>
          <cell r="I5735" t="str">
            <v>HVAC Calculator 070113.2.xlsm</v>
          </cell>
        </row>
        <row r="5736">
          <cell r="C5736" t="str">
            <v>535.2_Gross incremental annual electric savings (kWh/yr)</v>
          </cell>
          <cell r="D5736">
            <v>2</v>
          </cell>
          <cell r="E5736" t="str">
            <v>Gross incremental annual electric savings (kWh/yr)</v>
          </cell>
          <cell r="F5736" t="str">
            <v xml:space="preserve">Energy Savings Value Source </v>
          </cell>
          <cell r="G5736" t="str">
            <v/>
          </cell>
          <cell r="H5736" t="str">
            <v/>
          </cell>
          <cell r="I5736" t="str">
            <v>HVAC Calculator 070113.2.xlsm</v>
          </cell>
        </row>
        <row r="5737">
          <cell r="C5737" t="str">
            <v>535.2_Incentive Customer ($)</v>
          </cell>
          <cell r="D5737">
            <v>2</v>
          </cell>
          <cell r="E5737" t="str">
            <v>Incentive Customer ($)</v>
          </cell>
          <cell r="F5737" t="str">
            <v>Incentive Value Source</v>
          </cell>
          <cell r="G5737" t="str">
            <v/>
          </cell>
          <cell r="H5737" t="str">
            <v/>
          </cell>
          <cell r="I5737" t="str">
            <v>HVAC Calculator 070113.2.xlsm</v>
          </cell>
        </row>
        <row r="5738">
          <cell r="C5738" t="str">
            <v>535.2_Gross incremental annual electric savings (kWh/yr)</v>
          </cell>
          <cell r="D5738">
            <v>2</v>
          </cell>
          <cell r="E5738" t="str">
            <v>Gross incremental annual electric savings (kWh/yr)</v>
          </cell>
          <cell r="F5738" t="str">
            <v>See Source Document(s) for savings methodology</v>
          </cell>
          <cell r="G5738" t="str">
            <v/>
          </cell>
          <cell r="H5738" t="str">
            <v/>
          </cell>
          <cell r="I5738" t="str">
            <v>HVAC Calculator 070113.2.xlsm</v>
          </cell>
        </row>
        <row r="5739">
          <cell r="C5739" t="str">
            <v>529.2_Measure life (years)</v>
          </cell>
          <cell r="D5739">
            <v>2</v>
          </cell>
          <cell r="E5739" t="str">
            <v>Measure life (years)</v>
          </cell>
          <cell r="F5739" t="str">
            <v>Measure Life Value Source</v>
          </cell>
          <cell r="G5739" t="str">
            <v/>
          </cell>
          <cell r="H5739" t="str">
            <v>Table 2 on page 22 of Appendix 1</v>
          </cell>
          <cell r="I5739" t="str">
            <v>UT_2011_Annual_Report.pdf</v>
          </cell>
        </row>
        <row r="5740">
          <cell r="C5740" t="str">
            <v>529.2_Gross incremental annual electric savings (kWh/yr)</v>
          </cell>
          <cell r="D5740">
            <v>2</v>
          </cell>
          <cell r="E5740" t="str">
            <v>Gross incremental annual electric savings (kWh/yr)</v>
          </cell>
          <cell r="F5740" t="str">
            <v>See Source Document(s) for savings methodology</v>
          </cell>
          <cell r="G5740" t="str">
            <v/>
          </cell>
          <cell r="H5740" t="str">
            <v/>
          </cell>
          <cell r="I5740" t="str">
            <v>HVAC Calculator 070113.2.xlsm</v>
          </cell>
        </row>
        <row r="5741">
          <cell r="C5741" t="str">
            <v>529.2_Gross Average Monthly Demand Reduction (kW/unit)</v>
          </cell>
          <cell r="D5741">
            <v>2</v>
          </cell>
          <cell r="E5741" t="str">
            <v>Gross Average Monthly Demand Reduction (kW/unit)</v>
          </cell>
          <cell r="F5741" t="str">
            <v>Demand Reduction Value Source</v>
          </cell>
          <cell r="G5741" t="str">
            <v/>
          </cell>
          <cell r="H5741" t="str">
            <v/>
          </cell>
          <cell r="I5741" t="str">
            <v>HVAC Calculator 070113.2.xlsm</v>
          </cell>
        </row>
        <row r="5742">
          <cell r="C5742" t="str">
            <v>529.2_Incremental cost ($)</v>
          </cell>
          <cell r="D5742">
            <v>2</v>
          </cell>
          <cell r="E5742" t="str">
            <v>Incremental cost ($)</v>
          </cell>
          <cell r="F5742" t="str">
            <v>Cost Value Source</v>
          </cell>
          <cell r="G5742" t="str">
            <v/>
          </cell>
          <cell r="H5742" t="str">
            <v/>
          </cell>
          <cell r="I5742" t="str">
            <v>HVAC Calculator 070113.2.xlsm</v>
          </cell>
        </row>
        <row r="5743">
          <cell r="C5743" t="str">
            <v>529.2_Incentive Customer ($)</v>
          </cell>
          <cell r="D5743">
            <v>2</v>
          </cell>
          <cell r="E5743" t="str">
            <v>Incentive Customer ($)</v>
          </cell>
          <cell r="F5743" t="str">
            <v>Incentive Value Source</v>
          </cell>
          <cell r="G5743" t="str">
            <v/>
          </cell>
          <cell r="H5743" t="str">
            <v/>
          </cell>
          <cell r="I5743" t="str">
            <v>HVAC Calculator 070113.2.xlsm</v>
          </cell>
        </row>
        <row r="5744">
          <cell r="C5744" t="str">
            <v>529.2_Gross incremental annual electric savings (kWh/yr)</v>
          </cell>
          <cell r="D5744">
            <v>2</v>
          </cell>
          <cell r="E5744" t="str">
            <v>Gross incremental annual electric savings (kWh/yr)</v>
          </cell>
          <cell r="F5744" t="str">
            <v xml:space="preserve">Energy Savings Value Source </v>
          </cell>
          <cell r="G5744" t="str">
            <v/>
          </cell>
          <cell r="H5744" t="str">
            <v/>
          </cell>
          <cell r="I5744" t="str">
            <v>HVAC Calculator 070113.2.xlsm</v>
          </cell>
        </row>
        <row r="5745">
          <cell r="C5745" t="str">
            <v>536.2_Measure life (years)</v>
          </cell>
          <cell r="D5745">
            <v>2</v>
          </cell>
          <cell r="E5745" t="str">
            <v>Measure life (years)</v>
          </cell>
          <cell r="F5745" t="str">
            <v>Measure Life Value Source</v>
          </cell>
          <cell r="G5745" t="str">
            <v/>
          </cell>
          <cell r="H5745" t="str">
            <v>Table 2 on page 22 of Appendix 1</v>
          </cell>
          <cell r="I5745" t="str">
            <v>UT_2011_Annual_Report.pdf</v>
          </cell>
        </row>
        <row r="5746">
          <cell r="C5746" t="str">
            <v>536.2_Incentive Customer ($)</v>
          </cell>
          <cell r="D5746">
            <v>2</v>
          </cell>
          <cell r="E5746" t="str">
            <v>Incentive Customer ($)</v>
          </cell>
          <cell r="F5746" t="str">
            <v>Incentive Value Source</v>
          </cell>
          <cell r="G5746" t="str">
            <v/>
          </cell>
          <cell r="H5746" t="str">
            <v/>
          </cell>
          <cell r="I5746" t="str">
            <v>HVAC Calculator 070113.2.xlsm</v>
          </cell>
        </row>
        <row r="5747">
          <cell r="C5747" t="str">
            <v>536.2_Gross incremental annual electric savings (kWh/yr)</v>
          </cell>
          <cell r="D5747">
            <v>2</v>
          </cell>
          <cell r="E5747" t="str">
            <v>Gross incremental annual electric savings (kWh/yr)</v>
          </cell>
          <cell r="F5747" t="str">
            <v>See Source Document(s) for savings methodology</v>
          </cell>
          <cell r="G5747" t="str">
            <v/>
          </cell>
          <cell r="H5747" t="str">
            <v/>
          </cell>
          <cell r="I5747" t="str">
            <v>HVAC Calculator 070113.2.xlsm</v>
          </cell>
        </row>
        <row r="5748">
          <cell r="C5748" t="str">
            <v>536.2_Incremental cost ($)</v>
          </cell>
          <cell r="D5748">
            <v>2</v>
          </cell>
          <cell r="E5748" t="str">
            <v>Incremental cost ($)</v>
          </cell>
          <cell r="F5748" t="str">
            <v>Cost Value Source</v>
          </cell>
          <cell r="G5748" t="str">
            <v/>
          </cell>
          <cell r="H5748" t="str">
            <v/>
          </cell>
          <cell r="I5748" t="str">
            <v>HVAC Calculator 070113.2.xlsm</v>
          </cell>
        </row>
        <row r="5749">
          <cell r="C5749" t="str">
            <v>536.2_Gross Average Monthly Demand Reduction (kW/unit)</v>
          </cell>
          <cell r="D5749">
            <v>2</v>
          </cell>
          <cell r="E5749" t="str">
            <v>Gross Average Monthly Demand Reduction (kW/unit)</v>
          </cell>
          <cell r="F5749" t="str">
            <v>Demand Reduction Value Source</v>
          </cell>
          <cell r="G5749" t="str">
            <v/>
          </cell>
          <cell r="H5749" t="str">
            <v/>
          </cell>
          <cell r="I5749" t="str">
            <v>HVAC Calculator 070113.2.xlsm</v>
          </cell>
        </row>
        <row r="5750">
          <cell r="C5750" t="str">
            <v>536.2_Gross incremental annual electric savings (kWh/yr)</v>
          </cell>
          <cell r="D5750">
            <v>2</v>
          </cell>
          <cell r="E5750" t="str">
            <v>Gross incremental annual electric savings (kWh/yr)</v>
          </cell>
          <cell r="F5750" t="str">
            <v xml:space="preserve">Energy Savings Value Source </v>
          </cell>
          <cell r="G5750" t="str">
            <v/>
          </cell>
          <cell r="H5750" t="str">
            <v/>
          </cell>
          <cell r="I5750" t="str">
            <v>HVAC Calculator 070113.2.xlsm</v>
          </cell>
        </row>
        <row r="5751">
          <cell r="C5751" t="str">
            <v>11032014-040.1_Planned Realization Rate</v>
          </cell>
          <cell r="D5751">
            <v>1</v>
          </cell>
          <cell r="E5751" t="str">
            <v>Planned Realization Rate</v>
          </cell>
          <cell r="F5751" t="str">
            <v>Realization Rate Value Source</v>
          </cell>
          <cell r="G5751" t="str">
            <v/>
          </cell>
          <cell r="H5751" t="str">
            <v>Table 1</v>
          </cell>
          <cell r="I5751" t="str">
            <v>ID_FinAnswer_Express_Program_Evaluation_2009-2011.pdf</v>
          </cell>
        </row>
        <row r="5752">
          <cell r="C5752" t="str">
            <v>11032014-040.1_Measure life (years)</v>
          </cell>
          <cell r="D5752">
            <v>1</v>
          </cell>
          <cell r="E5752" t="str">
            <v>Measure life (years)</v>
          </cell>
          <cell r="F5752" t="str">
            <v>Measure Life Value Source</v>
          </cell>
          <cell r="G5752" t="str">
            <v/>
          </cell>
          <cell r="H5752" t="str">
            <v/>
          </cell>
          <cell r="I5752" t="str">
            <v>2010 ID FX MARKET CHARACTERIZATION 051512.pdf</v>
          </cell>
        </row>
        <row r="5753">
          <cell r="C5753" t="str">
            <v>11032014-040.1_Planned Net to Gross Ratio</v>
          </cell>
          <cell r="D5753">
            <v>1</v>
          </cell>
          <cell r="E5753" t="str">
            <v>Planned Net to Gross Ratio</v>
          </cell>
          <cell r="F5753" t="str">
            <v>Net-to-Gross Value Source</v>
          </cell>
          <cell r="G5753" t="str">
            <v/>
          </cell>
          <cell r="H5753" t="str">
            <v>Page 2</v>
          </cell>
          <cell r="I5753" t="str">
            <v>ID_FinAnswer_Express_Program_Evaluation_2009-2011.pdf</v>
          </cell>
        </row>
        <row r="5754">
          <cell r="C5754" t="str">
            <v>11032014-039.1_Planned Net to Gross Ratio</v>
          </cell>
          <cell r="D5754">
            <v>1</v>
          </cell>
          <cell r="E5754" t="str">
            <v>Planned Net to Gross Ratio</v>
          </cell>
          <cell r="F5754" t="str">
            <v>Net-to-Gross Value Source</v>
          </cell>
          <cell r="G5754" t="str">
            <v/>
          </cell>
          <cell r="H5754" t="str">
            <v>Page 2</v>
          </cell>
          <cell r="I5754" t="str">
            <v>ID_FinAnswer_Express_Program_Evaluation_2009-2011.pdf</v>
          </cell>
        </row>
        <row r="5755">
          <cell r="C5755" t="str">
            <v>11032014-039.1_Planned Realization Rate</v>
          </cell>
          <cell r="D5755">
            <v>1</v>
          </cell>
          <cell r="E5755" t="str">
            <v>Planned Realization Rate</v>
          </cell>
          <cell r="F5755" t="str">
            <v>Realization Rate Value Source</v>
          </cell>
          <cell r="G5755" t="str">
            <v/>
          </cell>
          <cell r="H5755" t="str">
            <v>Table 1</v>
          </cell>
          <cell r="I5755" t="str">
            <v>ID_FinAnswer_Express_Program_Evaluation_2009-2011.pdf</v>
          </cell>
        </row>
        <row r="5756">
          <cell r="C5756" t="str">
            <v>11032014-039.1_Measure life (years)</v>
          </cell>
          <cell r="D5756">
            <v>1</v>
          </cell>
          <cell r="E5756" t="str">
            <v>Measure life (years)</v>
          </cell>
          <cell r="F5756" t="str">
            <v>Measure Life Value Source</v>
          </cell>
          <cell r="G5756" t="str">
            <v/>
          </cell>
          <cell r="H5756" t="str">
            <v/>
          </cell>
          <cell r="I5756" t="str">
            <v>2010 ID FX MARKET CHARACTERIZATION 051512.pdf</v>
          </cell>
        </row>
        <row r="5757">
          <cell r="C5757" t="str">
            <v>12012014-026.1_Planned Realization Rate</v>
          </cell>
          <cell r="D5757">
            <v>1</v>
          </cell>
          <cell r="E5757" t="str">
            <v>Planned Realization Rate</v>
          </cell>
          <cell r="F5757" t="str">
            <v>Realization Rate Value Source</v>
          </cell>
          <cell r="G5757" t="str">
            <v/>
          </cell>
          <cell r="H5757" t="str">
            <v>Table 1</v>
          </cell>
          <cell r="I5757" t="str">
            <v>DSM_WY_FinAnswerExpress_Report_2011.pdf</v>
          </cell>
        </row>
        <row r="5758">
          <cell r="C5758" t="str">
            <v>12012014-026.1_Measure life (years)</v>
          </cell>
          <cell r="D5758">
            <v>1</v>
          </cell>
          <cell r="E5758" t="str">
            <v>Measure life (years)</v>
          </cell>
          <cell r="F5758" t="str">
            <v>Measure Life Value Source</v>
          </cell>
          <cell r="G5758" t="str">
            <v/>
          </cell>
          <cell r="H5758" t="str">
            <v>Page 7-24</v>
          </cell>
          <cell r="I5758" t="str">
            <v>2010 WY Market Characterization 101810.pdf</v>
          </cell>
        </row>
        <row r="5759">
          <cell r="C5759" t="str">
            <v>12012014-026.1_Planned Net to Gross Ratio</v>
          </cell>
          <cell r="D5759">
            <v>1</v>
          </cell>
          <cell r="E5759" t="str">
            <v>Planned Net to Gross Ratio</v>
          </cell>
          <cell r="F5759" t="str">
            <v>Net-to-Gross Value Source</v>
          </cell>
          <cell r="G5759" t="str">
            <v/>
          </cell>
          <cell r="H5759" t="str">
            <v>Page 10</v>
          </cell>
          <cell r="I5759" t="str">
            <v>DSM_WY_FinAnswerExpress_Report_2011.pdf</v>
          </cell>
        </row>
        <row r="5760">
          <cell r="C5760" t="str">
            <v>11032014-038.1_Measure life (years)</v>
          </cell>
          <cell r="D5760">
            <v>1</v>
          </cell>
          <cell r="E5760" t="str">
            <v>Measure life (years)</v>
          </cell>
          <cell r="F5760" t="str">
            <v>Measure Life Value Source</v>
          </cell>
          <cell r="G5760" t="str">
            <v/>
          </cell>
          <cell r="H5760" t="str">
            <v/>
          </cell>
          <cell r="I5760" t="str">
            <v>2010 ID FX MARKET CHARACTERIZATION 051512.pdf</v>
          </cell>
        </row>
        <row r="5761">
          <cell r="C5761" t="str">
            <v>11032014-038.1_Planned Net to Gross Ratio</v>
          </cell>
          <cell r="D5761">
            <v>1</v>
          </cell>
          <cell r="E5761" t="str">
            <v>Planned Net to Gross Ratio</v>
          </cell>
          <cell r="F5761" t="str">
            <v>Net-to-Gross Value Source</v>
          </cell>
          <cell r="G5761" t="str">
            <v/>
          </cell>
          <cell r="H5761" t="str">
            <v>Page 2</v>
          </cell>
          <cell r="I5761" t="str">
            <v>ID_FinAnswer_Express_Program_Evaluation_2009-2011.pdf</v>
          </cell>
        </row>
        <row r="5762">
          <cell r="C5762" t="str">
            <v>11032014-038.1_Planned Realization Rate</v>
          </cell>
          <cell r="D5762">
            <v>1</v>
          </cell>
          <cell r="E5762" t="str">
            <v>Planned Realization Rate</v>
          </cell>
          <cell r="F5762" t="str">
            <v>Realization Rate Value Source</v>
          </cell>
          <cell r="G5762" t="str">
            <v/>
          </cell>
          <cell r="H5762" t="str">
            <v>Table 1</v>
          </cell>
          <cell r="I5762" t="str">
            <v>ID_FinAnswer_Express_Program_Evaluation_2009-2011.pdf</v>
          </cell>
        </row>
        <row r="5763">
          <cell r="C5763" t="str">
            <v>11032014-037.1_Planned Net to Gross Ratio</v>
          </cell>
          <cell r="D5763">
            <v>1</v>
          </cell>
          <cell r="E5763" t="str">
            <v>Planned Net to Gross Ratio</v>
          </cell>
          <cell r="F5763" t="str">
            <v>Net-to-Gross Value Source</v>
          </cell>
          <cell r="G5763" t="str">
            <v/>
          </cell>
          <cell r="H5763" t="str">
            <v>Page 2</v>
          </cell>
          <cell r="I5763" t="str">
            <v>ID_FinAnswer_Express_Program_Evaluation_2009-2011.pdf</v>
          </cell>
        </row>
        <row r="5764">
          <cell r="C5764" t="str">
            <v>11032014-037.1_Measure life (years)</v>
          </cell>
          <cell r="D5764">
            <v>1</v>
          </cell>
          <cell r="E5764" t="str">
            <v>Measure life (years)</v>
          </cell>
          <cell r="F5764" t="str">
            <v>Measure Life Value Source</v>
          </cell>
          <cell r="G5764" t="str">
            <v/>
          </cell>
          <cell r="H5764" t="str">
            <v/>
          </cell>
          <cell r="I5764" t="str">
            <v>2010 ID FX MARKET CHARACTERIZATION 051512.pdf</v>
          </cell>
        </row>
        <row r="5765">
          <cell r="C5765" t="str">
            <v>11032014-037.1_Planned Realization Rate</v>
          </cell>
          <cell r="D5765">
            <v>1</v>
          </cell>
          <cell r="E5765" t="str">
            <v>Planned Realization Rate</v>
          </cell>
          <cell r="F5765" t="str">
            <v>Realization Rate Value Source</v>
          </cell>
          <cell r="G5765" t="str">
            <v/>
          </cell>
          <cell r="H5765" t="str">
            <v>Table 1</v>
          </cell>
          <cell r="I5765" t="str">
            <v>ID_FinAnswer_Express_Program_Evaluation_2009-2011.pdf</v>
          </cell>
        </row>
        <row r="5766">
          <cell r="C5766" t="str">
            <v>12012014-027.1_Planned Net to Gross Ratio</v>
          </cell>
          <cell r="D5766">
            <v>1</v>
          </cell>
          <cell r="E5766" t="str">
            <v>Planned Net to Gross Ratio</v>
          </cell>
          <cell r="F5766" t="str">
            <v>Net-to-Gross Value Source</v>
          </cell>
          <cell r="G5766" t="str">
            <v/>
          </cell>
          <cell r="H5766" t="str">
            <v>Page 10</v>
          </cell>
          <cell r="I5766" t="str">
            <v>DSM_WY_FinAnswerExpress_Report_2011.pdf</v>
          </cell>
        </row>
        <row r="5767">
          <cell r="C5767" t="str">
            <v>12012014-027.1_Planned Realization Rate</v>
          </cell>
          <cell r="D5767">
            <v>1</v>
          </cell>
          <cell r="E5767" t="str">
            <v>Planned Realization Rate</v>
          </cell>
          <cell r="F5767" t="str">
            <v>Realization Rate Value Source</v>
          </cell>
          <cell r="G5767" t="str">
            <v/>
          </cell>
          <cell r="H5767" t="str">
            <v>Table 1</v>
          </cell>
          <cell r="I5767" t="str">
            <v>DSM_WY_FinAnswerExpress_Report_2011.pdf</v>
          </cell>
        </row>
        <row r="5768">
          <cell r="C5768" t="str">
            <v>12012014-027.1_Measure life (years)</v>
          </cell>
          <cell r="D5768">
            <v>1</v>
          </cell>
          <cell r="E5768" t="str">
            <v>Measure life (years)</v>
          </cell>
          <cell r="F5768" t="str">
            <v>Measure Life Value Source</v>
          </cell>
          <cell r="G5768" t="str">
            <v/>
          </cell>
          <cell r="H5768" t="str">
            <v>Page 7-24</v>
          </cell>
          <cell r="I5768" t="str">
            <v>2010 WY Market Characterization 101810.pdf</v>
          </cell>
        </row>
        <row r="5769">
          <cell r="C5769" t="str">
            <v>527.2_Measure life (years)</v>
          </cell>
          <cell r="D5769">
            <v>2</v>
          </cell>
          <cell r="E5769" t="str">
            <v>Measure life (years)</v>
          </cell>
          <cell r="F5769" t="str">
            <v>Measure Life Value Source</v>
          </cell>
          <cell r="G5769" t="str">
            <v/>
          </cell>
          <cell r="H5769" t="str">
            <v>Table 2 on page 22 of Appendix 1</v>
          </cell>
          <cell r="I5769" t="str">
            <v>UT_2011_Annual_Report.pdf</v>
          </cell>
        </row>
        <row r="5770">
          <cell r="C5770" t="str">
            <v>527.2_Gross Average Monthly Demand Reduction (kW/unit)</v>
          </cell>
          <cell r="D5770">
            <v>2</v>
          </cell>
          <cell r="E5770" t="str">
            <v>Gross Average Monthly Demand Reduction (kW/unit)</v>
          </cell>
          <cell r="F5770" t="str">
            <v>Demand Reduction Value Source</v>
          </cell>
          <cell r="G5770" t="str">
            <v/>
          </cell>
          <cell r="H5770" t="str">
            <v/>
          </cell>
          <cell r="I5770" t="str">
            <v>HVAC Calculator 070113.2.xlsm</v>
          </cell>
        </row>
        <row r="5771">
          <cell r="C5771" t="str">
            <v>527.2_Gross incremental annual electric savings (kWh/yr)</v>
          </cell>
          <cell r="D5771">
            <v>2</v>
          </cell>
          <cell r="E5771" t="str">
            <v>Gross incremental annual electric savings (kWh/yr)</v>
          </cell>
          <cell r="F5771" t="str">
            <v>See Source Document(s) for savings methodology</v>
          </cell>
          <cell r="G5771" t="str">
            <v/>
          </cell>
          <cell r="H5771" t="str">
            <v/>
          </cell>
          <cell r="I5771" t="str">
            <v>HVAC Calculator 070113.2.xlsm</v>
          </cell>
        </row>
        <row r="5772">
          <cell r="C5772" t="str">
            <v>527.2_Gross incremental annual electric savings (kWh/yr)</v>
          </cell>
          <cell r="D5772">
            <v>2</v>
          </cell>
          <cell r="E5772" t="str">
            <v>Gross incremental annual electric savings (kWh/yr)</v>
          </cell>
          <cell r="F5772" t="str">
            <v xml:space="preserve">Energy Savings Value Source </v>
          </cell>
          <cell r="G5772" t="str">
            <v/>
          </cell>
          <cell r="H5772" t="str">
            <v/>
          </cell>
          <cell r="I5772" t="str">
            <v>HVAC Calculator 070113.2.xlsm</v>
          </cell>
        </row>
        <row r="5773">
          <cell r="C5773" t="str">
            <v>527.2_Incentive Customer ($)</v>
          </cell>
          <cell r="D5773">
            <v>2</v>
          </cell>
          <cell r="E5773" t="str">
            <v>Incentive Customer ($)</v>
          </cell>
          <cell r="F5773" t="str">
            <v>Incentive Value Source</v>
          </cell>
          <cell r="G5773" t="str">
            <v/>
          </cell>
          <cell r="H5773" t="str">
            <v/>
          </cell>
          <cell r="I5773" t="str">
            <v>HVAC Calculator 070113.2.xlsm</v>
          </cell>
        </row>
        <row r="5774">
          <cell r="C5774" t="str">
            <v>527.2_Incremental cost ($)</v>
          </cell>
          <cell r="D5774">
            <v>2</v>
          </cell>
          <cell r="E5774" t="str">
            <v>Incremental cost ($)</v>
          </cell>
          <cell r="F5774" t="str">
            <v>Cost Value Source</v>
          </cell>
          <cell r="G5774" t="str">
            <v/>
          </cell>
          <cell r="H5774" t="str">
            <v/>
          </cell>
          <cell r="I5774" t="str">
            <v>HVAC Calculator 070113.2.xlsm</v>
          </cell>
        </row>
        <row r="5775">
          <cell r="C5775" t="str">
            <v>534.2_Gross incremental annual electric savings (kWh/yr)</v>
          </cell>
          <cell r="D5775">
            <v>2</v>
          </cell>
          <cell r="E5775" t="str">
            <v>Gross incremental annual electric savings (kWh/yr)</v>
          </cell>
          <cell r="F5775" t="str">
            <v xml:space="preserve">Energy Savings Value Source </v>
          </cell>
          <cell r="G5775" t="str">
            <v/>
          </cell>
          <cell r="H5775" t="str">
            <v/>
          </cell>
          <cell r="I5775" t="str">
            <v>HVAC Calculator 070113.2.xlsm</v>
          </cell>
        </row>
        <row r="5776">
          <cell r="C5776" t="str">
            <v>534.2_Gross incremental annual electric savings (kWh/yr)</v>
          </cell>
          <cell r="D5776">
            <v>2</v>
          </cell>
          <cell r="E5776" t="str">
            <v>Gross incremental annual electric savings (kWh/yr)</v>
          </cell>
          <cell r="F5776" t="str">
            <v>See Source Document(s) for savings methodology</v>
          </cell>
          <cell r="G5776" t="str">
            <v/>
          </cell>
          <cell r="H5776" t="str">
            <v/>
          </cell>
          <cell r="I5776" t="str">
            <v>HVAC Calculator 070113.2.xlsm</v>
          </cell>
        </row>
        <row r="5777">
          <cell r="C5777" t="str">
            <v>534.2_Incentive Customer ($)</v>
          </cell>
          <cell r="D5777">
            <v>2</v>
          </cell>
          <cell r="E5777" t="str">
            <v>Incentive Customer ($)</v>
          </cell>
          <cell r="F5777" t="str">
            <v>Incentive Value Source</v>
          </cell>
          <cell r="G5777" t="str">
            <v/>
          </cell>
          <cell r="H5777" t="str">
            <v/>
          </cell>
          <cell r="I5777" t="str">
            <v>HVAC Calculator 070113.2.xlsm</v>
          </cell>
        </row>
        <row r="5778">
          <cell r="C5778" t="str">
            <v>534.2_Measure life (years)</v>
          </cell>
          <cell r="D5778">
            <v>2</v>
          </cell>
          <cell r="E5778" t="str">
            <v>Measure life (years)</v>
          </cell>
          <cell r="F5778" t="str">
            <v>Measure Life Value Source</v>
          </cell>
          <cell r="G5778" t="str">
            <v/>
          </cell>
          <cell r="H5778" t="str">
            <v>Table 2 on page 22 of Appendix 1</v>
          </cell>
          <cell r="I5778" t="str">
            <v>UT_2011_Annual_Report.pdf</v>
          </cell>
        </row>
        <row r="5779">
          <cell r="C5779" t="str">
            <v>534.2_Incremental cost ($)</v>
          </cell>
          <cell r="D5779">
            <v>2</v>
          </cell>
          <cell r="E5779" t="str">
            <v>Incremental cost ($)</v>
          </cell>
          <cell r="F5779" t="str">
            <v>Cost Value Source</v>
          </cell>
          <cell r="G5779" t="str">
            <v/>
          </cell>
          <cell r="H5779" t="str">
            <v/>
          </cell>
          <cell r="I5779" t="str">
            <v>HVAC Calculator 070113.2.xlsm</v>
          </cell>
        </row>
        <row r="5780">
          <cell r="C5780" t="str">
            <v>534.2_Gross Average Monthly Demand Reduction (kW/unit)</v>
          </cell>
          <cell r="D5780">
            <v>2</v>
          </cell>
          <cell r="E5780" t="str">
            <v>Gross Average Monthly Demand Reduction (kW/unit)</v>
          </cell>
          <cell r="F5780" t="str">
            <v>Demand Reduction Value Source</v>
          </cell>
          <cell r="G5780" t="str">
            <v/>
          </cell>
          <cell r="H5780" t="str">
            <v/>
          </cell>
          <cell r="I5780" t="str">
            <v>HVAC Calculator 070113.2.xlsm</v>
          </cell>
        </row>
        <row r="5781">
          <cell r="C5781" t="str">
            <v>12302013-056.1_Gross incremental annual electric savings (kWh/yr)</v>
          </cell>
          <cell r="D5781">
            <v>1</v>
          </cell>
          <cell r="E5781" t="str">
            <v>Gross incremental annual electric savings (kWh/yr)</v>
          </cell>
          <cell r="F5781" t="str">
            <v>Savings Parameters</v>
          </cell>
          <cell r="G5781" t="str">
            <v/>
          </cell>
          <cell r="H5781" t="str">
            <v>See Source Document(s) for savings methodology</v>
          </cell>
          <cell r="I5781" t="str">
            <v>HVAC Calculator 071412.2.xlsm</v>
          </cell>
        </row>
        <row r="5782">
          <cell r="C5782" t="str">
            <v>12302013-056.1_Measure life (years)</v>
          </cell>
          <cell r="D5782">
            <v>1</v>
          </cell>
          <cell r="E5782" t="str">
            <v>Measure life (years)</v>
          </cell>
          <cell r="F5782" t="str">
            <v>Measure Life Value Source</v>
          </cell>
          <cell r="G5782" t="str">
            <v/>
          </cell>
          <cell r="H5782" t="str">
            <v>pg 24-25, Table 7-14</v>
          </cell>
          <cell r="I5782" t="str">
            <v>FinAnswer Express Market Characterization and Program Enhancements - Washington Service Territory 9 Sept 2011.pdf</v>
          </cell>
        </row>
        <row r="5783">
          <cell r="C5783" t="str">
            <v>12302013-056.1_Incentive Customer ($)</v>
          </cell>
          <cell r="D5783">
            <v>1</v>
          </cell>
          <cell r="E5783" t="str">
            <v>Incentive Customer ($)</v>
          </cell>
          <cell r="F5783" t="str">
            <v>Incentive Value Source</v>
          </cell>
          <cell r="G5783" t="str">
            <v/>
          </cell>
          <cell r="H5783" t="str">
            <v>pg 24-25, Table 7-14</v>
          </cell>
          <cell r="I5783" t="str">
            <v>FinAnswer Express Market Characterization and Program Enhancements - Washington Service Territory 9 Sept 2011.pdf</v>
          </cell>
        </row>
        <row r="5784">
          <cell r="C5784" t="str">
            <v>12302013-056.1_Gross Average Monthly Demand Reduction (kW/unit)</v>
          </cell>
          <cell r="D5784">
            <v>1</v>
          </cell>
          <cell r="E5784" t="str">
            <v>Gross Average Monthly Demand Reduction (kW/unit)</v>
          </cell>
          <cell r="F5784" t="str">
            <v>Savings Parameters</v>
          </cell>
          <cell r="G5784" t="str">
            <v/>
          </cell>
          <cell r="H5784" t="str">
            <v>See Source Document(s) for savings methodology</v>
          </cell>
          <cell r="I5784" t="str">
            <v>HVAC Calculator 071412.2.xlsm</v>
          </cell>
        </row>
        <row r="5785">
          <cell r="C5785" t="str">
            <v>12302013-056.1_Incremental cost ($)</v>
          </cell>
          <cell r="D5785">
            <v>1</v>
          </cell>
          <cell r="E5785" t="str">
            <v>Incremental cost ($)</v>
          </cell>
          <cell r="F5785" t="str">
            <v>Cost Value Source</v>
          </cell>
          <cell r="G5785" t="str">
            <v/>
          </cell>
          <cell r="H5785" t="str">
            <v>pg 24-25, Table 7-14</v>
          </cell>
          <cell r="I5785" t="str">
            <v>FinAnswer Express Market Characterization and Program Enhancements - Washington Service Territory 9 Sept 2011.pdf</v>
          </cell>
        </row>
        <row r="5786">
          <cell r="C5786" t="str">
            <v>12302013-057.1_Incremental cost ($)</v>
          </cell>
          <cell r="D5786">
            <v>1</v>
          </cell>
          <cell r="E5786" t="str">
            <v>Incremental cost ($)</v>
          </cell>
          <cell r="F5786" t="str">
            <v>Cost Value Source</v>
          </cell>
          <cell r="G5786" t="str">
            <v/>
          </cell>
          <cell r="H5786" t="str">
            <v>pg 24-25, Table 7-14</v>
          </cell>
          <cell r="I5786" t="str">
            <v>FinAnswer Express Market Characterization and Program Enhancements - Washington Service Territory 9 Sept 2011.pdf</v>
          </cell>
        </row>
        <row r="5787">
          <cell r="C5787" t="str">
            <v>12302013-057.1_Incentive Customer ($)</v>
          </cell>
          <cell r="D5787">
            <v>1</v>
          </cell>
          <cell r="E5787" t="str">
            <v>Incentive Customer ($)</v>
          </cell>
          <cell r="F5787" t="str">
            <v>Incentive Value Source</v>
          </cell>
          <cell r="G5787" t="str">
            <v/>
          </cell>
          <cell r="H5787" t="str">
            <v>pg 24-25, Table 7-14</v>
          </cell>
          <cell r="I5787" t="str">
            <v>FinAnswer Express Market Characterization and Program Enhancements - Washington Service Territory 9 Sept 2011.pdf</v>
          </cell>
        </row>
        <row r="5788">
          <cell r="C5788" t="str">
            <v>12302013-057.1_Gross Average Monthly Demand Reduction (kW/unit)</v>
          </cell>
          <cell r="D5788">
            <v>1</v>
          </cell>
          <cell r="E5788" t="str">
            <v>Gross Average Monthly Demand Reduction (kW/unit)</v>
          </cell>
          <cell r="F5788" t="str">
            <v>Savings Parameters</v>
          </cell>
          <cell r="G5788" t="str">
            <v/>
          </cell>
          <cell r="H5788" t="str">
            <v>See Source Document(s) for savings methodology</v>
          </cell>
          <cell r="I5788" t="str">
            <v>HVAC Calculator 071412.2.xlsm</v>
          </cell>
        </row>
        <row r="5789">
          <cell r="C5789" t="str">
            <v>12302013-057.1_Gross incremental annual electric savings (kWh/yr)</v>
          </cell>
          <cell r="D5789">
            <v>1</v>
          </cell>
          <cell r="E5789" t="str">
            <v>Gross incremental annual electric savings (kWh/yr)</v>
          </cell>
          <cell r="F5789" t="str">
            <v>Savings Parameters</v>
          </cell>
          <cell r="G5789" t="str">
            <v/>
          </cell>
          <cell r="H5789" t="str">
            <v>See Source Document(s) for savings methodology</v>
          </cell>
          <cell r="I5789" t="str">
            <v>HVAC Calculator 071412.2.xlsm</v>
          </cell>
        </row>
        <row r="5790">
          <cell r="C5790" t="str">
            <v>12302013-057.1_Measure life (years)</v>
          </cell>
          <cell r="D5790">
            <v>1</v>
          </cell>
          <cell r="E5790" t="str">
            <v>Measure life (years)</v>
          </cell>
          <cell r="F5790" t="str">
            <v>Measure Life Value Source</v>
          </cell>
          <cell r="G5790" t="str">
            <v/>
          </cell>
          <cell r="H5790" t="str">
            <v>pg 24-25, Table 7-14</v>
          </cell>
          <cell r="I5790" t="str">
            <v>FinAnswer Express Market Characterization and Program Enhancements - Washington Service Territory 9 Sept 2011.pdf</v>
          </cell>
        </row>
        <row r="5791">
          <cell r="C5791" t="str">
            <v>12302013-056.2_Measure life (years)</v>
          </cell>
          <cell r="D5791">
            <v>2</v>
          </cell>
          <cell r="E5791" t="str">
            <v>Measure life (years)</v>
          </cell>
          <cell r="F5791" t="str">
            <v>Measure Life Value Source</v>
          </cell>
          <cell r="G5791" t="str">
            <v/>
          </cell>
          <cell r="H5791" t="str">
            <v>pg 24-25, Table 7-14</v>
          </cell>
          <cell r="I5791" t="str">
            <v>FinAnswer Express Market Characterization and Program Enhancements - Washington Service Territory 9 Sept 2011.pdf</v>
          </cell>
        </row>
        <row r="5792">
          <cell r="C5792" t="str">
            <v>12302013-057.2_Measure life (years)</v>
          </cell>
          <cell r="D5792">
            <v>2</v>
          </cell>
          <cell r="E5792" t="str">
            <v>Measure life (years)</v>
          </cell>
          <cell r="F5792" t="str">
            <v>Measure Life Value Source</v>
          </cell>
          <cell r="G5792" t="str">
            <v/>
          </cell>
          <cell r="H5792" t="str">
            <v>pg 24-25, Table 7-14</v>
          </cell>
          <cell r="I5792" t="str">
            <v>FinAnswer Express Market Characterization and Program Enhancements - Washington Service Territory 9 Sept 2011.pdf</v>
          </cell>
        </row>
        <row r="5793">
          <cell r="C5793" t="str">
            <v>3125.2_Planned Net to Gross Ratio</v>
          </cell>
          <cell r="D5793">
            <v>2</v>
          </cell>
          <cell r="E5793" t="str">
            <v>Planned Net to Gross Ratio</v>
          </cell>
          <cell r="F5793" t="str">
            <v>Net-to-Gross Value Source</v>
          </cell>
          <cell r="G5793" t="str">
            <v/>
          </cell>
          <cell r="H5793" t="str">
            <v>page 2</v>
          </cell>
          <cell r="I5793" t="str">
            <v>CA_FinAnswer_Express_Program_Evaluation_2009-2011.pdf</v>
          </cell>
        </row>
        <row r="5794">
          <cell r="C5794" t="str">
            <v>3125.2_Planned Realization Rate</v>
          </cell>
          <cell r="D5794">
            <v>2</v>
          </cell>
          <cell r="E5794" t="str">
            <v>Planned Realization Rate</v>
          </cell>
          <cell r="F5794" t="str">
            <v>Realization Rate Value Source</v>
          </cell>
          <cell r="G5794" t="str">
            <v/>
          </cell>
          <cell r="H5794" t="str">
            <v>page 2</v>
          </cell>
          <cell r="I5794" t="str">
            <v>CA_FinAnswer_Express_Program_Evaluation_2009-2011.pdf</v>
          </cell>
        </row>
        <row r="5795">
          <cell r="C5795" t="str">
            <v>90.2_Planned Realization Rate</v>
          </cell>
          <cell r="D5795">
            <v>2</v>
          </cell>
          <cell r="E5795" t="str">
            <v>Planned Realization Rate</v>
          </cell>
          <cell r="F5795" t="str">
            <v>Realization Rate Value Source</v>
          </cell>
          <cell r="G5795" t="str">
            <v/>
          </cell>
          <cell r="H5795" t="str">
            <v>page 2</v>
          </cell>
          <cell r="I5795" t="str">
            <v>CA_FinAnswer_Express_Program_Evaluation_2009-2011.pdf</v>
          </cell>
        </row>
        <row r="5796">
          <cell r="C5796" t="str">
            <v>90.2_Planned Net to Gross Ratio</v>
          </cell>
          <cell r="D5796">
            <v>2</v>
          </cell>
          <cell r="E5796" t="str">
            <v>Planned Net to Gross Ratio</v>
          </cell>
          <cell r="F5796" t="str">
            <v>Net-to-Gross Value Source</v>
          </cell>
          <cell r="G5796" t="str">
            <v/>
          </cell>
          <cell r="H5796" t="str">
            <v>page 2</v>
          </cell>
          <cell r="I5796" t="str">
            <v>CA_FinAnswer_Express_Program_Evaluation_2009-2011.pdf</v>
          </cell>
        </row>
        <row r="5797">
          <cell r="C5797" t="str">
            <v>89.2_Planned Realization Rate</v>
          </cell>
          <cell r="D5797">
            <v>2</v>
          </cell>
          <cell r="E5797" t="str">
            <v>Planned Realization Rate</v>
          </cell>
          <cell r="F5797" t="str">
            <v>Realization Rate Value Source</v>
          </cell>
          <cell r="G5797" t="str">
            <v/>
          </cell>
          <cell r="H5797" t="str">
            <v>page 2</v>
          </cell>
          <cell r="I5797" t="str">
            <v>CA_FinAnswer_Express_Program_Evaluation_2009-2011.pdf</v>
          </cell>
        </row>
        <row r="5798">
          <cell r="C5798" t="str">
            <v>89.2_Planned Net to Gross Ratio</v>
          </cell>
          <cell r="D5798">
            <v>2</v>
          </cell>
          <cell r="E5798" t="str">
            <v>Planned Net to Gross Ratio</v>
          </cell>
          <cell r="F5798" t="str">
            <v>Net-to-Gross Value Source</v>
          </cell>
          <cell r="G5798" t="str">
            <v/>
          </cell>
          <cell r="H5798" t="str">
            <v>page 2</v>
          </cell>
          <cell r="I5798" t="str">
            <v>CA_FinAnswer_Express_Program_Evaluation_2009-2011.pdf</v>
          </cell>
        </row>
        <row r="5799">
          <cell r="C5799" t="str">
            <v>92.2_Planned Net to Gross Ratio</v>
          </cell>
          <cell r="D5799">
            <v>2</v>
          </cell>
          <cell r="E5799" t="str">
            <v>Planned Net to Gross Ratio</v>
          </cell>
          <cell r="F5799" t="str">
            <v>Net-to-Gross Value Source</v>
          </cell>
          <cell r="G5799" t="str">
            <v/>
          </cell>
          <cell r="H5799" t="str">
            <v>page 2</v>
          </cell>
          <cell r="I5799" t="str">
            <v>CA_FinAnswer_Express_Program_Evaluation_2009-2011.pdf</v>
          </cell>
        </row>
        <row r="5800">
          <cell r="C5800" t="str">
            <v>92.2_Planned Realization Rate</v>
          </cell>
          <cell r="D5800">
            <v>2</v>
          </cell>
          <cell r="E5800" t="str">
            <v>Planned Realization Rate</v>
          </cell>
          <cell r="F5800" t="str">
            <v>Realization Rate Value Source</v>
          </cell>
          <cell r="G5800" t="str">
            <v/>
          </cell>
          <cell r="H5800" t="str">
            <v>page 2</v>
          </cell>
          <cell r="I5800" t="str">
            <v>CA_FinAnswer_Express_Program_Evaluation_2009-2011.pdf</v>
          </cell>
        </row>
        <row r="5801">
          <cell r="C5801" t="str">
            <v>91.2_Planned Net to Gross Ratio</v>
          </cell>
          <cell r="D5801">
            <v>2</v>
          </cell>
          <cell r="E5801" t="str">
            <v>Planned Net to Gross Ratio</v>
          </cell>
          <cell r="F5801" t="str">
            <v>Net-to-Gross Value Source</v>
          </cell>
          <cell r="G5801" t="str">
            <v/>
          </cell>
          <cell r="H5801" t="str">
            <v>page 2</v>
          </cell>
          <cell r="I5801" t="str">
            <v>CA_FinAnswer_Express_Program_Evaluation_2009-2011.pdf</v>
          </cell>
        </row>
        <row r="5802">
          <cell r="C5802" t="str">
            <v>91.2_Planned Realization Rate</v>
          </cell>
          <cell r="D5802">
            <v>2</v>
          </cell>
          <cell r="E5802" t="str">
            <v>Planned Realization Rate</v>
          </cell>
          <cell r="F5802" t="str">
            <v>Realization Rate Value Source</v>
          </cell>
          <cell r="G5802" t="str">
            <v/>
          </cell>
          <cell r="H5802" t="str">
            <v>page 2</v>
          </cell>
          <cell r="I5802" t="str">
            <v>CA_FinAnswer_Express_Program_Evaluation_2009-2011.pdf</v>
          </cell>
        </row>
        <row r="5803">
          <cell r="C5803" t="str">
            <v>99.2_Planned Net to Gross Ratio</v>
          </cell>
          <cell r="D5803">
            <v>2</v>
          </cell>
          <cell r="E5803" t="str">
            <v>Planned Net to Gross Ratio</v>
          </cell>
          <cell r="F5803" t="str">
            <v>Net-to-Gross Value Source</v>
          </cell>
          <cell r="G5803" t="str">
            <v/>
          </cell>
          <cell r="H5803" t="str">
            <v>page 2</v>
          </cell>
          <cell r="I5803" t="str">
            <v>CA_FinAnswer_Express_Program_Evaluation_2009-2011.pdf</v>
          </cell>
        </row>
        <row r="5804">
          <cell r="C5804" t="str">
            <v>99.2_Planned Realization Rate</v>
          </cell>
          <cell r="D5804">
            <v>2</v>
          </cell>
          <cell r="E5804" t="str">
            <v>Planned Realization Rate</v>
          </cell>
          <cell r="F5804" t="str">
            <v>Realization Rate Value Source</v>
          </cell>
          <cell r="G5804" t="str">
            <v/>
          </cell>
          <cell r="H5804" t="str">
            <v>page 2</v>
          </cell>
          <cell r="I5804" t="str">
            <v>CA_FinAnswer_Express_Program_Evaluation_2009-2011.pdf</v>
          </cell>
        </row>
        <row r="5805">
          <cell r="C5805" t="str">
            <v>97.2_Planned Net to Gross Ratio</v>
          </cell>
          <cell r="D5805">
            <v>2</v>
          </cell>
          <cell r="E5805" t="str">
            <v>Planned Net to Gross Ratio</v>
          </cell>
          <cell r="F5805" t="str">
            <v>Net-to-Gross Value Source</v>
          </cell>
          <cell r="G5805" t="str">
            <v/>
          </cell>
          <cell r="H5805" t="str">
            <v>page 2</v>
          </cell>
          <cell r="I5805" t="str">
            <v>CA_FinAnswer_Express_Program_Evaluation_2009-2011.pdf</v>
          </cell>
        </row>
        <row r="5806">
          <cell r="C5806" t="str">
            <v>97.2_Planned Realization Rate</v>
          </cell>
          <cell r="D5806">
            <v>2</v>
          </cell>
          <cell r="E5806" t="str">
            <v>Planned Realization Rate</v>
          </cell>
          <cell r="F5806" t="str">
            <v>Realization Rate Value Source</v>
          </cell>
          <cell r="G5806" t="str">
            <v/>
          </cell>
          <cell r="H5806" t="str">
            <v>page 2</v>
          </cell>
          <cell r="I5806" t="str">
            <v>CA_FinAnswer_Express_Program_Evaluation_2009-2011.pdf</v>
          </cell>
        </row>
        <row r="5807">
          <cell r="C5807" t="str">
            <v>98.2_Planned Realization Rate</v>
          </cell>
          <cell r="D5807">
            <v>2</v>
          </cell>
          <cell r="E5807" t="str">
            <v>Planned Realization Rate</v>
          </cell>
          <cell r="F5807" t="str">
            <v>Realization Rate Value Source</v>
          </cell>
          <cell r="G5807" t="str">
            <v/>
          </cell>
          <cell r="H5807" t="str">
            <v>page 2</v>
          </cell>
          <cell r="I5807" t="str">
            <v>CA_FinAnswer_Express_Program_Evaluation_2009-2011.pdf</v>
          </cell>
        </row>
        <row r="5808">
          <cell r="C5808" t="str">
            <v>98.2_Planned Net to Gross Ratio</v>
          </cell>
          <cell r="D5808">
            <v>2</v>
          </cell>
          <cell r="E5808" t="str">
            <v>Planned Net to Gross Ratio</v>
          </cell>
          <cell r="F5808" t="str">
            <v>Net-to-Gross Value Source</v>
          </cell>
          <cell r="G5808" t="str">
            <v/>
          </cell>
          <cell r="H5808" t="str">
            <v>page 2</v>
          </cell>
          <cell r="I5808" t="str">
            <v>CA_FinAnswer_Express_Program_Evaluation_2009-2011.pdf</v>
          </cell>
        </row>
        <row r="5809">
          <cell r="C5809" t="str">
            <v>315.2_Gross incremental annual electric savings (kWh/yr)</v>
          </cell>
          <cell r="D5809">
            <v>2</v>
          </cell>
          <cell r="E5809" t="str">
            <v>Gross incremental annual electric savings (kWh/yr)</v>
          </cell>
          <cell r="F5809" t="str">
            <v xml:space="preserve">Energy Savings Value Source </v>
          </cell>
          <cell r="G5809" t="str">
            <v/>
          </cell>
          <cell r="H5809" t="str">
            <v/>
          </cell>
          <cell r="I5809" t="str">
            <v>2010 ID FX MARKET CHARACTERIZATION 051512.pdf</v>
          </cell>
        </row>
        <row r="5810">
          <cell r="C5810" t="str">
            <v>315.2_Gross Average Monthly Demand Reduction (kW/unit)</v>
          </cell>
          <cell r="D5810">
            <v>2</v>
          </cell>
          <cell r="E5810" t="str">
            <v>Gross Average Monthly Demand Reduction (kW/unit)</v>
          </cell>
          <cell r="F5810" t="str">
            <v>Demand Reduction Value Source</v>
          </cell>
          <cell r="G5810" t="str">
            <v/>
          </cell>
          <cell r="H5810" t="str">
            <v/>
          </cell>
          <cell r="I5810" t="str">
            <v>2010 ID FX MARKET CHARACTERIZATION 051512.pdf</v>
          </cell>
        </row>
        <row r="5811">
          <cell r="C5811" t="str">
            <v>315.2_Planned Net to Gross Ratio</v>
          </cell>
          <cell r="D5811">
            <v>2</v>
          </cell>
          <cell r="E5811" t="str">
            <v>Planned Net to Gross Ratio</v>
          </cell>
          <cell r="F5811" t="str">
            <v>Net-to-Gross Value Source</v>
          </cell>
          <cell r="G5811" t="str">
            <v/>
          </cell>
          <cell r="H5811" t="str">
            <v>Page 2</v>
          </cell>
          <cell r="I5811" t="str">
            <v>ID_FinAnswer_Express_Program_Evaluation_2009-2011.pdf</v>
          </cell>
        </row>
        <row r="5812">
          <cell r="C5812" t="str">
            <v>315.2_Measure life (years)</v>
          </cell>
          <cell r="D5812">
            <v>2</v>
          </cell>
          <cell r="E5812" t="str">
            <v>Measure life (years)</v>
          </cell>
          <cell r="F5812" t="str">
            <v>Measure Life Value Source</v>
          </cell>
          <cell r="G5812" t="str">
            <v/>
          </cell>
          <cell r="H5812" t="str">
            <v/>
          </cell>
          <cell r="I5812" t="str">
            <v>2010 ID FX MARKET CHARACTERIZATION 051512.pdf</v>
          </cell>
        </row>
        <row r="5813">
          <cell r="C5813" t="str">
            <v>315.2_Planned Realization Rate</v>
          </cell>
          <cell r="D5813">
            <v>2</v>
          </cell>
          <cell r="E5813" t="str">
            <v>Planned Realization Rate</v>
          </cell>
          <cell r="F5813" t="str">
            <v>Realization Rate Value Source</v>
          </cell>
          <cell r="G5813" t="str">
            <v/>
          </cell>
          <cell r="H5813" t="str">
            <v>Table 1</v>
          </cell>
          <cell r="I5813" t="str">
            <v>ID_FinAnswer_Express_Program_Evaluation_2009-2011.pdf</v>
          </cell>
        </row>
        <row r="5814">
          <cell r="C5814" t="str">
            <v>315.2_Incremental cost ($)</v>
          </cell>
          <cell r="D5814">
            <v>2</v>
          </cell>
          <cell r="E5814" t="str">
            <v>Incremental cost ($)</v>
          </cell>
          <cell r="F5814" t="str">
            <v>Cost Value Source</v>
          </cell>
          <cell r="G5814" t="str">
            <v/>
          </cell>
          <cell r="H5814" t="str">
            <v/>
          </cell>
          <cell r="I5814" t="str">
            <v>2010 ID FX MARKET CHARACTERIZATION 051512.pdf</v>
          </cell>
        </row>
        <row r="5815">
          <cell r="C5815" t="str">
            <v>542.2_Gross incremental annual electric savings (kWh/yr)</v>
          </cell>
          <cell r="D5815">
            <v>2</v>
          </cell>
          <cell r="E5815" t="str">
            <v>Gross incremental annual electric savings (kWh/yr)</v>
          </cell>
          <cell r="F5815" t="str">
            <v xml:space="preserve">Energy Savings Value Source </v>
          </cell>
          <cell r="G5815" t="str">
            <v/>
          </cell>
          <cell r="H5815" t="str">
            <v>Table 7-13</v>
          </cell>
          <cell r="I5815" t="str">
            <v>FinAnswer Express Market Characterization and Program Enhancements - Utah Service Territory 30 Nov 2011.pdf</v>
          </cell>
        </row>
        <row r="5816">
          <cell r="C5816" t="str">
            <v>542.2_Incremental cost ($)</v>
          </cell>
          <cell r="D5816">
            <v>2</v>
          </cell>
          <cell r="E5816" t="str">
            <v>Incremental cost ($)</v>
          </cell>
          <cell r="F5816" t="str">
            <v>Cost Value Source</v>
          </cell>
          <cell r="G5816" t="str">
            <v/>
          </cell>
          <cell r="H5816" t="str">
            <v>Table 7-13</v>
          </cell>
          <cell r="I5816" t="str">
            <v>FinAnswer Express Market Characterization and Program Enhancements - Utah Service Territory 30 Nov 2011.pdf</v>
          </cell>
        </row>
        <row r="5817">
          <cell r="C5817" t="str">
            <v>542.2_Incentive Customer ($)</v>
          </cell>
          <cell r="D5817">
            <v>2</v>
          </cell>
          <cell r="E5817" t="str">
            <v>Incentive Customer ($)</v>
          </cell>
          <cell r="F5817" t="str">
            <v>Incentive Value Source</v>
          </cell>
          <cell r="G5817" t="str">
            <v/>
          </cell>
          <cell r="H5817" t="str">
            <v>Table 7-13</v>
          </cell>
          <cell r="I5817" t="str">
            <v>FinAnswer Express Market Characterization and Program Enhancements - Utah Service Territory 30 Nov 2011.pdf</v>
          </cell>
        </row>
        <row r="5818">
          <cell r="C5818" t="str">
            <v>542.2_Gross incremental annual electric savings (kWh/yr)</v>
          </cell>
          <cell r="D5818">
            <v>2</v>
          </cell>
          <cell r="E5818" t="str">
            <v>Gross incremental annual electric savings (kWh/yr)</v>
          </cell>
          <cell r="F5818" t="str">
            <v>See Source Document(s) for savings methodology</v>
          </cell>
          <cell r="G5818" t="str">
            <v/>
          </cell>
          <cell r="H5818" t="str">
            <v/>
          </cell>
          <cell r="I5818" t="str">
            <v>HVAC Workbook-GSHP.xlsx</v>
          </cell>
        </row>
        <row r="5819">
          <cell r="C5819" t="str">
            <v>542.2_Gross incremental annual electric savings (kWh/yr)</v>
          </cell>
          <cell r="D5819">
            <v>2</v>
          </cell>
          <cell r="E5819" t="str">
            <v>Gross incremental annual electric savings (kWh/yr)</v>
          </cell>
          <cell r="F5819" t="str">
            <v>See Source Document(s) for savings methodology</v>
          </cell>
          <cell r="G5819" t="str">
            <v/>
          </cell>
          <cell r="H5819" t="str">
            <v/>
          </cell>
          <cell r="I5819" t="str">
            <v>GS Heat Pumps.docx</v>
          </cell>
        </row>
        <row r="5820">
          <cell r="C5820" t="str">
            <v>542.2_Measure life (years)</v>
          </cell>
          <cell r="D5820">
            <v>2</v>
          </cell>
          <cell r="E5820" t="str">
            <v>Measure life (years)</v>
          </cell>
          <cell r="F5820" t="str">
            <v>Measure Life Value Source</v>
          </cell>
          <cell r="G5820" t="str">
            <v/>
          </cell>
          <cell r="H5820" t="str">
            <v>Table 2 on page 22 of Appendix 1</v>
          </cell>
          <cell r="I5820" t="str">
            <v>UT_2011_Annual_Report.pdf</v>
          </cell>
        </row>
        <row r="5821">
          <cell r="C5821" t="str">
            <v>542.2_Gross Average Monthly Demand Reduction (kW/unit)</v>
          </cell>
          <cell r="D5821">
            <v>2</v>
          </cell>
          <cell r="E5821" t="str">
            <v>Gross Average Monthly Demand Reduction (kW/unit)</v>
          </cell>
          <cell r="F5821" t="str">
            <v>Demand Reduction Value Source</v>
          </cell>
          <cell r="G5821" t="str">
            <v/>
          </cell>
          <cell r="H5821" t="str">
            <v>Table 2-10</v>
          </cell>
          <cell r="I5821" t="str">
            <v>FinAnswer Express Market Characterization and Program Enhancements - Utah Service Territory 30 Nov 2011.pdf</v>
          </cell>
        </row>
        <row r="5822">
          <cell r="C5822" t="str">
            <v>751.2_Gross Average Monthly Demand Reduction (kW/unit)</v>
          </cell>
          <cell r="D5822">
            <v>2</v>
          </cell>
          <cell r="E5822" t="str">
            <v>Gross Average Monthly Demand Reduction (kW/unit)</v>
          </cell>
          <cell r="F5822" t="str">
            <v>Savings Parameters</v>
          </cell>
          <cell r="G5822" t="str">
            <v/>
          </cell>
          <cell r="H5822" t="str">
            <v>See Source Document(s) for savings methodology</v>
          </cell>
          <cell r="I5822" t="str">
            <v>HVAC Workbook-GSHP.xlsx</v>
          </cell>
        </row>
        <row r="5823">
          <cell r="C5823" t="str">
            <v>751.2_Gross Average Monthly Demand Reduction (kW/unit)</v>
          </cell>
          <cell r="D5823">
            <v>2</v>
          </cell>
          <cell r="E5823" t="str">
            <v>Gross Average Monthly Demand Reduction (kW/unit)</v>
          </cell>
          <cell r="F5823" t="str">
            <v>Demand Reduction Value Source</v>
          </cell>
          <cell r="G5823" t="str">
            <v/>
          </cell>
          <cell r="H5823" t="str">
            <v>pg 24-25, Table 7-14</v>
          </cell>
          <cell r="I5823" t="str">
            <v>FinAnswer Express Market Characterization and Program Enhancements - Washington Service Territory 9 Sept 2011.pdf</v>
          </cell>
        </row>
        <row r="5824">
          <cell r="C5824" t="str">
            <v>751.2_Measure life (years)</v>
          </cell>
          <cell r="D5824">
            <v>2</v>
          </cell>
          <cell r="E5824" t="str">
            <v>Measure life (years)</v>
          </cell>
          <cell r="F5824" t="str">
            <v>Measure Life Value Source</v>
          </cell>
          <cell r="G5824" t="str">
            <v/>
          </cell>
          <cell r="H5824" t="str">
            <v>pg 24-25, Table 7-14</v>
          </cell>
          <cell r="I5824" t="str">
            <v>FinAnswer Express Market Characterization and Program Enhancements - Washington Service Territory 9 Sept 2011.pdf</v>
          </cell>
        </row>
        <row r="5825">
          <cell r="C5825" t="str">
            <v>751.2_Gross incremental annual electric savings (kWh/yr)</v>
          </cell>
          <cell r="D5825">
            <v>2</v>
          </cell>
          <cell r="E5825" t="str">
            <v>Gross incremental annual electric savings (kWh/yr)</v>
          </cell>
          <cell r="F5825" t="str">
            <v>Savings Parameters</v>
          </cell>
          <cell r="G5825" t="str">
            <v/>
          </cell>
          <cell r="H5825" t="str">
            <v>See Source Document(s) for savings methodology</v>
          </cell>
          <cell r="I5825" t="str">
            <v>WA GS Heat Pumps.docx</v>
          </cell>
        </row>
        <row r="5826">
          <cell r="C5826" t="str">
            <v>751.2_Incentive Customer ($)</v>
          </cell>
          <cell r="D5826">
            <v>2</v>
          </cell>
          <cell r="E5826" t="str">
            <v>Incentive Customer ($)</v>
          </cell>
          <cell r="F5826" t="str">
            <v>Incentive Value Source</v>
          </cell>
          <cell r="G5826" t="str">
            <v/>
          </cell>
          <cell r="H5826" t="str">
            <v>pg 24-25, Table 7-14</v>
          </cell>
          <cell r="I5826" t="str">
            <v>FinAnswer Express Market Characterization and Program Enhancements - Washington Service Territory 9 Sept 2011.pdf</v>
          </cell>
        </row>
        <row r="5827">
          <cell r="C5827" t="str">
            <v>751.2_Incremental cost ($)</v>
          </cell>
          <cell r="D5827">
            <v>2</v>
          </cell>
          <cell r="E5827" t="str">
            <v>Incremental cost ($)</v>
          </cell>
          <cell r="F5827" t="str">
            <v>Cost Value Source</v>
          </cell>
          <cell r="G5827" t="str">
            <v/>
          </cell>
          <cell r="H5827" t="str">
            <v>pg 24-25, Table 7-14</v>
          </cell>
          <cell r="I5827" t="str">
            <v>FinAnswer Express Market Characterization and Program Enhancements - Washington Service Territory 9 Sept 2011.pdf</v>
          </cell>
        </row>
        <row r="5828">
          <cell r="C5828" t="str">
            <v>751.2_Gross incremental annual electric savings (kWh/yr)</v>
          </cell>
          <cell r="D5828">
            <v>2</v>
          </cell>
          <cell r="E5828" t="str">
            <v>Gross incremental annual electric savings (kWh/yr)</v>
          </cell>
          <cell r="F5828" t="str">
            <v>Savings Parameters</v>
          </cell>
          <cell r="G5828" t="str">
            <v/>
          </cell>
          <cell r="H5828" t="str">
            <v>See Source Document(s) for savings methodology</v>
          </cell>
          <cell r="I5828" t="str">
            <v>HVAC Workbook-GSHP.xlsx</v>
          </cell>
        </row>
        <row r="5829">
          <cell r="C5829" t="str">
            <v>751.2_Gross incremental annual electric savings (kWh/yr)</v>
          </cell>
          <cell r="D5829">
            <v>2</v>
          </cell>
          <cell r="E5829" t="str">
            <v>Gross incremental annual electric savings (kWh/yr)</v>
          </cell>
          <cell r="F5829" t="str">
            <v xml:space="preserve">Energy Savings Value Source </v>
          </cell>
          <cell r="G5829" t="str">
            <v/>
          </cell>
          <cell r="H5829" t="str">
            <v>pg 24-25, Table 7-14</v>
          </cell>
          <cell r="I5829" t="str">
            <v>FinAnswer Express Market Characterization and Program Enhancements - Washington Service Territory 9 Sept 2011.pdf</v>
          </cell>
        </row>
        <row r="5830">
          <cell r="C5830" t="str">
            <v>751.2_Gross Average Monthly Demand Reduction (kW/unit)</v>
          </cell>
          <cell r="D5830">
            <v>2</v>
          </cell>
          <cell r="E5830" t="str">
            <v>Gross Average Monthly Demand Reduction (kW/unit)</v>
          </cell>
          <cell r="F5830" t="str">
            <v>Savings Parameters</v>
          </cell>
          <cell r="G5830" t="str">
            <v/>
          </cell>
          <cell r="H5830" t="str">
            <v>See Source Document(s) for savings methodology</v>
          </cell>
          <cell r="I5830" t="str">
            <v>WA GS Heat Pumps.docx</v>
          </cell>
        </row>
        <row r="5831">
          <cell r="C5831" t="str">
            <v>965.2_Measure life (years)</v>
          </cell>
          <cell r="D5831">
            <v>2</v>
          </cell>
          <cell r="E5831" t="str">
            <v>Measure life (years)</v>
          </cell>
          <cell r="F5831" t="str">
            <v>Measure Life Value Source</v>
          </cell>
          <cell r="G5831" t="str">
            <v/>
          </cell>
          <cell r="H5831" t="str">
            <v>Page 7-25</v>
          </cell>
          <cell r="I5831" t="str">
            <v>2010 WY Market Characterization 101810.pdf</v>
          </cell>
        </row>
        <row r="5832">
          <cell r="C5832" t="str">
            <v>965.2_Gross incremental annual electric savings (kWh/yr)</v>
          </cell>
          <cell r="D5832">
            <v>2</v>
          </cell>
          <cell r="E5832" t="str">
            <v>Gross incremental annual electric savings (kWh/yr)</v>
          </cell>
          <cell r="F5832" t="str">
            <v>Energy Savings Value Source</v>
          </cell>
          <cell r="G5832" t="str">
            <v/>
          </cell>
          <cell r="H5832" t="str">
            <v>Page 7-25</v>
          </cell>
          <cell r="I5832" t="str">
            <v>2010 WY Market Characterization 101810.pdf</v>
          </cell>
        </row>
        <row r="5833">
          <cell r="C5833" t="str">
            <v>965.2_Planned Net to Gross Ratio</v>
          </cell>
          <cell r="D5833">
            <v>2</v>
          </cell>
          <cell r="E5833" t="str">
            <v>Planned Net to Gross Ratio</v>
          </cell>
          <cell r="F5833" t="str">
            <v>Net-to-Gross Value Source</v>
          </cell>
          <cell r="G5833" t="str">
            <v/>
          </cell>
          <cell r="H5833" t="str">
            <v>Page 10</v>
          </cell>
          <cell r="I5833" t="str">
            <v>DSM_WY_FinAnswerExpress_Report_2011.pdf</v>
          </cell>
        </row>
        <row r="5834">
          <cell r="C5834" t="str">
            <v>965.2_Planned Realization Rate</v>
          </cell>
          <cell r="D5834">
            <v>2</v>
          </cell>
          <cell r="E5834" t="str">
            <v>Planned Realization Rate</v>
          </cell>
          <cell r="F5834" t="str">
            <v>Realization Rate Value Source</v>
          </cell>
          <cell r="G5834" t="str">
            <v/>
          </cell>
          <cell r="H5834" t="str">
            <v>Table 1</v>
          </cell>
          <cell r="I5834" t="str">
            <v>DSM_WY_FinAnswerExpress_Report_2011.pdf</v>
          </cell>
        </row>
        <row r="5835">
          <cell r="C5835" t="str">
            <v>965.2_Gross Average Monthly Demand Reduction (kW/unit)</v>
          </cell>
          <cell r="D5835">
            <v>2</v>
          </cell>
          <cell r="E5835" t="str">
            <v>Gross Average Monthly Demand Reduction (kW/unit)</v>
          </cell>
          <cell r="F5835" t="str">
            <v>Demand Savings Value Source</v>
          </cell>
          <cell r="G5835" t="str">
            <v/>
          </cell>
          <cell r="H5835" t="str">
            <v>Page 7-25</v>
          </cell>
          <cell r="I5835" t="str">
            <v>2010 WY Market Characterization 101810.pdf</v>
          </cell>
        </row>
        <row r="5836">
          <cell r="C5836" t="str">
            <v>965.2_Incremental cost ($)</v>
          </cell>
          <cell r="D5836">
            <v>2</v>
          </cell>
          <cell r="E5836" t="str">
            <v>Incremental cost ($)</v>
          </cell>
          <cell r="F5836" t="str">
            <v>Incremental Cost Value Source</v>
          </cell>
          <cell r="G5836" t="str">
            <v/>
          </cell>
          <cell r="H5836" t="str">
            <v>Page 7-25</v>
          </cell>
          <cell r="I5836" t="str">
            <v>2010 WY Market Characterization 101810.pdf</v>
          </cell>
        </row>
        <row r="5837">
          <cell r="C5837" t="str">
            <v>313.2_Planned Realization Rate</v>
          </cell>
          <cell r="D5837">
            <v>2</v>
          </cell>
          <cell r="E5837" t="str">
            <v>Planned Realization Rate</v>
          </cell>
          <cell r="F5837" t="str">
            <v>Realization Rate Value Source</v>
          </cell>
          <cell r="G5837" t="str">
            <v/>
          </cell>
          <cell r="H5837" t="str">
            <v>Table 1</v>
          </cell>
          <cell r="I5837" t="str">
            <v>ID_FinAnswer_Express_Program_Evaluation_2009-2011.pdf</v>
          </cell>
        </row>
        <row r="5838">
          <cell r="C5838" t="str">
            <v>313.2_Measure life (years)</v>
          </cell>
          <cell r="D5838">
            <v>2</v>
          </cell>
          <cell r="E5838" t="str">
            <v>Measure life (years)</v>
          </cell>
          <cell r="F5838" t="str">
            <v>Measure Life Value Source</v>
          </cell>
          <cell r="G5838" t="str">
            <v/>
          </cell>
          <cell r="H5838" t="str">
            <v/>
          </cell>
          <cell r="I5838" t="str">
            <v>2010 ID FX MARKET CHARACTERIZATION 051512.pdf</v>
          </cell>
        </row>
        <row r="5839">
          <cell r="C5839" t="str">
            <v>313.2_Planned Net to Gross Ratio</v>
          </cell>
          <cell r="D5839">
            <v>2</v>
          </cell>
          <cell r="E5839" t="str">
            <v>Planned Net to Gross Ratio</v>
          </cell>
          <cell r="F5839" t="str">
            <v>Net-to-Gross Value Source</v>
          </cell>
          <cell r="G5839" t="str">
            <v/>
          </cell>
          <cell r="H5839" t="str">
            <v>Page 2</v>
          </cell>
          <cell r="I5839" t="str">
            <v>ID_FinAnswer_Express_Program_Evaluation_2009-2011.pdf</v>
          </cell>
        </row>
        <row r="5840">
          <cell r="C5840" t="str">
            <v>540.2_Incentive Customer ($)</v>
          </cell>
          <cell r="D5840">
            <v>2</v>
          </cell>
          <cell r="E5840" t="str">
            <v>Incentive Customer ($)</v>
          </cell>
          <cell r="F5840" t="str">
            <v>Incentive Value Source</v>
          </cell>
          <cell r="G5840" t="str">
            <v/>
          </cell>
          <cell r="H5840" t="str">
            <v/>
          </cell>
          <cell r="I5840" t="str">
            <v>HVAC Calculator 070113.2.xlsm</v>
          </cell>
        </row>
        <row r="5841">
          <cell r="C5841" t="str">
            <v>540.2_Incremental cost ($)</v>
          </cell>
          <cell r="D5841">
            <v>2</v>
          </cell>
          <cell r="E5841" t="str">
            <v>Incremental cost ($)</v>
          </cell>
          <cell r="F5841" t="str">
            <v>Cost Value Source</v>
          </cell>
          <cell r="G5841" t="str">
            <v/>
          </cell>
          <cell r="H5841" t="str">
            <v/>
          </cell>
          <cell r="I5841" t="str">
            <v>HVAC Calculator 070113.2.xlsm</v>
          </cell>
        </row>
        <row r="5842">
          <cell r="C5842" t="str">
            <v>540.2_Gross Average Monthly Demand Reduction (kW/unit)</v>
          </cell>
          <cell r="D5842">
            <v>2</v>
          </cell>
          <cell r="E5842" t="str">
            <v>Gross Average Monthly Demand Reduction (kW/unit)</v>
          </cell>
          <cell r="F5842" t="str">
            <v>Demand Reduction Value Source</v>
          </cell>
          <cell r="G5842" t="str">
            <v/>
          </cell>
          <cell r="H5842" t="str">
            <v/>
          </cell>
          <cell r="I5842" t="str">
            <v>HVAC Calculator 070113.2.xlsm</v>
          </cell>
        </row>
        <row r="5843">
          <cell r="C5843" t="str">
            <v>540.2_Gross incremental annual electric savings (kWh/yr)</v>
          </cell>
          <cell r="D5843">
            <v>2</v>
          </cell>
          <cell r="E5843" t="str">
            <v>Gross incremental annual electric savings (kWh/yr)</v>
          </cell>
          <cell r="F5843" t="str">
            <v>See Source Document(s) for savings methodology</v>
          </cell>
          <cell r="G5843" t="str">
            <v/>
          </cell>
          <cell r="H5843" t="str">
            <v/>
          </cell>
          <cell r="I5843" t="str">
            <v>HVAC Calculator 070113.2.xlsm</v>
          </cell>
        </row>
        <row r="5844">
          <cell r="C5844" t="str">
            <v>540.2_Measure life (years)</v>
          </cell>
          <cell r="D5844">
            <v>2</v>
          </cell>
          <cell r="E5844" t="str">
            <v>Measure life (years)</v>
          </cell>
          <cell r="F5844" t="str">
            <v>Measure Life Value Source</v>
          </cell>
          <cell r="G5844" t="str">
            <v/>
          </cell>
          <cell r="H5844" t="str">
            <v>Table 2 on page 22 of Appendix 1</v>
          </cell>
          <cell r="I5844" t="str">
            <v>UT_2011_Annual_Report.pdf</v>
          </cell>
        </row>
        <row r="5845">
          <cell r="C5845" t="str">
            <v>540.2_Gross incremental annual electric savings (kWh/yr)</v>
          </cell>
          <cell r="D5845">
            <v>2</v>
          </cell>
          <cell r="E5845" t="str">
            <v>Gross incremental annual electric savings (kWh/yr)</v>
          </cell>
          <cell r="F5845" t="str">
            <v xml:space="preserve">Energy Savings Value Source </v>
          </cell>
          <cell r="G5845" t="str">
            <v/>
          </cell>
          <cell r="H5845" t="str">
            <v/>
          </cell>
          <cell r="I5845" t="str">
            <v>HVAC Calculator 070113.2.xlsm</v>
          </cell>
        </row>
        <row r="5846">
          <cell r="C5846" t="str">
            <v>749.2_Incentive Customer ($)</v>
          </cell>
          <cell r="D5846">
            <v>2</v>
          </cell>
          <cell r="E5846" t="str">
            <v>Incentive Customer ($)</v>
          </cell>
          <cell r="F5846" t="str">
            <v>Incentive Value Source</v>
          </cell>
          <cell r="G5846" t="str">
            <v/>
          </cell>
          <cell r="H5846" t="str">
            <v>pg 24-25, Table 7-14</v>
          </cell>
          <cell r="I5846" t="str">
            <v>FinAnswer Express Market Characterization and Program Enhancements - Washington Service Territory 9 Sept 2011.pdf</v>
          </cell>
        </row>
        <row r="5847">
          <cell r="C5847" t="str">
            <v>749.2_Incremental cost ($)</v>
          </cell>
          <cell r="D5847">
            <v>2</v>
          </cell>
          <cell r="E5847" t="str">
            <v>Incremental cost ($)</v>
          </cell>
          <cell r="F5847" t="str">
            <v>Cost Value Source</v>
          </cell>
          <cell r="G5847" t="str">
            <v/>
          </cell>
          <cell r="H5847" t="str">
            <v>pg 24-25, Table 7-14</v>
          </cell>
          <cell r="I5847" t="str">
            <v>FinAnswer Express Market Characterization and Program Enhancements - Washington Service Territory 9 Sept 2011.pdf</v>
          </cell>
        </row>
        <row r="5848">
          <cell r="C5848" t="str">
            <v>749.2_Measure life (years)</v>
          </cell>
          <cell r="D5848">
            <v>2</v>
          </cell>
          <cell r="E5848" t="str">
            <v>Measure life (years)</v>
          </cell>
          <cell r="F5848" t="str">
            <v>Measure Life Value Source</v>
          </cell>
          <cell r="G5848" t="str">
            <v/>
          </cell>
          <cell r="H5848" t="str">
            <v>pg 24-25, Table 7-14</v>
          </cell>
          <cell r="I5848" t="str">
            <v>FinAnswer Express Market Characterization and Program Enhancements - Washington Service Territory 9 Sept 2011.pdf</v>
          </cell>
        </row>
        <row r="5849">
          <cell r="C5849" t="str">
            <v>749.2_Gross incremental annual electric savings (kWh/yr)</v>
          </cell>
          <cell r="D5849">
            <v>2</v>
          </cell>
          <cell r="E5849" t="str">
            <v>Gross incremental annual electric savings (kWh/yr)</v>
          </cell>
          <cell r="F5849" t="str">
            <v>Savings Parameters</v>
          </cell>
          <cell r="G5849" t="str">
            <v/>
          </cell>
          <cell r="H5849" t="str">
            <v>See Source Document(s) for savings methodology</v>
          </cell>
          <cell r="I5849" t="str">
            <v>HVAC Calculator 071412.2.xlsm</v>
          </cell>
        </row>
        <row r="5850">
          <cell r="C5850" t="str">
            <v>749.2_Gross Average Monthly Demand Reduction (kW/unit)</v>
          </cell>
          <cell r="D5850">
            <v>2</v>
          </cell>
          <cell r="E5850" t="str">
            <v>Gross Average Monthly Demand Reduction (kW/unit)</v>
          </cell>
          <cell r="F5850" t="str">
            <v>Savings Parameters</v>
          </cell>
          <cell r="G5850" t="str">
            <v/>
          </cell>
          <cell r="H5850" t="str">
            <v>See Source Document(s) for savings methodology</v>
          </cell>
          <cell r="I5850" t="str">
            <v>HVAC Calculator 071412.2.xlsm</v>
          </cell>
        </row>
        <row r="5851">
          <cell r="C5851" t="str">
            <v>963.2_Measure life (years)</v>
          </cell>
          <cell r="D5851">
            <v>2</v>
          </cell>
          <cell r="E5851" t="str">
            <v>Measure life (years)</v>
          </cell>
          <cell r="F5851" t="str">
            <v>Measure Life Value Source</v>
          </cell>
          <cell r="G5851" t="str">
            <v/>
          </cell>
          <cell r="H5851" t="str">
            <v>Page 7-25</v>
          </cell>
          <cell r="I5851" t="str">
            <v>2010 WY Market Characterization 101810.pdf</v>
          </cell>
        </row>
        <row r="5852">
          <cell r="C5852" t="str">
            <v>963.2_Planned Realization Rate</v>
          </cell>
          <cell r="D5852">
            <v>2</v>
          </cell>
          <cell r="E5852" t="str">
            <v>Planned Realization Rate</v>
          </cell>
          <cell r="F5852" t="str">
            <v>Realization Rate Value Source</v>
          </cell>
          <cell r="G5852" t="str">
            <v/>
          </cell>
          <cell r="H5852" t="str">
            <v>Table 1</v>
          </cell>
          <cell r="I5852" t="str">
            <v>DSM_WY_FinAnswerExpress_Report_2011.pdf</v>
          </cell>
        </row>
        <row r="5853">
          <cell r="C5853" t="str">
            <v>963.2_Planned Net to Gross Ratio</v>
          </cell>
          <cell r="D5853">
            <v>2</v>
          </cell>
          <cell r="E5853" t="str">
            <v>Planned Net to Gross Ratio</v>
          </cell>
          <cell r="F5853" t="str">
            <v>Net-to-Gross Value Source</v>
          </cell>
          <cell r="G5853" t="str">
            <v/>
          </cell>
          <cell r="H5853" t="str">
            <v>Page 10</v>
          </cell>
          <cell r="I5853" t="str">
            <v>DSM_WY_FinAnswerExpress_Report_2011.pdf</v>
          </cell>
        </row>
        <row r="5854">
          <cell r="C5854" t="str">
            <v>314.2_Incremental cost ($)</v>
          </cell>
          <cell r="D5854">
            <v>2</v>
          </cell>
          <cell r="E5854" t="str">
            <v>Incremental cost ($)</v>
          </cell>
          <cell r="F5854" t="str">
            <v>Cost Value Source</v>
          </cell>
          <cell r="G5854" t="str">
            <v/>
          </cell>
          <cell r="H5854" t="str">
            <v/>
          </cell>
          <cell r="I5854" t="str">
            <v>2010 ID FX MARKET CHARACTERIZATION 051512.pdf</v>
          </cell>
        </row>
        <row r="5855">
          <cell r="C5855" t="str">
            <v>314.2_Measure life (years)</v>
          </cell>
          <cell r="D5855">
            <v>2</v>
          </cell>
          <cell r="E5855" t="str">
            <v>Measure life (years)</v>
          </cell>
          <cell r="F5855" t="str">
            <v>Measure Life Value Source</v>
          </cell>
          <cell r="G5855" t="str">
            <v/>
          </cell>
          <cell r="H5855" t="str">
            <v/>
          </cell>
          <cell r="I5855" t="str">
            <v>2010 ID FX MARKET CHARACTERIZATION 051512.pdf</v>
          </cell>
        </row>
        <row r="5856">
          <cell r="C5856" t="str">
            <v>314.2_Planned Net to Gross Ratio</v>
          </cell>
          <cell r="D5856">
            <v>2</v>
          </cell>
          <cell r="E5856" t="str">
            <v>Planned Net to Gross Ratio</v>
          </cell>
          <cell r="F5856" t="str">
            <v>Net-to-Gross Value Source</v>
          </cell>
          <cell r="G5856" t="str">
            <v/>
          </cell>
          <cell r="H5856" t="str">
            <v>Page 2</v>
          </cell>
          <cell r="I5856" t="str">
            <v>ID_FinAnswer_Express_Program_Evaluation_2009-2011.pdf</v>
          </cell>
        </row>
        <row r="5857">
          <cell r="C5857" t="str">
            <v>314.2_Planned Realization Rate</v>
          </cell>
          <cell r="D5857">
            <v>2</v>
          </cell>
          <cell r="E5857" t="str">
            <v>Planned Realization Rate</v>
          </cell>
          <cell r="F5857" t="str">
            <v>Realization Rate Value Source</v>
          </cell>
          <cell r="G5857" t="str">
            <v/>
          </cell>
          <cell r="H5857" t="str">
            <v>Table 1</v>
          </cell>
          <cell r="I5857" t="str">
            <v>ID_FinAnswer_Express_Program_Evaluation_2009-2011.pdf</v>
          </cell>
        </row>
        <row r="5858">
          <cell r="C5858" t="str">
            <v>314.2_Gross incremental annual electric savings (kWh/yr)</v>
          </cell>
          <cell r="D5858">
            <v>2</v>
          </cell>
          <cell r="E5858" t="str">
            <v>Gross incremental annual electric savings (kWh/yr)</v>
          </cell>
          <cell r="F5858" t="str">
            <v xml:space="preserve">Energy Savings Value Source </v>
          </cell>
          <cell r="G5858" t="str">
            <v/>
          </cell>
          <cell r="H5858" t="str">
            <v/>
          </cell>
          <cell r="I5858" t="str">
            <v>2010 ID FX MARKET CHARACTERIZATION 051512.pdf</v>
          </cell>
        </row>
        <row r="5859">
          <cell r="C5859" t="str">
            <v>314.2_Gross Average Monthly Demand Reduction (kW/unit)</v>
          </cell>
          <cell r="D5859">
            <v>2</v>
          </cell>
          <cell r="E5859" t="str">
            <v>Gross Average Monthly Demand Reduction (kW/unit)</v>
          </cell>
          <cell r="F5859" t="str">
            <v>Demand Reduction Value Source</v>
          </cell>
          <cell r="G5859" t="str">
            <v/>
          </cell>
          <cell r="H5859" t="str">
            <v/>
          </cell>
          <cell r="I5859" t="str">
            <v>2010 ID FX MARKET CHARACTERIZATION 051512.pdf</v>
          </cell>
        </row>
        <row r="5860">
          <cell r="C5860" t="str">
            <v>541.2_Gross Average Monthly Demand Reduction (kW/unit)</v>
          </cell>
          <cell r="D5860">
            <v>2</v>
          </cell>
          <cell r="E5860" t="str">
            <v>Gross Average Monthly Demand Reduction (kW/unit)</v>
          </cell>
          <cell r="F5860" t="str">
            <v>Demand Reduction Value Source</v>
          </cell>
          <cell r="G5860" t="str">
            <v/>
          </cell>
          <cell r="H5860" t="str">
            <v>Table 2-10</v>
          </cell>
          <cell r="I5860" t="str">
            <v>FinAnswer Express Market Characterization and Program Enhancements - Utah Service Territory 30 Nov 2011.pdf</v>
          </cell>
        </row>
        <row r="5861">
          <cell r="C5861" t="str">
            <v>541.2_Gross incremental annual electric savings (kWh/yr)</v>
          </cell>
          <cell r="D5861">
            <v>2</v>
          </cell>
          <cell r="E5861" t="str">
            <v>Gross incremental annual electric savings (kWh/yr)</v>
          </cell>
          <cell r="F5861" t="str">
            <v xml:space="preserve">Energy Savings Value Source </v>
          </cell>
          <cell r="G5861" t="str">
            <v/>
          </cell>
          <cell r="H5861" t="str">
            <v>Table 7-13</v>
          </cell>
          <cell r="I5861" t="str">
            <v>FinAnswer Express Market Characterization and Program Enhancements - Utah Service Territory 30 Nov 2011.pdf</v>
          </cell>
        </row>
        <row r="5862">
          <cell r="C5862" t="str">
            <v>541.2_Incremental cost ($)</v>
          </cell>
          <cell r="D5862">
            <v>2</v>
          </cell>
          <cell r="E5862" t="str">
            <v>Incremental cost ($)</v>
          </cell>
          <cell r="F5862" t="str">
            <v>Cost Value Source</v>
          </cell>
          <cell r="G5862" t="str">
            <v/>
          </cell>
          <cell r="H5862" t="str">
            <v>Table 7-13</v>
          </cell>
          <cell r="I5862" t="str">
            <v>FinAnswer Express Market Characterization and Program Enhancements - Utah Service Territory 30 Nov 2011.pdf</v>
          </cell>
        </row>
        <row r="5863">
          <cell r="C5863" t="str">
            <v>541.2_Gross incremental annual electric savings (kWh/yr)</v>
          </cell>
          <cell r="D5863">
            <v>2</v>
          </cell>
          <cell r="E5863" t="str">
            <v>Gross incremental annual electric savings (kWh/yr)</v>
          </cell>
          <cell r="F5863" t="str">
            <v>See Source Document(s) for savings methodology</v>
          </cell>
          <cell r="G5863" t="str">
            <v/>
          </cell>
          <cell r="H5863" t="str">
            <v/>
          </cell>
          <cell r="I5863" t="str">
            <v>GS Heat Pumps.docx</v>
          </cell>
        </row>
        <row r="5864">
          <cell r="C5864" t="str">
            <v>541.2_Gross incremental annual electric savings (kWh/yr)</v>
          </cell>
          <cell r="D5864">
            <v>2</v>
          </cell>
          <cell r="E5864" t="str">
            <v>Gross incremental annual electric savings (kWh/yr)</v>
          </cell>
          <cell r="F5864" t="str">
            <v>See Source Document(s) for savings methodology</v>
          </cell>
          <cell r="G5864" t="str">
            <v/>
          </cell>
          <cell r="H5864" t="str">
            <v/>
          </cell>
          <cell r="I5864" t="str">
            <v>HVAC Workbook-GSHP.xlsx</v>
          </cell>
        </row>
        <row r="5865">
          <cell r="C5865" t="str">
            <v>541.2_Measure life (years)</v>
          </cell>
          <cell r="D5865">
            <v>2</v>
          </cell>
          <cell r="E5865" t="str">
            <v>Measure life (years)</v>
          </cell>
          <cell r="F5865" t="str">
            <v>Measure Life Value Source</v>
          </cell>
          <cell r="G5865" t="str">
            <v/>
          </cell>
          <cell r="H5865" t="str">
            <v>Table 2 on page 22 of Appendix 1</v>
          </cell>
          <cell r="I5865" t="str">
            <v>UT_2011_Annual_Report.pdf</v>
          </cell>
        </row>
        <row r="5866">
          <cell r="C5866" t="str">
            <v>541.2_Incentive Customer ($)</v>
          </cell>
          <cell r="D5866">
            <v>2</v>
          </cell>
          <cell r="E5866" t="str">
            <v>Incentive Customer ($)</v>
          </cell>
          <cell r="F5866" t="str">
            <v>Incentive Value Source</v>
          </cell>
          <cell r="G5866" t="str">
            <v/>
          </cell>
          <cell r="H5866" t="str">
            <v>Table 7-13</v>
          </cell>
          <cell r="I5866" t="str">
            <v>FinAnswer Express Market Characterization and Program Enhancements - Utah Service Territory 30 Nov 2011.pdf</v>
          </cell>
        </row>
        <row r="5867">
          <cell r="C5867" t="str">
            <v>750.2_Gross Average Monthly Demand Reduction (kW/unit)</v>
          </cell>
          <cell r="D5867">
            <v>2</v>
          </cell>
          <cell r="E5867" t="str">
            <v>Gross Average Monthly Demand Reduction (kW/unit)</v>
          </cell>
          <cell r="F5867" t="str">
            <v>Demand Reduction Value Source</v>
          </cell>
          <cell r="G5867" t="str">
            <v/>
          </cell>
          <cell r="H5867" t="str">
            <v>pg 24-25, Table 7-14</v>
          </cell>
          <cell r="I5867" t="str">
            <v>FinAnswer Express Market Characterization and Program Enhancements - Washington Service Territory 9 Sept 2011.pdf</v>
          </cell>
        </row>
        <row r="5868">
          <cell r="C5868" t="str">
            <v>750.2_Gross Average Monthly Demand Reduction (kW/unit)</v>
          </cell>
          <cell r="D5868">
            <v>2</v>
          </cell>
          <cell r="E5868" t="str">
            <v>Gross Average Monthly Demand Reduction (kW/unit)</v>
          </cell>
          <cell r="F5868" t="str">
            <v>Savings Parameters</v>
          </cell>
          <cell r="G5868" t="str">
            <v/>
          </cell>
          <cell r="H5868" t="str">
            <v>See Source Document(s) for savings methodology</v>
          </cell>
          <cell r="I5868" t="str">
            <v>HVAC Workbook-GSHP.xlsx</v>
          </cell>
        </row>
        <row r="5869">
          <cell r="C5869" t="str">
            <v>750.2_Gross incremental annual electric savings (kWh/yr)</v>
          </cell>
          <cell r="D5869">
            <v>2</v>
          </cell>
          <cell r="E5869" t="str">
            <v>Gross incremental annual electric savings (kWh/yr)</v>
          </cell>
          <cell r="F5869" t="str">
            <v>Savings Parameters</v>
          </cell>
          <cell r="G5869" t="str">
            <v/>
          </cell>
          <cell r="H5869" t="str">
            <v>See Source Document(s) for savings methodology</v>
          </cell>
          <cell r="I5869" t="str">
            <v>HVAC Workbook-GSHP.xlsx</v>
          </cell>
        </row>
        <row r="5870">
          <cell r="C5870" t="str">
            <v>750.2_Gross incremental annual electric savings (kWh/yr)</v>
          </cell>
          <cell r="D5870">
            <v>2</v>
          </cell>
          <cell r="E5870" t="str">
            <v>Gross incremental annual electric savings (kWh/yr)</v>
          </cell>
          <cell r="F5870" t="str">
            <v>Savings Parameters</v>
          </cell>
          <cell r="G5870" t="str">
            <v/>
          </cell>
          <cell r="H5870" t="str">
            <v>See Source Document(s) for savings methodology</v>
          </cell>
          <cell r="I5870" t="str">
            <v>WA GS Heat Pumps.docx</v>
          </cell>
        </row>
        <row r="5871">
          <cell r="C5871" t="str">
            <v>750.2_Gross incremental annual electric savings (kWh/yr)</v>
          </cell>
          <cell r="D5871">
            <v>2</v>
          </cell>
          <cell r="E5871" t="str">
            <v>Gross incremental annual electric savings (kWh/yr)</v>
          </cell>
          <cell r="F5871" t="str">
            <v xml:space="preserve">Energy Savings Value Source </v>
          </cell>
          <cell r="G5871" t="str">
            <v/>
          </cell>
          <cell r="H5871" t="str">
            <v>pg 24-25, Table 7-14</v>
          </cell>
          <cell r="I5871" t="str">
            <v>FinAnswer Express Market Characterization and Program Enhancements - Washington Service Territory 9 Sept 2011.pdf</v>
          </cell>
        </row>
        <row r="5872">
          <cell r="C5872" t="str">
            <v>750.2_Incentive Customer ($)</v>
          </cell>
          <cell r="D5872">
            <v>2</v>
          </cell>
          <cell r="E5872" t="str">
            <v>Incentive Customer ($)</v>
          </cell>
          <cell r="F5872" t="str">
            <v>Incentive Value Source</v>
          </cell>
          <cell r="G5872" t="str">
            <v/>
          </cell>
          <cell r="H5872" t="str">
            <v>pg 24-25, Table 7-14</v>
          </cell>
          <cell r="I5872" t="str">
            <v>FinAnswer Express Market Characterization and Program Enhancements - Washington Service Territory 9 Sept 2011.pdf</v>
          </cell>
        </row>
        <row r="5873">
          <cell r="C5873" t="str">
            <v>750.2_Incremental cost ($)</v>
          </cell>
          <cell r="D5873">
            <v>2</v>
          </cell>
          <cell r="E5873" t="str">
            <v>Incremental cost ($)</v>
          </cell>
          <cell r="F5873" t="str">
            <v>Cost Value Source</v>
          </cell>
          <cell r="G5873" t="str">
            <v/>
          </cell>
          <cell r="H5873" t="str">
            <v>pg 24-25, Table 7-14</v>
          </cell>
          <cell r="I5873" t="str">
            <v>FinAnswer Express Market Characterization and Program Enhancements - Washington Service Territory 9 Sept 2011.pdf</v>
          </cell>
        </row>
        <row r="5874">
          <cell r="C5874" t="str">
            <v>750.2_Measure life (years)</v>
          </cell>
          <cell r="D5874">
            <v>2</v>
          </cell>
          <cell r="E5874" t="str">
            <v>Measure life (years)</v>
          </cell>
          <cell r="F5874" t="str">
            <v>Measure Life Value Source</v>
          </cell>
          <cell r="G5874" t="str">
            <v/>
          </cell>
          <cell r="H5874" t="str">
            <v>pg 24-25, Table 7-14</v>
          </cell>
          <cell r="I5874" t="str">
            <v>FinAnswer Express Market Characterization and Program Enhancements - Washington Service Territory 9 Sept 2011.pdf</v>
          </cell>
        </row>
        <row r="5875">
          <cell r="C5875" t="str">
            <v>750.2_Gross Average Monthly Demand Reduction (kW/unit)</v>
          </cell>
          <cell r="D5875">
            <v>2</v>
          </cell>
          <cell r="E5875" t="str">
            <v>Gross Average Monthly Demand Reduction (kW/unit)</v>
          </cell>
          <cell r="F5875" t="str">
            <v>Savings Parameters</v>
          </cell>
          <cell r="G5875" t="str">
            <v/>
          </cell>
          <cell r="H5875" t="str">
            <v>See Source Document(s) for savings methodology</v>
          </cell>
          <cell r="I5875" t="str">
            <v>WA GS Heat Pumps.docx</v>
          </cell>
        </row>
        <row r="5876">
          <cell r="C5876" t="str">
            <v>964.2_Measure life (years)</v>
          </cell>
          <cell r="D5876">
            <v>2</v>
          </cell>
          <cell r="E5876" t="str">
            <v>Measure life (years)</v>
          </cell>
          <cell r="F5876" t="str">
            <v>Measure Life Value Source</v>
          </cell>
          <cell r="G5876" t="str">
            <v/>
          </cell>
          <cell r="H5876" t="str">
            <v>Page 7-25</v>
          </cell>
          <cell r="I5876" t="str">
            <v>2010 WY Market Characterization 101810.pdf</v>
          </cell>
        </row>
        <row r="5877">
          <cell r="C5877" t="str">
            <v>964.2_Incremental cost ($)</v>
          </cell>
          <cell r="D5877">
            <v>2</v>
          </cell>
          <cell r="E5877" t="str">
            <v>Incremental cost ($)</v>
          </cell>
          <cell r="F5877" t="str">
            <v>Incremental Cost Value Source</v>
          </cell>
          <cell r="G5877" t="str">
            <v/>
          </cell>
          <cell r="H5877" t="str">
            <v>Page 7-25</v>
          </cell>
          <cell r="I5877" t="str">
            <v>2010 WY Market Characterization 101810.pdf</v>
          </cell>
        </row>
        <row r="5878">
          <cell r="C5878" t="str">
            <v>964.2_Planned Net to Gross Ratio</v>
          </cell>
          <cell r="D5878">
            <v>2</v>
          </cell>
          <cell r="E5878" t="str">
            <v>Planned Net to Gross Ratio</v>
          </cell>
          <cell r="F5878" t="str">
            <v>Net-to-Gross Value Source</v>
          </cell>
          <cell r="G5878" t="str">
            <v/>
          </cell>
          <cell r="H5878" t="str">
            <v>Page 10</v>
          </cell>
          <cell r="I5878" t="str">
            <v>DSM_WY_FinAnswerExpress_Report_2011.pdf</v>
          </cell>
        </row>
        <row r="5879">
          <cell r="C5879" t="str">
            <v>964.2_Gross Average Monthly Demand Reduction (kW/unit)</v>
          </cell>
          <cell r="D5879">
            <v>2</v>
          </cell>
          <cell r="E5879" t="str">
            <v>Gross Average Monthly Demand Reduction (kW/unit)</v>
          </cell>
          <cell r="F5879" t="str">
            <v>Demand Savings Value Source</v>
          </cell>
          <cell r="G5879" t="str">
            <v/>
          </cell>
          <cell r="H5879" t="str">
            <v>Page 7-25</v>
          </cell>
          <cell r="I5879" t="str">
            <v>2010 WY Market Characterization 101810.pdf</v>
          </cell>
        </row>
        <row r="5880">
          <cell r="C5880" t="str">
            <v>964.2_Gross incremental annual electric savings (kWh/yr)</v>
          </cell>
          <cell r="D5880">
            <v>2</v>
          </cell>
          <cell r="E5880" t="str">
            <v>Gross incremental annual electric savings (kWh/yr)</v>
          </cell>
          <cell r="F5880" t="str">
            <v>Energy Savings Value Source</v>
          </cell>
          <cell r="G5880" t="str">
            <v/>
          </cell>
          <cell r="H5880" t="str">
            <v>Page 7-25</v>
          </cell>
          <cell r="I5880" t="str">
            <v>2010 WY Market Characterization 101810.pdf</v>
          </cell>
        </row>
        <row r="5881">
          <cell r="C5881" t="str">
            <v>964.2_Planned Realization Rate</v>
          </cell>
          <cell r="D5881">
            <v>2</v>
          </cell>
          <cell r="E5881" t="str">
            <v>Planned Realization Rate</v>
          </cell>
          <cell r="F5881" t="str">
            <v>Realization Rate Value Source</v>
          </cell>
          <cell r="G5881" t="str">
            <v/>
          </cell>
          <cell r="H5881" t="str">
            <v>Table 1</v>
          </cell>
          <cell r="I5881" t="str">
            <v>DSM_WY_FinAnswerExpress_Report_2011.pdf</v>
          </cell>
        </row>
        <row r="5882">
          <cell r="C5882" t="str">
            <v>95.2_Planned Realization Rate</v>
          </cell>
          <cell r="D5882">
            <v>2</v>
          </cell>
          <cell r="E5882" t="str">
            <v>Planned Realization Rate</v>
          </cell>
          <cell r="F5882" t="str">
            <v>Realization Rate Value Source</v>
          </cell>
          <cell r="G5882" t="str">
            <v/>
          </cell>
          <cell r="H5882" t="str">
            <v>page 2</v>
          </cell>
          <cell r="I5882" t="str">
            <v>CA_FinAnswer_Express_Program_Evaluation_2009-2011.pdf</v>
          </cell>
        </row>
        <row r="5883">
          <cell r="C5883" t="str">
            <v>95.2_Planned Net to Gross Ratio</v>
          </cell>
          <cell r="D5883">
            <v>2</v>
          </cell>
          <cell r="E5883" t="str">
            <v>Planned Net to Gross Ratio</v>
          </cell>
          <cell r="F5883" t="str">
            <v>Net-to-Gross Value Source</v>
          </cell>
          <cell r="G5883" t="str">
            <v/>
          </cell>
          <cell r="H5883" t="str">
            <v>page 2</v>
          </cell>
          <cell r="I5883" t="str">
            <v>CA_FinAnswer_Express_Program_Evaluation_2009-2011.pdf</v>
          </cell>
        </row>
        <row r="5884">
          <cell r="C5884" t="str">
            <v>538.2_Gross incremental annual electric savings (kWh/yr)</v>
          </cell>
          <cell r="D5884">
            <v>2</v>
          </cell>
          <cell r="E5884" t="str">
            <v>Gross incremental annual electric savings (kWh/yr)</v>
          </cell>
          <cell r="F5884" t="str">
            <v>See Source Document(s) for savings methodology</v>
          </cell>
          <cell r="G5884" t="str">
            <v/>
          </cell>
          <cell r="H5884" t="str">
            <v/>
          </cell>
          <cell r="I5884" t="str">
            <v>HVAC Calculator 070113.2.xlsm</v>
          </cell>
        </row>
        <row r="5885">
          <cell r="C5885" t="str">
            <v>538.2_Incentive Customer ($)</v>
          </cell>
          <cell r="D5885">
            <v>2</v>
          </cell>
          <cell r="E5885" t="str">
            <v>Incentive Customer ($)</v>
          </cell>
          <cell r="F5885" t="str">
            <v>Incentive Value Source</v>
          </cell>
          <cell r="G5885" t="str">
            <v/>
          </cell>
          <cell r="H5885" t="str">
            <v/>
          </cell>
          <cell r="I5885" t="str">
            <v>HVAC Calculator 070113.2.xlsm</v>
          </cell>
        </row>
        <row r="5886">
          <cell r="C5886" t="str">
            <v>538.2_Gross incremental annual electric savings (kWh/yr)</v>
          </cell>
          <cell r="D5886">
            <v>2</v>
          </cell>
          <cell r="E5886" t="str">
            <v>Gross incremental annual electric savings (kWh/yr)</v>
          </cell>
          <cell r="F5886" t="str">
            <v xml:space="preserve">Energy Savings Value Source </v>
          </cell>
          <cell r="G5886" t="str">
            <v/>
          </cell>
          <cell r="H5886" t="str">
            <v/>
          </cell>
          <cell r="I5886" t="str">
            <v>HVAC Calculator 070113.2.xlsm</v>
          </cell>
        </row>
        <row r="5887">
          <cell r="C5887" t="str">
            <v>538.2_Incremental cost ($)</v>
          </cell>
          <cell r="D5887">
            <v>2</v>
          </cell>
          <cell r="E5887" t="str">
            <v>Incremental cost ($)</v>
          </cell>
          <cell r="F5887" t="str">
            <v>Cost Value Source</v>
          </cell>
          <cell r="G5887" t="str">
            <v/>
          </cell>
          <cell r="H5887" t="str">
            <v/>
          </cell>
          <cell r="I5887" t="str">
            <v>HVAC Calculator 070113.2.xlsm</v>
          </cell>
        </row>
        <row r="5888">
          <cell r="C5888" t="str">
            <v>538.2_Measure life (years)</v>
          </cell>
          <cell r="D5888">
            <v>2</v>
          </cell>
          <cell r="E5888" t="str">
            <v>Measure life (years)</v>
          </cell>
          <cell r="F5888" t="str">
            <v>Measure Life Value Source</v>
          </cell>
          <cell r="G5888" t="str">
            <v/>
          </cell>
          <cell r="H5888" t="str">
            <v>Table 2 on page 22 of Appendix 1</v>
          </cell>
          <cell r="I5888" t="str">
            <v>UT_2011_Annual_Report.pdf</v>
          </cell>
        </row>
        <row r="5889">
          <cell r="C5889" t="str">
            <v>538.2_Gross Average Monthly Demand Reduction (kW/unit)</v>
          </cell>
          <cell r="D5889">
            <v>2</v>
          </cell>
          <cell r="E5889" t="str">
            <v>Gross Average Monthly Demand Reduction (kW/unit)</v>
          </cell>
          <cell r="F5889" t="str">
            <v>Demand Reduction Value Source</v>
          </cell>
          <cell r="G5889" t="str">
            <v/>
          </cell>
          <cell r="H5889" t="str">
            <v/>
          </cell>
          <cell r="I5889" t="str">
            <v>HVAC Calculator 070113.2.xlsm</v>
          </cell>
        </row>
        <row r="5890">
          <cell r="C5890" t="str">
            <v>961.2_Planned Net to Gross Ratio</v>
          </cell>
          <cell r="D5890">
            <v>2</v>
          </cell>
          <cell r="E5890" t="str">
            <v>Planned Net to Gross Ratio</v>
          </cell>
          <cell r="F5890" t="str">
            <v>Net-to-Gross Value Source</v>
          </cell>
          <cell r="G5890" t="str">
            <v/>
          </cell>
          <cell r="H5890" t="str">
            <v>Page 10</v>
          </cell>
          <cell r="I5890" t="str">
            <v>DSM_WY_FinAnswerExpress_Report_2011.pdf</v>
          </cell>
        </row>
        <row r="5891">
          <cell r="C5891" t="str">
            <v>961.2_Planned Realization Rate</v>
          </cell>
          <cell r="D5891">
            <v>2</v>
          </cell>
          <cell r="E5891" t="str">
            <v>Planned Realization Rate</v>
          </cell>
          <cell r="F5891" t="str">
            <v>Realization Rate Value Source</v>
          </cell>
          <cell r="G5891" t="str">
            <v/>
          </cell>
          <cell r="H5891" t="str">
            <v>Table 1</v>
          </cell>
          <cell r="I5891" t="str">
            <v>DSM_WY_FinAnswerExpress_Report_2011.pdf</v>
          </cell>
        </row>
        <row r="5892">
          <cell r="C5892" t="str">
            <v>961.2_Measure life (years)</v>
          </cell>
          <cell r="D5892">
            <v>2</v>
          </cell>
          <cell r="E5892" t="str">
            <v>Measure life (years)</v>
          </cell>
          <cell r="F5892" t="str">
            <v>Measure Life Value Source</v>
          </cell>
          <cell r="G5892" t="str">
            <v/>
          </cell>
          <cell r="H5892" t="str">
            <v>Page 7-25</v>
          </cell>
          <cell r="I5892" t="str">
            <v>2010 WY Market Characterization 101810.pdf</v>
          </cell>
        </row>
        <row r="5893">
          <cell r="C5893" t="str">
            <v>747.2_Measure life (years)</v>
          </cell>
          <cell r="D5893">
            <v>2</v>
          </cell>
          <cell r="E5893" t="str">
            <v>Measure life (years)</v>
          </cell>
          <cell r="F5893" t="str">
            <v>Measure Life Value Source</v>
          </cell>
          <cell r="G5893" t="str">
            <v/>
          </cell>
          <cell r="H5893" t="str">
            <v>pg 24-25, Table 7-14</v>
          </cell>
          <cell r="I5893" t="str">
            <v>FinAnswer Express Market Characterization and Program Enhancements - Washington Service Territory 9 Sept 2011.pdf</v>
          </cell>
        </row>
        <row r="5894">
          <cell r="C5894" t="str">
            <v>747.2_Incremental cost ($)</v>
          </cell>
          <cell r="D5894">
            <v>2</v>
          </cell>
          <cell r="E5894" t="str">
            <v>Incremental cost ($)</v>
          </cell>
          <cell r="F5894" t="str">
            <v>Cost Value Source</v>
          </cell>
          <cell r="G5894" t="str">
            <v/>
          </cell>
          <cell r="H5894" t="str">
            <v>pg 24-25, Table 7-14</v>
          </cell>
          <cell r="I5894" t="str">
            <v>FinAnswer Express Market Characterization and Program Enhancements - Washington Service Territory 9 Sept 2011.pdf</v>
          </cell>
        </row>
        <row r="5895">
          <cell r="C5895" t="str">
            <v>747.2_Gross Average Monthly Demand Reduction (kW/unit)</v>
          </cell>
          <cell r="D5895">
            <v>2</v>
          </cell>
          <cell r="E5895" t="str">
            <v>Gross Average Monthly Demand Reduction (kW/unit)</v>
          </cell>
          <cell r="F5895" t="str">
            <v>Savings Parameters</v>
          </cell>
          <cell r="G5895" t="str">
            <v/>
          </cell>
          <cell r="H5895" t="str">
            <v>See Source Document(s) for savings methodology</v>
          </cell>
          <cell r="I5895" t="str">
            <v>HVAC Calculator 071412.2.xlsm</v>
          </cell>
        </row>
        <row r="5896">
          <cell r="C5896" t="str">
            <v>747.2_Gross incremental annual electric savings (kWh/yr)</v>
          </cell>
          <cell r="D5896">
            <v>2</v>
          </cell>
          <cell r="E5896" t="str">
            <v>Gross incremental annual electric savings (kWh/yr)</v>
          </cell>
          <cell r="F5896" t="str">
            <v>Savings Parameters</v>
          </cell>
          <cell r="G5896" t="str">
            <v/>
          </cell>
          <cell r="H5896" t="str">
            <v>See Source Document(s) for savings methodology</v>
          </cell>
          <cell r="I5896" t="str">
            <v>HVAC Calculator 071412.2.xlsm</v>
          </cell>
        </row>
        <row r="5897">
          <cell r="C5897" t="str">
            <v>747.2_Incentive Customer ($)</v>
          </cell>
          <cell r="D5897">
            <v>2</v>
          </cell>
          <cell r="E5897" t="str">
            <v>Incentive Customer ($)</v>
          </cell>
          <cell r="F5897" t="str">
            <v>Incentive Value Source</v>
          </cell>
          <cell r="G5897" t="str">
            <v/>
          </cell>
          <cell r="H5897" t="str">
            <v>pg 24-25, Table 7-14</v>
          </cell>
          <cell r="I5897" t="str">
            <v>FinAnswer Express Market Characterization and Program Enhancements - Washington Service Territory 9 Sept 2011.pdf</v>
          </cell>
        </row>
        <row r="5898">
          <cell r="C5898" t="str">
            <v>311.2_Planned Realization Rate</v>
          </cell>
          <cell r="D5898">
            <v>2</v>
          </cell>
          <cell r="E5898" t="str">
            <v>Planned Realization Rate</v>
          </cell>
          <cell r="F5898" t="str">
            <v>Realization Rate Value Source</v>
          </cell>
          <cell r="G5898" t="str">
            <v/>
          </cell>
          <cell r="H5898" t="str">
            <v>Table 1</v>
          </cell>
          <cell r="I5898" t="str">
            <v>ID_FinAnswer_Express_Program_Evaluation_2009-2011.pdf</v>
          </cell>
        </row>
        <row r="5899">
          <cell r="C5899" t="str">
            <v>311.2_Measure life (years)</v>
          </cell>
          <cell r="D5899">
            <v>2</v>
          </cell>
          <cell r="E5899" t="str">
            <v>Measure life (years)</v>
          </cell>
          <cell r="F5899" t="str">
            <v>Measure Life Value Source</v>
          </cell>
          <cell r="G5899" t="str">
            <v/>
          </cell>
          <cell r="H5899" t="str">
            <v/>
          </cell>
          <cell r="I5899" t="str">
            <v>2010 ID FX MARKET CHARACTERIZATION 051512.pdf</v>
          </cell>
        </row>
        <row r="5900">
          <cell r="C5900" t="str">
            <v>311.2_Planned Net to Gross Ratio</v>
          </cell>
          <cell r="D5900">
            <v>2</v>
          </cell>
          <cell r="E5900" t="str">
            <v>Planned Net to Gross Ratio</v>
          </cell>
          <cell r="F5900" t="str">
            <v>Net-to-Gross Value Source</v>
          </cell>
          <cell r="G5900" t="str">
            <v/>
          </cell>
          <cell r="H5900" t="str">
            <v>Page 2</v>
          </cell>
          <cell r="I5900" t="str">
            <v>ID_FinAnswer_Express_Program_Evaluation_2009-2011.pdf</v>
          </cell>
        </row>
        <row r="5901">
          <cell r="C5901" t="str">
            <v>06232015-015.1_Planned Net to Gross Ratio</v>
          </cell>
          <cell r="D5901">
            <v>1</v>
          </cell>
          <cell r="E5901" t="str">
            <v>Planned Net to Gross Ratio</v>
          </cell>
          <cell r="F5901" t="str">
            <v>Net-to-Gross Value Source</v>
          </cell>
          <cell r="G5901" t="str">
            <v/>
          </cell>
          <cell r="H5901" t="str">
            <v>page 2</v>
          </cell>
          <cell r="I5901" t="str">
            <v>CA_FinAnswer_Express_Program_Evaluation_2009-2011.pdf</v>
          </cell>
        </row>
        <row r="5902">
          <cell r="C5902" t="str">
            <v>06232015-015.1_Planned Realization Rate</v>
          </cell>
          <cell r="D5902">
            <v>1</v>
          </cell>
          <cell r="E5902" t="str">
            <v>Planned Realization Rate</v>
          </cell>
          <cell r="F5902" t="str">
            <v>Realization Rate Value Source</v>
          </cell>
          <cell r="G5902" t="str">
            <v/>
          </cell>
          <cell r="H5902" t="str">
            <v>page 2</v>
          </cell>
          <cell r="I5902" t="str">
            <v>CA_FinAnswer_Express_Program_Evaluation_2009-2011.pdf</v>
          </cell>
        </row>
        <row r="5903">
          <cell r="C5903" t="str">
            <v>12162013-249.2_Planned Net to Gross Ratio</v>
          </cell>
          <cell r="D5903">
            <v>2</v>
          </cell>
          <cell r="E5903" t="str">
            <v>Planned Net to Gross Ratio</v>
          </cell>
          <cell r="F5903" t="str">
            <v>Net-to-Gross Value Source</v>
          </cell>
          <cell r="G5903" t="str">
            <v/>
          </cell>
          <cell r="H5903" t="str">
            <v>Page 2</v>
          </cell>
          <cell r="I5903" t="str">
            <v>CA_Energy_FinAnswer_Program_Evaluation_2009-2011.pdf</v>
          </cell>
        </row>
        <row r="5904">
          <cell r="C5904" t="str">
            <v>12162013-379.2_Planned Net to Gross Ratio</v>
          </cell>
          <cell r="D5904">
            <v>2</v>
          </cell>
          <cell r="E5904" t="str">
            <v>Planned Net to Gross Ratio</v>
          </cell>
          <cell r="F5904" t="str">
            <v>Net-to-Gross Ratio Value Source</v>
          </cell>
          <cell r="G5904" t="str">
            <v/>
          </cell>
          <cell r="H5904" t="str">
            <v>Page 2</v>
          </cell>
          <cell r="I5904" t="str">
            <v>ID_Energy_FinAnswer_Program_Evaluation_2009-2011.pdf</v>
          </cell>
        </row>
        <row r="5905">
          <cell r="C5905" t="str">
            <v>12162013-379.2_Planned Realization Rate</v>
          </cell>
          <cell r="D5905">
            <v>2</v>
          </cell>
          <cell r="E5905" t="str">
            <v>Planned Realization Rate</v>
          </cell>
          <cell r="F5905" t="str">
            <v>Realization Rate Value Source</v>
          </cell>
          <cell r="G5905" t="str">
            <v/>
          </cell>
          <cell r="H5905" t="str">
            <v>Table 1</v>
          </cell>
          <cell r="I5905" t="str">
            <v>ID_Energy_FinAnswer_Program_Evaluation_2009-2011.pdf</v>
          </cell>
        </row>
        <row r="5906">
          <cell r="C5906" t="str">
            <v>12162013-379.2_Measure life (years)</v>
          </cell>
          <cell r="D5906">
            <v>2</v>
          </cell>
          <cell r="E5906" t="str">
            <v>Measure life (years)</v>
          </cell>
          <cell r="F5906" t="str">
            <v>Measure Life Value Source</v>
          </cell>
          <cell r="G5906" t="str">
            <v>14.5, rounded to 15</v>
          </cell>
          <cell r="H5906" t="str">
            <v>Table 16</v>
          </cell>
          <cell r="I5906" t="str">
            <v>Idaho Energy FinAnswer Evaluation Report - 2008.pdf</v>
          </cell>
        </row>
        <row r="5907">
          <cell r="C5907" t="str">
            <v>11222013-145.2_Incentive Customer ($)</v>
          </cell>
          <cell r="D5907">
            <v>2</v>
          </cell>
          <cell r="E5907" t="str">
            <v>Incentive Customer ($)</v>
          </cell>
          <cell r="F5907" t="str">
            <v>Incentive Value Source</v>
          </cell>
          <cell r="G5907" t="str">
            <v/>
          </cell>
          <cell r="H5907" t="str">
            <v>Incentive Caluclator Tool</v>
          </cell>
          <cell r="I5907" t="str">
            <v>WB UT Incentive Calc EXTERNAL 1.1E 0722013.xlsx</v>
          </cell>
        </row>
        <row r="5908">
          <cell r="C5908" t="str">
            <v>12162013-119.2_Incentive Customer ($)</v>
          </cell>
          <cell r="D5908">
            <v>2</v>
          </cell>
          <cell r="E5908" t="str">
            <v>Incentive Customer ($)</v>
          </cell>
          <cell r="F5908" t="str">
            <v>Incentive Value Source</v>
          </cell>
          <cell r="G5908" t="str">
            <v/>
          </cell>
          <cell r="H5908" t="str">
            <v>Incentive Caluclator Tool</v>
          </cell>
          <cell r="I5908" t="str">
            <v>WA wattSmart Business Incentive DUMMY.xlsx</v>
          </cell>
        </row>
        <row r="5909">
          <cell r="C5909" t="str">
            <v>12162013-509.2_Planned Realization Rate</v>
          </cell>
          <cell r="D5909">
            <v>2</v>
          </cell>
          <cell r="E5909" t="str">
            <v>Planned Realization Rate</v>
          </cell>
          <cell r="F5909" t="str">
            <v>Realization Rate Value Source</v>
          </cell>
          <cell r="G5909" t="str">
            <v/>
          </cell>
          <cell r="H5909" t="str">
            <v>Table 1</v>
          </cell>
          <cell r="I5909" t="str">
            <v>DSM_WY_EnergyFinAnswer_Report_2011.pdf</v>
          </cell>
        </row>
        <row r="5910">
          <cell r="C5910" t="str">
            <v>12162013-509.2_Planned Net to Gross Ratio</v>
          </cell>
          <cell r="D5910">
            <v>2</v>
          </cell>
          <cell r="E5910" t="str">
            <v>Planned Net to Gross Ratio</v>
          </cell>
          <cell r="F5910" t="str">
            <v>Net-to-Gross Valur Source</v>
          </cell>
          <cell r="G5910" t="str">
            <v/>
          </cell>
          <cell r="H5910" t="str">
            <v>Page 10</v>
          </cell>
          <cell r="I5910" t="str">
            <v>DSM_WY_EnergyFinAnswer_Report_2011.pdf</v>
          </cell>
        </row>
        <row r="5911">
          <cell r="C5911" t="str">
            <v>12162013-509.2_Measure life (years)</v>
          </cell>
          <cell r="D5911">
            <v>2</v>
          </cell>
          <cell r="E5911" t="str">
            <v>Measure life (years)</v>
          </cell>
          <cell r="F5911" t="str">
            <v>Measure Life Value Source</v>
          </cell>
          <cell r="G5911" t="str">
            <v/>
          </cell>
          <cell r="H5911" t="str">
            <v>Table 26</v>
          </cell>
          <cell r="I5911" t="str">
            <v>2013-Wyoming-Annual-Report-Appendices-FINAL.pdf</v>
          </cell>
        </row>
        <row r="5912">
          <cell r="C5912" t="str">
            <v>12162013-250.2_Planned Net to Gross Ratio</v>
          </cell>
          <cell r="D5912">
            <v>2</v>
          </cell>
          <cell r="E5912" t="str">
            <v>Planned Net to Gross Ratio</v>
          </cell>
          <cell r="F5912" t="str">
            <v>Net-to-Gross Value Source</v>
          </cell>
          <cell r="G5912" t="str">
            <v/>
          </cell>
          <cell r="H5912" t="str">
            <v>Page 2</v>
          </cell>
          <cell r="I5912" t="str">
            <v>CA_Energy_FinAnswer_Program_Evaluation_2009-2011.pdf</v>
          </cell>
        </row>
        <row r="5913">
          <cell r="C5913" t="str">
            <v>12162013-380.2_Planned Realization Rate</v>
          </cell>
          <cell r="D5913">
            <v>2</v>
          </cell>
          <cell r="E5913" t="str">
            <v>Planned Realization Rate</v>
          </cell>
          <cell r="F5913" t="str">
            <v>Realization Rate Value Source</v>
          </cell>
          <cell r="G5913" t="str">
            <v/>
          </cell>
          <cell r="H5913" t="str">
            <v>Table 1</v>
          </cell>
          <cell r="I5913" t="str">
            <v>ID_Energy_FinAnswer_Program_Evaluation_2009-2011.pdf</v>
          </cell>
        </row>
        <row r="5914">
          <cell r="C5914" t="str">
            <v>12162013-380.2_Planned Net to Gross Ratio</v>
          </cell>
          <cell r="D5914">
            <v>2</v>
          </cell>
          <cell r="E5914" t="str">
            <v>Planned Net to Gross Ratio</v>
          </cell>
          <cell r="F5914" t="str">
            <v>Net-to-Gross Ratio Value Source</v>
          </cell>
          <cell r="G5914" t="str">
            <v/>
          </cell>
          <cell r="H5914" t="str">
            <v>Page 2</v>
          </cell>
          <cell r="I5914" t="str">
            <v>ID_Energy_FinAnswer_Program_Evaluation_2009-2011.pdf</v>
          </cell>
        </row>
        <row r="5915">
          <cell r="C5915" t="str">
            <v>12162013-380.2_Measure life (years)</v>
          </cell>
          <cell r="D5915">
            <v>2</v>
          </cell>
          <cell r="E5915" t="str">
            <v>Measure life (years)</v>
          </cell>
          <cell r="F5915" t="str">
            <v>Measure Life Value Source</v>
          </cell>
          <cell r="G5915" t="str">
            <v>14.5, rounded to 15</v>
          </cell>
          <cell r="H5915" t="str">
            <v>Table 16</v>
          </cell>
          <cell r="I5915" t="str">
            <v>Idaho Energy FinAnswer Evaluation Report - 2008.pdf</v>
          </cell>
        </row>
        <row r="5916">
          <cell r="C5916" t="str">
            <v>11222013-146.2_Incentive Customer ($)</v>
          </cell>
          <cell r="D5916">
            <v>2</v>
          </cell>
          <cell r="E5916" t="str">
            <v>Incentive Customer ($)</v>
          </cell>
          <cell r="F5916" t="str">
            <v>Incentive Value Source</v>
          </cell>
          <cell r="G5916" t="str">
            <v/>
          </cell>
          <cell r="H5916" t="str">
            <v>Incentive Caluclator Tool</v>
          </cell>
          <cell r="I5916" t="str">
            <v>WB UT Incentive Calc EXTERNAL 1.1E 0722013.xlsx</v>
          </cell>
        </row>
        <row r="5917">
          <cell r="C5917" t="str">
            <v>12162013-120.2_Incentive Customer ($)</v>
          </cell>
          <cell r="D5917">
            <v>2</v>
          </cell>
          <cell r="E5917" t="str">
            <v>Incentive Customer ($)</v>
          </cell>
          <cell r="F5917" t="str">
            <v>Incentive Value Source</v>
          </cell>
          <cell r="G5917" t="str">
            <v/>
          </cell>
          <cell r="H5917" t="str">
            <v>Incentive Caluclator Tool</v>
          </cell>
          <cell r="I5917" t="str">
            <v>WA wattSmart Business Incentive DUMMY.xlsx</v>
          </cell>
        </row>
        <row r="5918">
          <cell r="C5918" t="str">
            <v>12162013-510.2_Planned Net to Gross Ratio</v>
          </cell>
          <cell r="D5918">
            <v>2</v>
          </cell>
          <cell r="E5918" t="str">
            <v>Planned Net to Gross Ratio</v>
          </cell>
          <cell r="F5918" t="str">
            <v>Net-to-Gross Valur Source</v>
          </cell>
          <cell r="G5918" t="str">
            <v/>
          </cell>
          <cell r="H5918" t="str">
            <v>Page 10</v>
          </cell>
          <cell r="I5918" t="str">
            <v>DSM_WY_EnergyFinAnswer_Report_2011.pdf</v>
          </cell>
        </row>
        <row r="5919">
          <cell r="C5919" t="str">
            <v>12162013-510.2_Planned Realization Rate</v>
          </cell>
          <cell r="D5919">
            <v>2</v>
          </cell>
          <cell r="E5919" t="str">
            <v>Planned Realization Rate</v>
          </cell>
          <cell r="F5919" t="str">
            <v>Realization Rate Value Source</v>
          </cell>
          <cell r="G5919" t="str">
            <v/>
          </cell>
          <cell r="H5919" t="str">
            <v>Table 1</v>
          </cell>
          <cell r="I5919" t="str">
            <v>DSM_WY_EnergyFinAnswer_Report_2011.pdf</v>
          </cell>
        </row>
        <row r="5920">
          <cell r="C5920" t="str">
            <v>12162013-510.2_Measure life (years)</v>
          </cell>
          <cell r="D5920">
            <v>2</v>
          </cell>
          <cell r="E5920" t="str">
            <v>Measure life (years)</v>
          </cell>
          <cell r="F5920" t="str">
            <v>Measure Life Value Source</v>
          </cell>
          <cell r="G5920" t="str">
            <v/>
          </cell>
          <cell r="H5920" t="str">
            <v>Table 26</v>
          </cell>
          <cell r="I5920" t="str">
            <v>2013-Wyoming-Annual-Report-Appendices-FINAL.pdf</v>
          </cell>
        </row>
        <row r="5921">
          <cell r="C5921" t="str">
            <v>241.2_Measure life (years)</v>
          </cell>
          <cell r="D5921">
            <v>2</v>
          </cell>
          <cell r="E5921" t="str">
            <v>Measure life (years)</v>
          </cell>
          <cell r="F5921" t="str">
            <v>Measure Life Value Source</v>
          </cell>
          <cell r="G5921" t="str">
            <v/>
          </cell>
          <cell r="H5921" t="str">
            <v/>
          </cell>
          <cell r="I5921" t="str">
            <v>NonLighting Measure Worksheets ID 111314.pdf</v>
          </cell>
        </row>
        <row r="5922">
          <cell r="C5922" t="str">
            <v>241.2_Incremental cost ($)</v>
          </cell>
          <cell r="D5922">
            <v>2</v>
          </cell>
          <cell r="E5922" t="str">
            <v>Incremental cost ($)</v>
          </cell>
          <cell r="F5922" t="str">
            <v>Cost Value Source</v>
          </cell>
          <cell r="G5922" t="str">
            <v/>
          </cell>
          <cell r="H5922" t="str">
            <v/>
          </cell>
          <cell r="I5922" t="str">
            <v>NonLighting Measure Worksheets ID 111314.pdf</v>
          </cell>
        </row>
        <row r="5923">
          <cell r="C5923" t="str">
            <v>241.2_Gross Average Monthly Demand Reduction (kW/unit)</v>
          </cell>
          <cell r="D5923">
            <v>2</v>
          </cell>
          <cell r="E5923" t="str">
            <v>Gross Average Monthly Demand Reduction (kW/unit)</v>
          </cell>
          <cell r="F5923" t="str">
            <v>Demand Reduction Value Source</v>
          </cell>
          <cell r="G5923" t="str">
            <v/>
          </cell>
          <cell r="H5923" t="str">
            <v/>
          </cell>
          <cell r="I5923" t="str">
            <v>NonLighting Measure Worksheets ID 111314.pdf</v>
          </cell>
        </row>
        <row r="5924">
          <cell r="C5924" t="str">
            <v>241.2_Planned Net to Gross Ratio</v>
          </cell>
          <cell r="D5924">
            <v>2</v>
          </cell>
          <cell r="E5924" t="str">
            <v>Planned Net to Gross Ratio</v>
          </cell>
          <cell r="F5924" t="str">
            <v>Net-to-Gross Value Source</v>
          </cell>
          <cell r="G5924" t="str">
            <v/>
          </cell>
          <cell r="H5924" t="str">
            <v>Page 2</v>
          </cell>
          <cell r="I5924" t="str">
            <v>ID_FinAnswer_Express_Program_Evaluation_2009-2011.pdf</v>
          </cell>
        </row>
        <row r="5925">
          <cell r="C5925" t="str">
            <v>241.2_Planned Realization Rate</v>
          </cell>
          <cell r="D5925">
            <v>2</v>
          </cell>
          <cell r="E5925" t="str">
            <v>Planned Realization Rate</v>
          </cell>
          <cell r="F5925" t="str">
            <v>Realization Rate Value Source</v>
          </cell>
          <cell r="G5925" t="str">
            <v/>
          </cell>
          <cell r="H5925" t="str">
            <v>Table 1</v>
          </cell>
          <cell r="I5925" t="str">
            <v>ID_FinAnswer_Express_Program_Evaluation_2009-2011.pdf</v>
          </cell>
        </row>
        <row r="5926">
          <cell r="C5926" t="str">
            <v>241.2_Gross incremental annual electric savings (kWh/yr)</v>
          </cell>
          <cell r="D5926">
            <v>2</v>
          </cell>
          <cell r="E5926" t="str">
            <v>Gross incremental annual electric savings (kWh/yr)</v>
          </cell>
          <cell r="F5926" t="str">
            <v xml:space="preserve">Energy Savings Value Source </v>
          </cell>
          <cell r="G5926" t="str">
            <v/>
          </cell>
          <cell r="H5926" t="str">
            <v/>
          </cell>
          <cell r="I5926" t="str">
            <v>NonLighting Measure Worksheets ID 111314.pdf</v>
          </cell>
        </row>
        <row r="5927">
          <cell r="C5927" t="str">
            <v>467.2_Incremental cost ($)</v>
          </cell>
          <cell r="D5927">
            <v>2</v>
          </cell>
          <cell r="E5927" t="str">
            <v>Incremental cost ($)</v>
          </cell>
          <cell r="F5927" t="str">
            <v>Cost Value Source</v>
          </cell>
          <cell r="G5927" t="str">
            <v/>
          </cell>
          <cell r="H5927" t="str">
            <v>Table 6-11</v>
          </cell>
          <cell r="I5927" t="str">
            <v>FinAnswer Express Market Characterization and Program Enhancements - Utah Service Territory 30 Nov 2011.pdf</v>
          </cell>
        </row>
        <row r="5928">
          <cell r="C5928" t="str">
            <v>467.2_Gross incremental annual electric savings (kWh/yr)</v>
          </cell>
          <cell r="D5928">
            <v>2</v>
          </cell>
          <cell r="E5928" t="str">
            <v>Gross incremental annual electric savings (kWh/yr)</v>
          </cell>
          <cell r="F5928" t="str">
            <v>See Source Document(s) for savings methodology</v>
          </cell>
          <cell r="G5928" t="str">
            <v/>
          </cell>
          <cell r="H5928" t="str">
            <v/>
          </cell>
          <cell r="I5928" t="str">
            <v>RTF Ice Makers (With Cost Calcs Added).xls</v>
          </cell>
        </row>
        <row r="5929">
          <cell r="C5929" t="str">
            <v>467.2_Gross incremental annual electric savings (kWh/yr)</v>
          </cell>
          <cell r="D5929">
            <v>2</v>
          </cell>
          <cell r="E5929" t="str">
            <v>Gross incremental annual electric savings (kWh/yr)</v>
          </cell>
          <cell r="F5929" t="str">
            <v xml:space="preserve">Energy Savings Value Source </v>
          </cell>
          <cell r="G5929" t="str">
            <v/>
          </cell>
          <cell r="H5929" t="str">
            <v>Table 6-11</v>
          </cell>
          <cell r="I5929" t="str">
            <v>FinAnswer Express Market Characterization and Program Enhancements - Utah Service Territory 30 Nov 2011.pdf</v>
          </cell>
        </row>
        <row r="5930">
          <cell r="C5930" t="str">
            <v>467.2_Gross incremental annual electric savings (kWh/yr)</v>
          </cell>
          <cell r="D5930">
            <v>2</v>
          </cell>
          <cell r="E5930" t="str">
            <v>Gross incremental annual electric savings (kWh/yr)</v>
          </cell>
          <cell r="F5930" t="str">
            <v>See Source Document(s) for savings methodology</v>
          </cell>
          <cell r="G5930" t="str">
            <v/>
          </cell>
          <cell r="H5930" t="str">
            <v/>
          </cell>
          <cell r="I5930" t="str">
            <v>Air-cooled Ice Machines.docx</v>
          </cell>
        </row>
        <row r="5931">
          <cell r="C5931" t="str">
            <v>467.2_Measure life (years)</v>
          </cell>
          <cell r="D5931">
            <v>2</v>
          </cell>
          <cell r="E5931" t="str">
            <v>Measure life (years)</v>
          </cell>
          <cell r="F5931" t="str">
            <v>Measure Life Value Source</v>
          </cell>
          <cell r="G5931" t="str">
            <v/>
          </cell>
          <cell r="H5931" t="str">
            <v>Table 2 on page 22 of Appendix 1</v>
          </cell>
          <cell r="I5931" t="str">
            <v>UT_2011_Annual_Report.pdf</v>
          </cell>
        </row>
        <row r="5932">
          <cell r="C5932" t="str">
            <v>467.2_Gross Average Monthly Demand Reduction (kW/unit)</v>
          </cell>
          <cell r="D5932">
            <v>2</v>
          </cell>
          <cell r="E5932" t="str">
            <v>Gross Average Monthly Demand Reduction (kW/unit)</v>
          </cell>
          <cell r="F5932" t="str">
            <v>Demand Reduction Value Source</v>
          </cell>
          <cell r="G5932" t="str">
            <v/>
          </cell>
          <cell r="H5932" t="str">
            <v>Table 6-11</v>
          </cell>
          <cell r="I5932" t="str">
            <v>FinAnswer Express Market Characterization and Program Enhancements - Utah Service Territory 30 Nov 2011.pdf</v>
          </cell>
        </row>
        <row r="5933">
          <cell r="C5933" t="str">
            <v>467.2_Incentive Customer ($)</v>
          </cell>
          <cell r="D5933">
            <v>2</v>
          </cell>
          <cell r="E5933" t="str">
            <v>Incentive Customer ($)</v>
          </cell>
          <cell r="F5933" t="str">
            <v>Incentive Value Source</v>
          </cell>
          <cell r="G5933" t="str">
            <v/>
          </cell>
          <cell r="H5933" t="str">
            <v>Table 6-11</v>
          </cell>
          <cell r="I5933" t="str">
            <v>FinAnswer Express Market Characterization and Program Enhancements - Utah Service Territory 30 Nov 2011.pdf</v>
          </cell>
        </row>
        <row r="5934">
          <cell r="C5934" t="str">
            <v>467.3_Measure life (years)</v>
          </cell>
          <cell r="D5934">
            <v>3</v>
          </cell>
          <cell r="E5934" t="str">
            <v>Measure life (years)</v>
          </cell>
          <cell r="F5934" t="str">
            <v>Measure Life Value Source</v>
          </cell>
          <cell r="G5934" t="str">
            <v/>
          </cell>
          <cell r="H5934" t="str">
            <v/>
          </cell>
          <cell r="I5934" t="str">
            <v>Program Update Report UT 050214.docx</v>
          </cell>
        </row>
        <row r="5935">
          <cell r="C5935" t="str">
            <v>467.3_Gross incremental annual electric savings (kWh/yr)</v>
          </cell>
          <cell r="D5935">
            <v>3</v>
          </cell>
          <cell r="E5935" t="str">
            <v>Gross incremental annual electric savings (kWh/yr)</v>
          </cell>
          <cell r="F5935" t="str">
            <v>Energy Savings Value Source</v>
          </cell>
          <cell r="G5935" t="str">
            <v/>
          </cell>
          <cell r="H5935" t="str">
            <v/>
          </cell>
          <cell r="I5935" t="str">
            <v/>
          </cell>
        </row>
        <row r="5936">
          <cell r="C5936" t="str">
            <v>467.3_Gross Average Monthly Demand Reduction (kW/unit)</v>
          </cell>
          <cell r="D5936">
            <v>3</v>
          </cell>
          <cell r="E5936" t="str">
            <v>Gross Average Monthly Demand Reduction (kW/unit)</v>
          </cell>
          <cell r="F5936" t="str">
            <v>Demand Savings Value Source</v>
          </cell>
          <cell r="G5936" t="str">
            <v/>
          </cell>
          <cell r="H5936" t="str">
            <v/>
          </cell>
          <cell r="I5936" t="str">
            <v>Program Update Report UT 050214.docx</v>
          </cell>
        </row>
        <row r="5937">
          <cell r="C5937" t="str">
            <v>467.3_Planned Net to Gross Ratio</v>
          </cell>
          <cell r="D5937">
            <v>3</v>
          </cell>
          <cell r="E5937" t="str">
            <v>Planned Net to Gross Ratio</v>
          </cell>
          <cell r="F5937" t="str">
            <v>Net-to-Gross Value Source</v>
          </cell>
          <cell r="G5937" t="str">
            <v/>
          </cell>
          <cell r="H5937" t="str">
            <v>BAU - CE inputs sheet</v>
          </cell>
          <cell r="I5937" t="str">
            <v>CE inputs - measure update   small business 031314.xlsx</v>
          </cell>
        </row>
        <row r="5938">
          <cell r="C5938" t="str">
            <v>467.3_Incremental cost ($)</v>
          </cell>
          <cell r="D5938">
            <v>3</v>
          </cell>
          <cell r="E5938" t="str">
            <v>Incremental cost ($)</v>
          </cell>
          <cell r="F5938" t="str">
            <v>Incremental Cost Value Source</v>
          </cell>
          <cell r="G5938" t="str">
            <v/>
          </cell>
          <cell r="H5938" t="str">
            <v/>
          </cell>
          <cell r="I5938" t="str">
            <v>Program Update Report UT 050214.docx</v>
          </cell>
        </row>
        <row r="5939">
          <cell r="C5939" t="str">
            <v>467.3_Incremental cost ($)</v>
          </cell>
          <cell r="D5939">
            <v>3</v>
          </cell>
          <cell r="E5939" t="str">
            <v>Incremental cost ($)</v>
          </cell>
          <cell r="F5939" t="str">
            <v>Incremental Cost Value Source</v>
          </cell>
          <cell r="G5939" t="str">
            <v/>
          </cell>
          <cell r="H5939" t="str">
            <v/>
          </cell>
          <cell r="I5939" t="str">
            <v/>
          </cell>
        </row>
        <row r="5940">
          <cell r="C5940" t="str">
            <v>467.3_Gross Average Monthly Demand Reduction (kW/unit)</v>
          </cell>
          <cell r="D5940">
            <v>3</v>
          </cell>
          <cell r="E5940" t="str">
            <v>Gross Average Monthly Demand Reduction (kW/unit)</v>
          </cell>
          <cell r="F5940" t="str">
            <v>Demand Savings Value Source</v>
          </cell>
          <cell r="G5940" t="str">
            <v/>
          </cell>
          <cell r="H5940" t="str">
            <v/>
          </cell>
          <cell r="I5940" t="str">
            <v/>
          </cell>
        </row>
        <row r="5941">
          <cell r="C5941" t="str">
            <v>467.3_Planned Realization Rate</v>
          </cell>
          <cell r="D5941">
            <v>3</v>
          </cell>
          <cell r="E5941" t="str">
            <v>Planned Realization Rate</v>
          </cell>
          <cell r="F5941" t="str">
            <v>Realization Rate Value Source</v>
          </cell>
          <cell r="G5941" t="str">
            <v/>
          </cell>
          <cell r="H5941" t="str">
            <v>BAU - CE inputs sheet</v>
          </cell>
          <cell r="I5941" t="str">
            <v>CE inputs - measure update   small business 031314.xlsx</v>
          </cell>
        </row>
        <row r="5942">
          <cell r="C5942" t="str">
            <v>467.3_Gross incremental annual electric savings (kWh/yr)</v>
          </cell>
          <cell r="D5942">
            <v>3</v>
          </cell>
          <cell r="E5942" t="str">
            <v>Gross incremental annual electric savings (kWh/yr)</v>
          </cell>
          <cell r="F5942" t="str">
            <v>Energy Savings Value Source</v>
          </cell>
          <cell r="G5942" t="str">
            <v/>
          </cell>
          <cell r="H5942" t="str">
            <v/>
          </cell>
          <cell r="I5942" t="str">
            <v>Program Update Report UT 050214.docx</v>
          </cell>
        </row>
        <row r="5943">
          <cell r="C5943" t="str">
            <v>681.2_Incentive Customer ($)</v>
          </cell>
          <cell r="D5943">
            <v>2</v>
          </cell>
          <cell r="E5943" t="str">
            <v>Incentive Customer ($)</v>
          </cell>
          <cell r="F5943" t="str">
            <v>Incentive Value Source</v>
          </cell>
          <cell r="G5943" t="str">
            <v/>
          </cell>
          <cell r="H5943" t="str">
            <v>pg 18-20, Table 6-11</v>
          </cell>
          <cell r="I5943" t="str">
            <v>FinAnswer Express Market Characterization and Program Enhancements - Washington Service Territory 9 Sept 2011.pdf</v>
          </cell>
        </row>
        <row r="5944">
          <cell r="C5944" t="str">
            <v>681.2_Incremental cost ($)</v>
          </cell>
          <cell r="D5944">
            <v>2</v>
          </cell>
          <cell r="E5944" t="str">
            <v>Incremental cost ($)</v>
          </cell>
          <cell r="F5944" t="str">
            <v>Cost Value Source</v>
          </cell>
          <cell r="G5944" t="str">
            <v/>
          </cell>
          <cell r="H5944" t="str">
            <v>pg 18-20, Table 6-11</v>
          </cell>
          <cell r="I5944" t="str">
            <v>FinAnswer Express Market Characterization and Program Enhancements - Washington Service Territory 9 Sept 2011.pdf</v>
          </cell>
        </row>
        <row r="5945">
          <cell r="C5945" t="str">
            <v>681.2_Gross incremental annual electric savings (kWh/yr)</v>
          </cell>
          <cell r="D5945">
            <v>2</v>
          </cell>
          <cell r="E5945" t="str">
            <v>Gross incremental annual electric savings (kWh/yr)</v>
          </cell>
          <cell r="F5945" t="str">
            <v>Savings Parameters</v>
          </cell>
          <cell r="G5945" t="str">
            <v/>
          </cell>
          <cell r="H5945" t="str">
            <v>See Source Document(s) for savings methodology</v>
          </cell>
          <cell r="I5945" t="str">
            <v>WA Air-cooled Ice Machines.docx</v>
          </cell>
        </row>
        <row r="5946">
          <cell r="C5946" t="str">
            <v>681.2_Measure life (years)</v>
          </cell>
          <cell r="D5946">
            <v>2</v>
          </cell>
          <cell r="E5946" t="str">
            <v>Measure life (years)</v>
          </cell>
          <cell r="F5946" t="str">
            <v>Measure Life Value Source</v>
          </cell>
          <cell r="G5946" t="str">
            <v/>
          </cell>
          <cell r="H5946" t="str">
            <v>pg 18-20, Table 6-11</v>
          </cell>
          <cell r="I5946" t="str">
            <v>FinAnswer Express Market Characterization and Program Enhancements - Washington Service Territory 9 Sept 2011.pdf</v>
          </cell>
        </row>
        <row r="5947">
          <cell r="C5947" t="str">
            <v>681.2_Gross incremental annual electric savings (kWh/yr)</v>
          </cell>
          <cell r="D5947">
            <v>2</v>
          </cell>
          <cell r="E5947" t="str">
            <v>Gross incremental annual electric savings (kWh/yr)</v>
          </cell>
          <cell r="F5947" t="str">
            <v xml:space="preserve">Energy Savings Value Source </v>
          </cell>
          <cell r="G5947" t="str">
            <v/>
          </cell>
          <cell r="H5947" t="str">
            <v>pg 18-20, Table 6-11</v>
          </cell>
          <cell r="I5947" t="str">
            <v>FinAnswer Express Market Characterization and Program Enhancements - Washington Service Territory 9 Sept 2011.pdf</v>
          </cell>
        </row>
        <row r="5948">
          <cell r="C5948" t="str">
            <v>681.2_Gross Average Monthly Demand Reduction (kW/unit)</v>
          </cell>
          <cell r="D5948">
            <v>2</v>
          </cell>
          <cell r="E5948" t="str">
            <v>Gross Average Monthly Demand Reduction (kW/unit)</v>
          </cell>
          <cell r="F5948" t="str">
            <v>Demand Reduction Value Source</v>
          </cell>
          <cell r="G5948" t="str">
            <v/>
          </cell>
          <cell r="H5948" t="str">
            <v>pg 18-20, Table 6-11</v>
          </cell>
          <cell r="I5948" t="str">
            <v>FinAnswer Express Market Characterization and Program Enhancements - Washington Service Territory 9 Sept 2011.pdf</v>
          </cell>
        </row>
        <row r="5949">
          <cell r="C5949" t="str">
            <v>681.2_Gross incremental annual electric savings (kWh/yr)</v>
          </cell>
          <cell r="D5949">
            <v>2</v>
          </cell>
          <cell r="E5949" t="str">
            <v>Gross incremental annual electric savings (kWh/yr)</v>
          </cell>
          <cell r="F5949" t="str">
            <v>Savings Parameters</v>
          </cell>
          <cell r="G5949" t="str">
            <v/>
          </cell>
          <cell r="H5949" t="str">
            <v>See Source Document(s) for savings methodology</v>
          </cell>
          <cell r="I5949" t="str">
            <v>RTF Ice Makers (With Cost Calcs Added).xls</v>
          </cell>
        </row>
        <row r="5950">
          <cell r="C5950" t="str">
            <v>892.2_Planned Realization Rate</v>
          </cell>
          <cell r="D5950">
            <v>2</v>
          </cell>
          <cell r="E5950" t="str">
            <v>Planned Realization Rate</v>
          </cell>
          <cell r="F5950" t="str">
            <v>Realization Rate Value Source</v>
          </cell>
          <cell r="G5950" t="str">
            <v/>
          </cell>
          <cell r="H5950" t="str">
            <v>Table 1</v>
          </cell>
          <cell r="I5950" t="str">
            <v>DSM_WY_FinAnswerExpress_Report_2011.pdf</v>
          </cell>
        </row>
        <row r="5951">
          <cell r="C5951" t="str">
            <v>892.2_Gross Average Monthly Demand Reduction (kW/unit)</v>
          </cell>
          <cell r="D5951">
            <v>2</v>
          </cell>
          <cell r="E5951" t="str">
            <v>Gross Average Monthly Demand Reduction (kW/unit)</v>
          </cell>
          <cell r="F5951" t="str">
            <v>Demand Savings Value Source</v>
          </cell>
          <cell r="G5951" t="str">
            <v/>
          </cell>
          <cell r="H5951" t="str">
            <v/>
          </cell>
          <cell r="I5951" t="str">
            <v>NonLighting Measure Worksheets WY 120814.pdf</v>
          </cell>
        </row>
        <row r="5952">
          <cell r="C5952" t="str">
            <v>892.2_Incremental cost ($)</v>
          </cell>
          <cell r="D5952">
            <v>2</v>
          </cell>
          <cell r="E5952" t="str">
            <v>Incremental cost ($)</v>
          </cell>
          <cell r="F5952" t="str">
            <v>Incremental Cost Value Source</v>
          </cell>
          <cell r="G5952" t="str">
            <v/>
          </cell>
          <cell r="H5952" t="str">
            <v/>
          </cell>
          <cell r="I5952" t="str">
            <v>NonLighting Measure Worksheets WY 120814.pdf</v>
          </cell>
        </row>
        <row r="5953">
          <cell r="C5953" t="str">
            <v>892.2_Planned Net to Gross Ratio</v>
          </cell>
          <cell r="D5953">
            <v>2</v>
          </cell>
          <cell r="E5953" t="str">
            <v>Planned Net to Gross Ratio</v>
          </cell>
          <cell r="F5953" t="str">
            <v>Net-to-Gross Value Source</v>
          </cell>
          <cell r="G5953" t="str">
            <v/>
          </cell>
          <cell r="H5953" t="str">
            <v>Page 10</v>
          </cell>
          <cell r="I5953" t="str">
            <v>DSM_WY_FinAnswerExpress_Report_2011.pdf</v>
          </cell>
        </row>
        <row r="5954">
          <cell r="C5954" t="str">
            <v>892.2_Measure life (years)</v>
          </cell>
          <cell r="D5954">
            <v>2</v>
          </cell>
          <cell r="E5954" t="str">
            <v>Measure life (years)</v>
          </cell>
          <cell r="F5954" t="str">
            <v>Measure Life Value Source</v>
          </cell>
          <cell r="G5954" t="str">
            <v/>
          </cell>
          <cell r="H5954" t="str">
            <v/>
          </cell>
          <cell r="I5954" t="str">
            <v>NonLighting Measure Worksheets WY 120814.pdf</v>
          </cell>
        </row>
        <row r="5955">
          <cell r="C5955" t="str">
            <v>892.2_Gross incremental annual electric savings (kWh/yr)</v>
          </cell>
          <cell r="D5955">
            <v>2</v>
          </cell>
          <cell r="E5955" t="str">
            <v>Gross incremental annual electric savings (kWh/yr)</v>
          </cell>
          <cell r="F5955" t="str">
            <v>Energy Savings Value Source</v>
          </cell>
          <cell r="G5955" t="str">
            <v/>
          </cell>
          <cell r="H5955" t="str">
            <v/>
          </cell>
          <cell r="I5955" t="str">
            <v>NonLighting Measure Worksheets WY 120814.pdf</v>
          </cell>
        </row>
        <row r="5956">
          <cell r="C5956" t="str">
            <v>242.2_Planned Net to Gross Ratio</v>
          </cell>
          <cell r="D5956">
            <v>2</v>
          </cell>
          <cell r="E5956" t="str">
            <v>Planned Net to Gross Ratio</v>
          </cell>
          <cell r="F5956" t="str">
            <v>Net-to-Gross Value Source</v>
          </cell>
          <cell r="G5956" t="str">
            <v/>
          </cell>
          <cell r="H5956" t="str">
            <v>Page 2</v>
          </cell>
          <cell r="I5956" t="str">
            <v>ID_FinAnswer_Express_Program_Evaluation_2009-2011.pdf</v>
          </cell>
        </row>
        <row r="5957">
          <cell r="C5957" t="str">
            <v>242.2_Planned Realization Rate</v>
          </cell>
          <cell r="D5957">
            <v>2</v>
          </cell>
          <cell r="E5957" t="str">
            <v>Planned Realization Rate</v>
          </cell>
          <cell r="F5957" t="str">
            <v>Realization Rate Value Source</v>
          </cell>
          <cell r="G5957" t="str">
            <v/>
          </cell>
          <cell r="H5957" t="str">
            <v>Table 1</v>
          </cell>
          <cell r="I5957" t="str">
            <v>ID_FinAnswer_Express_Program_Evaluation_2009-2011.pdf</v>
          </cell>
        </row>
        <row r="5958">
          <cell r="C5958" t="str">
            <v>242.2_Measure life (years)</v>
          </cell>
          <cell r="D5958">
            <v>2</v>
          </cell>
          <cell r="E5958" t="str">
            <v>Measure life (years)</v>
          </cell>
          <cell r="F5958" t="str">
            <v>Measure Life Value Source</v>
          </cell>
          <cell r="G5958" t="str">
            <v/>
          </cell>
          <cell r="H5958" t="str">
            <v/>
          </cell>
          <cell r="I5958" t="str">
            <v>NonLighting Measure Worksheets ID 111314.pdf</v>
          </cell>
        </row>
        <row r="5959">
          <cell r="C5959" t="str">
            <v>242.2_Gross incremental annual electric savings (kWh/yr)</v>
          </cell>
          <cell r="D5959">
            <v>2</v>
          </cell>
          <cell r="E5959" t="str">
            <v>Gross incremental annual electric savings (kWh/yr)</v>
          </cell>
          <cell r="F5959" t="str">
            <v xml:space="preserve">Energy Savings Value Source </v>
          </cell>
          <cell r="G5959" t="str">
            <v/>
          </cell>
          <cell r="H5959" t="str">
            <v/>
          </cell>
          <cell r="I5959" t="str">
            <v>NonLighting Measure Worksheets ID 111314.pdf</v>
          </cell>
        </row>
        <row r="5960">
          <cell r="C5960" t="str">
            <v>242.2_Incremental cost ($)</v>
          </cell>
          <cell r="D5960">
            <v>2</v>
          </cell>
          <cell r="E5960" t="str">
            <v>Incremental cost ($)</v>
          </cell>
          <cell r="F5960" t="str">
            <v>Cost Value Source</v>
          </cell>
          <cell r="G5960" t="str">
            <v/>
          </cell>
          <cell r="H5960" t="str">
            <v/>
          </cell>
          <cell r="I5960" t="str">
            <v>NonLighting Measure Worksheets ID 111314.pdf</v>
          </cell>
        </row>
        <row r="5961">
          <cell r="C5961" t="str">
            <v>242.2_Gross Average Monthly Demand Reduction (kW/unit)</v>
          </cell>
          <cell r="D5961">
            <v>2</v>
          </cell>
          <cell r="E5961" t="str">
            <v>Gross Average Monthly Demand Reduction (kW/unit)</v>
          </cell>
          <cell r="F5961" t="str">
            <v>Demand Reduction Value Source</v>
          </cell>
          <cell r="G5961" t="str">
            <v/>
          </cell>
          <cell r="H5961" t="str">
            <v/>
          </cell>
          <cell r="I5961" t="str">
            <v>NonLighting Measure Worksheets ID 111314.pdf</v>
          </cell>
        </row>
        <row r="5962">
          <cell r="C5962" t="str">
            <v>468.3_Gross Average Monthly Demand Reduction (kW/unit)</v>
          </cell>
          <cell r="D5962">
            <v>3</v>
          </cell>
          <cell r="E5962" t="str">
            <v>Gross Average Monthly Demand Reduction (kW/unit)</v>
          </cell>
          <cell r="F5962" t="str">
            <v>Demand Savings Value Source</v>
          </cell>
          <cell r="G5962" t="str">
            <v/>
          </cell>
          <cell r="H5962" t="str">
            <v/>
          </cell>
          <cell r="I5962" t="str">
            <v/>
          </cell>
        </row>
        <row r="5963">
          <cell r="C5963" t="str">
            <v>468.3_Planned Net to Gross Ratio</v>
          </cell>
          <cell r="D5963">
            <v>3</v>
          </cell>
          <cell r="E5963" t="str">
            <v>Planned Net to Gross Ratio</v>
          </cell>
          <cell r="F5963" t="str">
            <v>Net-to-Gross Value Source</v>
          </cell>
          <cell r="G5963" t="str">
            <v/>
          </cell>
          <cell r="H5963" t="str">
            <v>BAU - CE inputs sheet</v>
          </cell>
          <cell r="I5963" t="str">
            <v>CE inputs - measure update   small business 031314.xlsx</v>
          </cell>
        </row>
        <row r="5964">
          <cell r="C5964" t="str">
            <v>468.3_Incremental cost ($)</v>
          </cell>
          <cell r="D5964">
            <v>3</v>
          </cell>
          <cell r="E5964" t="str">
            <v>Incremental cost ($)</v>
          </cell>
          <cell r="F5964" t="str">
            <v>Incremental Cost Value Source</v>
          </cell>
          <cell r="G5964" t="str">
            <v/>
          </cell>
          <cell r="H5964" t="str">
            <v/>
          </cell>
          <cell r="I5964" t="str">
            <v/>
          </cell>
        </row>
        <row r="5965">
          <cell r="C5965" t="str">
            <v>468.3_Gross incremental annual electric savings (kWh/yr)</v>
          </cell>
          <cell r="D5965">
            <v>3</v>
          </cell>
          <cell r="E5965" t="str">
            <v>Gross incremental annual electric savings (kWh/yr)</v>
          </cell>
          <cell r="F5965" t="str">
            <v>Energy Savings Value Source</v>
          </cell>
          <cell r="G5965" t="str">
            <v/>
          </cell>
          <cell r="H5965" t="str">
            <v/>
          </cell>
          <cell r="I5965" t="str">
            <v>Program Update Report UT 050214.docx</v>
          </cell>
        </row>
        <row r="5966">
          <cell r="C5966" t="str">
            <v>468.3_Incremental cost ($)</v>
          </cell>
          <cell r="D5966">
            <v>3</v>
          </cell>
          <cell r="E5966" t="str">
            <v>Incremental cost ($)</v>
          </cell>
          <cell r="F5966" t="str">
            <v>Incremental Cost Value Source</v>
          </cell>
          <cell r="G5966" t="str">
            <v/>
          </cell>
          <cell r="H5966" t="str">
            <v/>
          </cell>
          <cell r="I5966" t="str">
            <v>Program Update Report UT 050214.docx</v>
          </cell>
        </row>
        <row r="5967">
          <cell r="C5967" t="str">
            <v>468.3_Gross Average Monthly Demand Reduction (kW/unit)</v>
          </cell>
          <cell r="D5967">
            <v>3</v>
          </cell>
          <cell r="E5967" t="str">
            <v>Gross Average Monthly Demand Reduction (kW/unit)</v>
          </cell>
          <cell r="F5967" t="str">
            <v>Demand Savings Value Source</v>
          </cell>
          <cell r="G5967" t="str">
            <v/>
          </cell>
          <cell r="H5967" t="str">
            <v/>
          </cell>
          <cell r="I5967" t="str">
            <v>Program Update Report UT 050214.docx</v>
          </cell>
        </row>
        <row r="5968">
          <cell r="C5968" t="str">
            <v>468.3_Planned Realization Rate</v>
          </cell>
          <cell r="D5968">
            <v>3</v>
          </cell>
          <cell r="E5968" t="str">
            <v>Planned Realization Rate</v>
          </cell>
          <cell r="F5968" t="str">
            <v>Realization Rate Value Source</v>
          </cell>
          <cell r="G5968" t="str">
            <v/>
          </cell>
          <cell r="H5968" t="str">
            <v>BAU - CE inputs sheet</v>
          </cell>
          <cell r="I5968" t="str">
            <v>CE inputs - measure update   small business 031314.xlsx</v>
          </cell>
        </row>
        <row r="5969">
          <cell r="C5969" t="str">
            <v>468.3_Measure life (years)</v>
          </cell>
          <cell r="D5969">
            <v>3</v>
          </cell>
          <cell r="E5969" t="str">
            <v>Measure life (years)</v>
          </cell>
          <cell r="F5969" t="str">
            <v>Measure Life Value Source</v>
          </cell>
          <cell r="G5969" t="str">
            <v/>
          </cell>
          <cell r="H5969" t="str">
            <v/>
          </cell>
          <cell r="I5969" t="str">
            <v>Program Update Report UT 050214.docx</v>
          </cell>
        </row>
        <row r="5970">
          <cell r="C5970" t="str">
            <v>468.3_Gross incremental annual electric savings (kWh/yr)</v>
          </cell>
          <cell r="D5970">
            <v>3</v>
          </cell>
          <cell r="E5970" t="str">
            <v>Gross incremental annual electric savings (kWh/yr)</v>
          </cell>
          <cell r="F5970" t="str">
            <v>Energy Savings Value Source</v>
          </cell>
          <cell r="G5970" t="str">
            <v/>
          </cell>
          <cell r="H5970" t="str">
            <v/>
          </cell>
          <cell r="I5970" t="str">
            <v/>
          </cell>
        </row>
        <row r="5971">
          <cell r="C5971" t="str">
            <v>468.2_Gross incremental annual electric savings (kWh/yr)</v>
          </cell>
          <cell r="D5971">
            <v>2</v>
          </cell>
          <cell r="E5971" t="str">
            <v>Gross incremental annual electric savings (kWh/yr)</v>
          </cell>
          <cell r="F5971" t="str">
            <v>See Source Document(s) for savings methodology</v>
          </cell>
          <cell r="G5971" t="str">
            <v/>
          </cell>
          <cell r="H5971" t="str">
            <v/>
          </cell>
          <cell r="I5971" t="str">
            <v>RTF Ice Makers (With Cost Calcs Added).xls</v>
          </cell>
        </row>
        <row r="5972">
          <cell r="C5972" t="str">
            <v>468.2_Gross Average Monthly Demand Reduction (kW/unit)</v>
          </cell>
          <cell r="D5972">
            <v>2</v>
          </cell>
          <cell r="E5972" t="str">
            <v>Gross Average Monthly Demand Reduction (kW/unit)</v>
          </cell>
          <cell r="F5972" t="str">
            <v>Demand Reduction Value Source</v>
          </cell>
          <cell r="G5972" t="str">
            <v/>
          </cell>
          <cell r="H5972" t="str">
            <v>Table 6-11</v>
          </cell>
          <cell r="I5972" t="str">
            <v>FinAnswer Express Market Characterization and Program Enhancements - Utah Service Territory 30 Nov 2011.pdf</v>
          </cell>
        </row>
        <row r="5973">
          <cell r="C5973" t="str">
            <v>468.2_Gross incremental annual electric savings (kWh/yr)</v>
          </cell>
          <cell r="D5973">
            <v>2</v>
          </cell>
          <cell r="E5973" t="str">
            <v>Gross incremental annual electric savings (kWh/yr)</v>
          </cell>
          <cell r="F5973" t="str">
            <v>See Source Document(s) for savings methodology</v>
          </cell>
          <cell r="G5973" t="str">
            <v/>
          </cell>
          <cell r="H5973" t="str">
            <v/>
          </cell>
          <cell r="I5973" t="str">
            <v>Air-cooled Ice Machines.docx</v>
          </cell>
        </row>
        <row r="5974">
          <cell r="C5974" t="str">
            <v>468.2_Gross incremental annual electric savings (kWh/yr)</v>
          </cell>
          <cell r="D5974">
            <v>2</v>
          </cell>
          <cell r="E5974" t="str">
            <v>Gross incremental annual electric savings (kWh/yr)</v>
          </cell>
          <cell r="F5974" t="str">
            <v xml:space="preserve">Energy Savings Value Source </v>
          </cell>
          <cell r="G5974" t="str">
            <v/>
          </cell>
          <cell r="H5974" t="str">
            <v>Table 6-11</v>
          </cell>
          <cell r="I5974" t="str">
            <v>FinAnswer Express Market Characterization and Program Enhancements - Utah Service Territory 30 Nov 2011.pdf</v>
          </cell>
        </row>
        <row r="5975">
          <cell r="C5975" t="str">
            <v>468.2_Measure life (years)</v>
          </cell>
          <cell r="D5975">
            <v>2</v>
          </cell>
          <cell r="E5975" t="str">
            <v>Measure life (years)</v>
          </cell>
          <cell r="F5975" t="str">
            <v>Measure Life Value Source</v>
          </cell>
          <cell r="G5975" t="str">
            <v/>
          </cell>
          <cell r="H5975" t="str">
            <v>Table 2 on page 22 of Appendix 1</v>
          </cell>
          <cell r="I5975" t="str">
            <v>UT_2011_Annual_Report.pdf</v>
          </cell>
        </row>
        <row r="5976">
          <cell r="C5976" t="str">
            <v>468.2_Incentive Customer ($)</v>
          </cell>
          <cell r="D5976">
            <v>2</v>
          </cell>
          <cell r="E5976" t="str">
            <v>Incentive Customer ($)</v>
          </cell>
          <cell r="F5976" t="str">
            <v>Incentive Value Source</v>
          </cell>
          <cell r="G5976" t="str">
            <v/>
          </cell>
          <cell r="H5976" t="str">
            <v>Table 6-11</v>
          </cell>
          <cell r="I5976" t="str">
            <v>FinAnswer Express Market Characterization and Program Enhancements - Utah Service Territory 30 Nov 2011.pdf</v>
          </cell>
        </row>
        <row r="5977">
          <cell r="C5977" t="str">
            <v>468.2_Incremental cost ($)</v>
          </cell>
          <cell r="D5977">
            <v>2</v>
          </cell>
          <cell r="E5977" t="str">
            <v>Incremental cost ($)</v>
          </cell>
          <cell r="F5977" t="str">
            <v>Cost Value Source</v>
          </cell>
          <cell r="G5977" t="str">
            <v/>
          </cell>
          <cell r="H5977" t="str">
            <v>Table 6-11</v>
          </cell>
          <cell r="I5977" t="str">
            <v>FinAnswer Express Market Characterization and Program Enhancements - Utah Service Territory 30 Nov 2011.pdf</v>
          </cell>
        </row>
        <row r="5978">
          <cell r="C5978" t="str">
            <v>682.2_Gross incremental annual electric savings (kWh/yr)</v>
          </cell>
          <cell r="D5978">
            <v>2</v>
          </cell>
          <cell r="E5978" t="str">
            <v>Gross incremental annual electric savings (kWh/yr)</v>
          </cell>
          <cell r="F5978" t="str">
            <v xml:space="preserve">Energy Savings Value Source </v>
          </cell>
          <cell r="G5978" t="str">
            <v/>
          </cell>
          <cell r="H5978" t="str">
            <v>pg 18-20, Table 6-11</v>
          </cell>
          <cell r="I5978" t="str">
            <v>FinAnswer Express Market Characterization and Program Enhancements - Washington Service Territory 9 Sept 2011.pdf</v>
          </cell>
        </row>
        <row r="5979">
          <cell r="C5979" t="str">
            <v>682.2_Measure life (years)</v>
          </cell>
          <cell r="D5979">
            <v>2</v>
          </cell>
          <cell r="E5979" t="str">
            <v>Measure life (years)</v>
          </cell>
          <cell r="F5979" t="str">
            <v>Measure Life Value Source</v>
          </cell>
          <cell r="G5979" t="str">
            <v/>
          </cell>
          <cell r="H5979" t="str">
            <v>pg 18-20, Table 6-11</v>
          </cell>
          <cell r="I5979" t="str">
            <v>FinAnswer Express Market Characterization and Program Enhancements - Washington Service Territory 9 Sept 2011.pdf</v>
          </cell>
        </row>
        <row r="5980">
          <cell r="C5980" t="str">
            <v>682.2_Gross Average Monthly Demand Reduction (kW/unit)</v>
          </cell>
          <cell r="D5980">
            <v>2</v>
          </cell>
          <cell r="E5980" t="str">
            <v>Gross Average Monthly Demand Reduction (kW/unit)</v>
          </cell>
          <cell r="F5980" t="str">
            <v>Demand Reduction Value Source</v>
          </cell>
          <cell r="G5980" t="str">
            <v/>
          </cell>
          <cell r="H5980" t="str">
            <v>pg 18-20, Table 6-11</v>
          </cell>
          <cell r="I5980" t="str">
            <v>FinAnswer Express Market Characterization and Program Enhancements - Washington Service Territory 9 Sept 2011.pdf</v>
          </cell>
        </row>
        <row r="5981">
          <cell r="C5981" t="str">
            <v>682.2_Incentive Customer ($)</v>
          </cell>
          <cell r="D5981">
            <v>2</v>
          </cell>
          <cell r="E5981" t="str">
            <v>Incentive Customer ($)</v>
          </cell>
          <cell r="F5981" t="str">
            <v>Incentive Value Source</v>
          </cell>
          <cell r="G5981" t="str">
            <v/>
          </cell>
          <cell r="H5981" t="str">
            <v>pg 18-20, Table 6-11</v>
          </cell>
          <cell r="I5981" t="str">
            <v>FinAnswer Express Market Characterization and Program Enhancements - Washington Service Territory 9 Sept 2011.pdf</v>
          </cell>
        </row>
        <row r="5982">
          <cell r="C5982" t="str">
            <v>682.2_Gross incremental annual electric savings (kWh/yr)</v>
          </cell>
          <cell r="D5982">
            <v>2</v>
          </cell>
          <cell r="E5982" t="str">
            <v>Gross incremental annual electric savings (kWh/yr)</v>
          </cell>
          <cell r="F5982" t="str">
            <v>Savings Parameters</v>
          </cell>
          <cell r="G5982" t="str">
            <v/>
          </cell>
          <cell r="H5982" t="str">
            <v>See Source Document(s) for savings methodology</v>
          </cell>
          <cell r="I5982" t="str">
            <v>RTF Ice Makers (With Cost Calcs Added).xls</v>
          </cell>
        </row>
        <row r="5983">
          <cell r="C5983" t="str">
            <v>682.2_Gross incremental annual electric savings (kWh/yr)</v>
          </cell>
          <cell r="D5983">
            <v>2</v>
          </cell>
          <cell r="E5983" t="str">
            <v>Gross incremental annual electric savings (kWh/yr)</v>
          </cell>
          <cell r="F5983" t="str">
            <v>Savings Parameters</v>
          </cell>
          <cell r="G5983" t="str">
            <v/>
          </cell>
          <cell r="H5983" t="str">
            <v>See Source Document(s) for savings methodology</v>
          </cell>
          <cell r="I5983" t="str">
            <v>WA Air-cooled Ice Machines.docx</v>
          </cell>
        </row>
        <row r="5984">
          <cell r="C5984" t="str">
            <v>682.2_Incremental cost ($)</v>
          </cell>
          <cell r="D5984">
            <v>2</v>
          </cell>
          <cell r="E5984" t="str">
            <v>Incremental cost ($)</v>
          </cell>
          <cell r="F5984" t="str">
            <v>Cost Value Source</v>
          </cell>
          <cell r="G5984" t="str">
            <v/>
          </cell>
          <cell r="H5984" t="str">
            <v>pg 18-20, Table 6-11</v>
          </cell>
          <cell r="I5984" t="str">
            <v>FinAnswer Express Market Characterization and Program Enhancements - Washington Service Territory 9 Sept 2011.pdf</v>
          </cell>
        </row>
        <row r="5985">
          <cell r="C5985" t="str">
            <v>893.2_Gross incremental annual electric savings (kWh/yr)</v>
          </cell>
          <cell r="D5985">
            <v>2</v>
          </cell>
          <cell r="E5985" t="str">
            <v>Gross incremental annual electric savings (kWh/yr)</v>
          </cell>
          <cell r="F5985" t="str">
            <v>Energy Savings Value Source</v>
          </cell>
          <cell r="G5985" t="str">
            <v/>
          </cell>
          <cell r="H5985" t="str">
            <v/>
          </cell>
          <cell r="I5985" t="str">
            <v>NonLighting Measure Worksheets WY 120814.pdf</v>
          </cell>
        </row>
        <row r="5986">
          <cell r="C5986" t="str">
            <v>893.2_Planned Realization Rate</v>
          </cell>
          <cell r="D5986">
            <v>2</v>
          </cell>
          <cell r="E5986" t="str">
            <v>Planned Realization Rate</v>
          </cell>
          <cell r="F5986" t="str">
            <v>Realization Rate Value Source</v>
          </cell>
          <cell r="G5986" t="str">
            <v/>
          </cell>
          <cell r="H5986" t="str">
            <v>Table 1</v>
          </cell>
          <cell r="I5986" t="str">
            <v>DSM_WY_FinAnswerExpress_Report_2011.pdf</v>
          </cell>
        </row>
        <row r="5987">
          <cell r="C5987" t="str">
            <v>893.2_Incremental cost ($)</v>
          </cell>
          <cell r="D5987">
            <v>2</v>
          </cell>
          <cell r="E5987" t="str">
            <v>Incremental cost ($)</v>
          </cell>
          <cell r="F5987" t="str">
            <v>Incremental Cost Value Source</v>
          </cell>
          <cell r="G5987" t="str">
            <v/>
          </cell>
          <cell r="H5987" t="str">
            <v/>
          </cell>
          <cell r="I5987" t="str">
            <v>NonLighting Measure Worksheets WY 120814.pdf</v>
          </cell>
        </row>
        <row r="5988">
          <cell r="C5988" t="str">
            <v>893.2_Planned Net to Gross Ratio</v>
          </cell>
          <cell r="D5988">
            <v>2</v>
          </cell>
          <cell r="E5988" t="str">
            <v>Planned Net to Gross Ratio</v>
          </cell>
          <cell r="F5988" t="str">
            <v>Net-to-Gross Value Source</v>
          </cell>
          <cell r="G5988" t="str">
            <v/>
          </cell>
          <cell r="H5988" t="str">
            <v>Page 10</v>
          </cell>
          <cell r="I5988" t="str">
            <v>DSM_WY_FinAnswerExpress_Report_2011.pdf</v>
          </cell>
        </row>
        <row r="5989">
          <cell r="C5989" t="str">
            <v>893.2_Measure life (years)</v>
          </cell>
          <cell r="D5989">
            <v>2</v>
          </cell>
          <cell r="E5989" t="str">
            <v>Measure life (years)</v>
          </cell>
          <cell r="F5989" t="str">
            <v>Measure Life Value Source</v>
          </cell>
          <cell r="G5989" t="str">
            <v/>
          </cell>
          <cell r="H5989" t="str">
            <v/>
          </cell>
          <cell r="I5989" t="str">
            <v>NonLighting Measure Worksheets WY 120814.pdf</v>
          </cell>
        </row>
        <row r="5990">
          <cell r="C5990" t="str">
            <v>893.2_Gross Average Monthly Demand Reduction (kW/unit)</v>
          </cell>
          <cell r="D5990">
            <v>2</v>
          </cell>
          <cell r="E5990" t="str">
            <v>Gross Average Monthly Demand Reduction (kW/unit)</v>
          </cell>
          <cell r="F5990" t="str">
            <v>Demand Savings Value Source</v>
          </cell>
          <cell r="G5990" t="str">
            <v/>
          </cell>
          <cell r="H5990" t="str">
            <v/>
          </cell>
          <cell r="I5990" t="str">
            <v>NonLighting Measure Worksheets WY 120814.pdf</v>
          </cell>
        </row>
        <row r="5991">
          <cell r="C5991" t="str">
            <v>243.2_Planned Realization Rate</v>
          </cell>
          <cell r="D5991">
            <v>2</v>
          </cell>
          <cell r="E5991" t="str">
            <v>Planned Realization Rate</v>
          </cell>
          <cell r="F5991" t="str">
            <v>Realization Rate Value Source</v>
          </cell>
          <cell r="G5991" t="str">
            <v/>
          </cell>
          <cell r="H5991" t="str">
            <v>Table 1</v>
          </cell>
          <cell r="I5991" t="str">
            <v>ID_FinAnswer_Express_Program_Evaluation_2009-2011.pdf</v>
          </cell>
        </row>
        <row r="5992">
          <cell r="C5992" t="str">
            <v>243.2_Incremental cost ($)</v>
          </cell>
          <cell r="D5992">
            <v>2</v>
          </cell>
          <cell r="E5992" t="str">
            <v>Incremental cost ($)</v>
          </cell>
          <cell r="F5992" t="str">
            <v>Cost Value Source</v>
          </cell>
          <cell r="G5992" t="str">
            <v/>
          </cell>
          <cell r="H5992" t="str">
            <v/>
          </cell>
          <cell r="I5992" t="str">
            <v>NonLighting Measure Worksheets ID 111314.pdf</v>
          </cell>
        </row>
        <row r="5993">
          <cell r="C5993" t="str">
            <v>243.2_Gross Average Monthly Demand Reduction (kW/unit)</v>
          </cell>
          <cell r="D5993">
            <v>2</v>
          </cell>
          <cell r="E5993" t="str">
            <v>Gross Average Monthly Demand Reduction (kW/unit)</v>
          </cell>
          <cell r="F5993" t="str">
            <v>Demand Reduction Value Source</v>
          </cell>
          <cell r="G5993" t="str">
            <v/>
          </cell>
          <cell r="H5993" t="str">
            <v/>
          </cell>
          <cell r="I5993" t="str">
            <v>NonLighting Measure Worksheets ID 111314.pdf</v>
          </cell>
        </row>
        <row r="5994">
          <cell r="C5994" t="str">
            <v>243.2_Planned Net to Gross Ratio</v>
          </cell>
          <cell r="D5994">
            <v>2</v>
          </cell>
          <cell r="E5994" t="str">
            <v>Planned Net to Gross Ratio</v>
          </cell>
          <cell r="F5994" t="str">
            <v>Net-to-Gross Value Source</v>
          </cell>
          <cell r="G5994" t="str">
            <v/>
          </cell>
          <cell r="H5994" t="str">
            <v>Page 2</v>
          </cell>
          <cell r="I5994" t="str">
            <v>ID_FinAnswer_Express_Program_Evaluation_2009-2011.pdf</v>
          </cell>
        </row>
        <row r="5995">
          <cell r="C5995" t="str">
            <v>243.2_Measure life (years)</v>
          </cell>
          <cell r="D5995">
            <v>2</v>
          </cell>
          <cell r="E5995" t="str">
            <v>Measure life (years)</v>
          </cell>
          <cell r="F5995" t="str">
            <v>Measure Life Value Source</v>
          </cell>
          <cell r="G5995" t="str">
            <v/>
          </cell>
          <cell r="H5995" t="str">
            <v/>
          </cell>
          <cell r="I5995" t="str">
            <v>NonLighting Measure Worksheets ID 111314.pdf</v>
          </cell>
        </row>
        <row r="5996">
          <cell r="C5996" t="str">
            <v>243.2_Gross incremental annual electric savings (kWh/yr)</v>
          </cell>
          <cell r="D5996">
            <v>2</v>
          </cell>
          <cell r="E5996" t="str">
            <v>Gross incremental annual electric savings (kWh/yr)</v>
          </cell>
          <cell r="F5996" t="str">
            <v xml:space="preserve">Energy Savings Value Source </v>
          </cell>
          <cell r="G5996" t="str">
            <v/>
          </cell>
          <cell r="H5996" t="str">
            <v/>
          </cell>
          <cell r="I5996" t="str">
            <v>NonLighting Measure Worksheets ID 111314.pdf</v>
          </cell>
        </row>
        <row r="5997">
          <cell r="C5997" t="str">
            <v>469.2_Gross Average Monthly Demand Reduction (kW/unit)</v>
          </cell>
          <cell r="D5997">
            <v>2</v>
          </cell>
          <cell r="E5997" t="str">
            <v>Gross Average Monthly Demand Reduction (kW/unit)</v>
          </cell>
          <cell r="F5997" t="str">
            <v>Demand Reduction Value Source</v>
          </cell>
          <cell r="G5997" t="str">
            <v/>
          </cell>
          <cell r="H5997" t="str">
            <v>Table 6-11</v>
          </cell>
          <cell r="I5997" t="str">
            <v>FinAnswer Express Market Characterization and Program Enhancements - Utah Service Territory 30 Nov 2011.pdf</v>
          </cell>
        </row>
        <row r="5998">
          <cell r="C5998" t="str">
            <v>469.2_Gross incremental annual electric savings (kWh/yr)</v>
          </cell>
          <cell r="D5998">
            <v>2</v>
          </cell>
          <cell r="E5998" t="str">
            <v>Gross incremental annual electric savings (kWh/yr)</v>
          </cell>
          <cell r="F5998" t="str">
            <v xml:space="preserve">Energy Savings Value Source </v>
          </cell>
          <cell r="G5998" t="str">
            <v/>
          </cell>
          <cell r="H5998" t="str">
            <v>Table 6-11</v>
          </cell>
          <cell r="I5998" t="str">
            <v>FinAnswer Express Market Characterization and Program Enhancements - Utah Service Territory 30 Nov 2011.pdf</v>
          </cell>
        </row>
        <row r="5999">
          <cell r="C5999" t="str">
            <v>469.2_Incremental cost ($)</v>
          </cell>
          <cell r="D5999">
            <v>2</v>
          </cell>
          <cell r="E5999" t="str">
            <v>Incremental cost ($)</v>
          </cell>
          <cell r="F5999" t="str">
            <v>Cost Value Source</v>
          </cell>
          <cell r="G5999" t="str">
            <v/>
          </cell>
          <cell r="H5999" t="str">
            <v>Table 6-11</v>
          </cell>
          <cell r="I5999" t="str">
            <v>FinAnswer Express Market Characterization and Program Enhancements - Utah Service Territory 30 Nov 2011.pdf</v>
          </cell>
        </row>
        <row r="6000">
          <cell r="C6000" t="str">
            <v>469.2_Incentive Customer ($)</v>
          </cell>
          <cell r="D6000">
            <v>2</v>
          </cell>
          <cell r="E6000" t="str">
            <v>Incentive Customer ($)</v>
          </cell>
          <cell r="F6000" t="str">
            <v>Incentive Value Source</v>
          </cell>
          <cell r="G6000" t="str">
            <v/>
          </cell>
          <cell r="H6000" t="str">
            <v>Table 6-11</v>
          </cell>
          <cell r="I6000" t="str">
            <v>FinAnswer Express Market Characterization and Program Enhancements - Utah Service Territory 30 Nov 2011.pdf</v>
          </cell>
        </row>
        <row r="6001">
          <cell r="C6001" t="str">
            <v>469.2_Gross incremental annual electric savings (kWh/yr)</v>
          </cell>
          <cell r="D6001">
            <v>2</v>
          </cell>
          <cell r="E6001" t="str">
            <v>Gross incremental annual electric savings (kWh/yr)</v>
          </cell>
          <cell r="F6001" t="str">
            <v>See Source Document(s) for savings methodology</v>
          </cell>
          <cell r="G6001" t="str">
            <v/>
          </cell>
          <cell r="H6001" t="str">
            <v/>
          </cell>
          <cell r="I6001" t="str">
            <v>RTF Ice Makers (With Cost Calcs Added).xls</v>
          </cell>
        </row>
        <row r="6002">
          <cell r="C6002" t="str">
            <v>469.2_Measure life (years)</v>
          </cell>
          <cell r="D6002">
            <v>2</v>
          </cell>
          <cell r="E6002" t="str">
            <v>Measure life (years)</v>
          </cell>
          <cell r="F6002" t="str">
            <v>Measure Life Value Source</v>
          </cell>
          <cell r="G6002" t="str">
            <v/>
          </cell>
          <cell r="H6002" t="str">
            <v>Table 2 on page 22 of Appendix 1</v>
          </cell>
          <cell r="I6002" t="str">
            <v>UT_2011_Annual_Report.pdf</v>
          </cell>
        </row>
        <row r="6003">
          <cell r="C6003" t="str">
            <v>469.2_Gross incremental annual electric savings (kWh/yr)</v>
          </cell>
          <cell r="D6003">
            <v>2</v>
          </cell>
          <cell r="E6003" t="str">
            <v>Gross incremental annual electric savings (kWh/yr)</v>
          </cell>
          <cell r="F6003" t="str">
            <v>See Source Document(s) for savings methodology</v>
          </cell>
          <cell r="G6003" t="str">
            <v/>
          </cell>
          <cell r="H6003" t="str">
            <v/>
          </cell>
          <cell r="I6003" t="str">
            <v>Air-cooled Ice Machines.docx</v>
          </cell>
        </row>
        <row r="6004">
          <cell r="C6004" t="str">
            <v>469.3_Planned Realization Rate</v>
          </cell>
          <cell r="D6004">
            <v>3</v>
          </cell>
          <cell r="E6004" t="str">
            <v>Planned Realization Rate</v>
          </cell>
          <cell r="F6004" t="str">
            <v>Realization Rate Value Source</v>
          </cell>
          <cell r="G6004" t="str">
            <v/>
          </cell>
          <cell r="H6004" t="str">
            <v>BAU - CE inputs sheet</v>
          </cell>
          <cell r="I6004" t="str">
            <v>CE inputs - measure update   small business 031314.xlsx</v>
          </cell>
        </row>
        <row r="6005">
          <cell r="C6005" t="str">
            <v>469.3_Gross incremental annual electric savings (kWh/yr)</v>
          </cell>
          <cell r="D6005">
            <v>3</v>
          </cell>
          <cell r="E6005" t="str">
            <v>Gross incremental annual electric savings (kWh/yr)</v>
          </cell>
          <cell r="F6005" t="str">
            <v>Energy Savings Value Source</v>
          </cell>
          <cell r="G6005" t="str">
            <v/>
          </cell>
          <cell r="H6005" t="str">
            <v/>
          </cell>
          <cell r="I6005" t="str">
            <v>Program Update Report UT 050214.docx</v>
          </cell>
        </row>
        <row r="6006">
          <cell r="C6006" t="str">
            <v>469.3_Incremental cost ($)</v>
          </cell>
          <cell r="D6006">
            <v>3</v>
          </cell>
          <cell r="E6006" t="str">
            <v>Incremental cost ($)</v>
          </cell>
          <cell r="F6006" t="str">
            <v>Incremental Cost Value Source</v>
          </cell>
          <cell r="G6006" t="str">
            <v/>
          </cell>
          <cell r="H6006" t="str">
            <v/>
          </cell>
          <cell r="I6006" t="str">
            <v>Program Update Report UT 050214.docx</v>
          </cell>
        </row>
        <row r="6007">
          <cell r="C6007" t="str">
            <v>469.3_Measure life (years)</v>
          </cell>
          <cell r="D6007">
            <v>3</v>
          </cell>
          <cell r="E6007" t="str">
            <v>Measure life (years)</v>
          </cell>
          <cell r="F6007" t="str">
            <v>Measure Life Value Source</v>
          </cell>
          <cell r="G6007" t="str">
            <v/>
          </cell>
          <cell r="H6007" t="str">
            <v/>
          </cell>
          <cell r="I6007" t="str">
            <v>Program Update Report UT 050214.docx</v>
          </cell>
        </row>
        <row r="6008">
          <cell r="C6008" t="str">
            <v>469.3_Gross Average Monthly Demand Reduction (kW/unit)</v>
          </cell>
          <cell r="D6008">
            <v>3</v>
          </cell>
          <cell r="E6008" t="str">
            <v>Gross Average Monthly Demand Reduction (kW/unit)</v>
          </cell>
          <cell r="F6008" t="str">
            <v>Demand Savings Value Source</v>
          </cell>
          <cell r="G6008" t="str">
            <v/>
          </cell>
          <cell r="H6008" t="str">
            <v/>
          </cell>
          <cell r="I6008" t="str">
            <v/>
          </cell>
        </row>
        <row r="6009">
          <cell r="C6009" t="str">
            <v>469.3_Gross incremental annual electric savings (kWh/yr)</v>
          </cell>
          <cell r="D6009">
            <v>3</v>
          </cell>
          <cell r="E6009" t="str">
            <v>Gross incremental annual electric savings (kWh/yr)</v>
          </cell>
          <cell r="F6009" t="str">
            <v>Energy Savings Value Source</v>
          </cell>
          <cell r="G6009" t="str">
            <v/>
          </cell>
          <cell r="H6009" t="str">
            <v/>
          </cell>
          <cell r="I6009" t="str">
            <v/>
          </cell>
        </row>
        <row r="6010">
          <cell r="C6010" t="str">
            <v>469.3_Planned Net to Gross Ratio</v>
          </cell>
          <cell r="D6010">
            <v>3</v>
          </cell>
          <cell r="E6010" t="str">
            <v>Planned Net to Gross Ratio</v>
          </cell>
          <cell r="F6010" t="str">
            <v>Net-to-Gross Value Source</v>
          </cell>
          <cell r="G6010" t="str">
            <v/>
          </cell>
          <cell r="H6010" t="str">
            <v>BAU - CE inputs sheet</v>
          </cell>
          <cell r="I6010" t="str">
            <v>CE inputs - measure update   small business 031314.xlsx</v>
          </cell>
        </row>
        <row r="6011">
          <cell r="C6011" t="str">
            <v>469.3_Incremental cost ($)</v>
          </cell>
          <cell r="D6011">
            <v>3</v>
          </cell>
          <cell r="E6011" t="str">
            <v>Incremental cost ($)</v>
          </cell>
          <cell r="F6011" t="str">
            <v>Incremental Cost Value Source</v>
          </cell>
          <cell r="G6011" t="str">
            <v/>
          </cell>
          <cell r="H6011" t="str">
            <v/>
          </cell>
          <cell r="I6011" t="str">
            <v/>
          </cell>
        </row>
        <row r="6012">
          <cell r="C6012" t="str">
            <v>469.3_Gross Average Monthly Demand Reduction (kW/unit)</v>
          </cell>
          <cell r="D6012">
            <v>3</v>
          </cell>
          <cell r="E6012" t="str">
            <v>Gross Average Monthly Demand Reduction (kW/unit)</v>
          </cell>
          <cell r="F6012" t="str">
            <v>Demand Savings Value Source</v>
          </cell>
          <cell r="G6012" t="str">
            <v/>
          </cell>
          <cell r="H6012" t="str">
            <v/>
          </cell>
          <cell r="I6012" t="str">
            <v>Program Update Report UT 050214.docx</v>
          </cell>
        </row>
        <row r="6013">
          <cell r="C6013" t="str">
            <v>683.2_Gross Average Monthly Demand Reduction (kW/unit)</v>
          </cell>
          <cell r="D6013">
            <v>2</v>
          </cell>
          <cell r="E6013" t="str">
            <v>Gross Average Monthly Demand Reduction (kW/unit)</v>
          </cell>
          <cell r="F6013" t="str">
            <v>Demand Reduction Value Source</v>
          </cell>
          <cell r="G6013" t="str">
            <v/>
          </cell>
          <cell r="H6013" t="str">
            <v>pg 18-20, Table 6-11</v>
          </cell>
          <cell r="I6013" t="str">
            <v>FinAnswer Express Market Characterization and Program Enhancements - Washington Service Territory 9 Sept 2011.pdf</v>
          </cell>
        </row>
        <row r="6014">
          <cell r="C6014" t="str">
            <v>683.2_Gross incremental annual electric savings (kWh/yr)</v>
          </cell>
          <cell r="D6014">
            <v>2</v>
          </cell>
          <cell r="E6014" t="str">
            <v>Gross incremental annual electric savings (kWh/yr)</v>
          </cell>
          <cell r="F6014" t="str">
            <v>Savings Parameters</v>
          </cell>
          <cell r="G6014" t="str">
            <v/>
          </cell>
          <cell r="H6014" t="str">
            <v>See Source Document(s) for savings methodology</v>
          </cell>
          <cell r="I6014" t="str">
            <v>RTF Ice Makers (With Cost Calcs Added).xls</v>
          </cell>
        </row>
        <row r="6015">
          <cell r="C6015" t="str">
            <v>683.2_Gross incremental annual electric savings (kWh/yr)</v>
          </cell>
          <cell r="D6015">
            <v>2</v>
          </cell>
          <cell r="E6015" t="str">
            <v>Gross incremental annual electric savings (kWh/yr)</v>
          </cell>
          <cell r="F6015" t="str">
            <v xml:space="preserve">Energy Savings Value Source </v>
          </cell>
          <cell r="G6015" t="str">
            <v/>
          </cell>
          <cell r="H6015" t="str">
            <v>pg 18-20, Table 6-11</v>
          </cell>
          <cell r="I6015" t="str">
            <v>FinAnswer Express Market Characterization and Program Enhancements - Washington Service Territory 9 Sept 2011.pdf</v>
          </cell>
        </row>
        <row r="6016">
          <cell r="C6016" t="str">
            <v>683.2_Incentive Customer ($)</v>
          </cell>
          <cell r="D6016">
            <v>2</v>
          </cell>
          <cell r="E6016" t="str">
            <v>Incentive Customer ($)</v>
          </cell>
          <cell r="F6016" t="str">
            <v>Incentive Value Source</v>
          </cell>
          <cell r="G6016" t="str">
            <v/>
          </cell>
          <cell r="H6016" t="str">
            <v>pg 18-20, Table 6-11</v>
          </cell>
          <cell r="I6016" t="str">
            <v>FinAnswer Express Market Characterization and Program Enhancements - Washington Service Territory 9 Sept 2011.pdf</v>
          </cell>
        </row>
        <row r="6017">
          <cell r="C6017" t="str">
            <v>683.2_Incremental cost ($)</v>
          </cell>
          <cell r="D6017">
            <v>2</v>
          </cell>
          <cell r="E6017" t="str">
            <v>Incremental cost ($)</v>
          </cell>
          <cell r="F6017" t="str">
            <v>Cost Value Source</v>
          </cell>
          <cell r="G6017" t="str">
            <v/>
          </cell>
          <cell r="H6017" t="str">
            <v>pg 18-20, Table 6-11</v>
          </cell>
          <cell r="I6017" t="str">
            <v>FinAnswer Express Market Characterization and Program Enhancements - Washington Service Territory 9 Sept 2011.pdf</v>
          </cell>
        </row>
        <row r="6018">
          <cell r="C6018" t="str">
            <v>683.2_Measure life (years)</v>
          </cell>
          <cell r="D6018">
            <v>2</v>
          </cell>
          <cell r="E6018" t="str">
            <v>Measure life (years)</v>
          </cell>
          <cell r="F6018" t="str">
            <v>Measure Life Value Source</v>
          </cell>
          <cell r="G6018" t="str">
            <v/>
          </cell>
          <cell r="H6018" t="str">
            <v>pg 18-20, Table 6-11</v>
          </cell>
          <cell r="I6018" t="str">
            <v>FinAnswer Express Market Characterization and Program Enhancements - Washington Service Territory 9 Sept 2011.pdf</v>
          </cell>
        </row>
        <row r="6019">
          <cell r="C6019" t="str">
            <v>683.2_Gross incremental annual electric savings (kWh/yr)</v>
          </cell>
          <cell r="D6019">
            <v>2</v>
          </cell>
          <cell r="E6019" t="str">
            <v>Gross incremental annual electric savings (kWh/yr)</v>
          </cell>
          <cell r="F6019" t="str">
            <v>Savings Parameters</v>
          </cell>
          <cell r="G6019" t="str">
            <v/>
          </cell>
          <cell r="H6019" t="str">
            <v>See Source Document(s) for savings methodology</v>
          </cell>
          <cell r="I6019" t="str">
            <v>WA Air-cooled Ice Machines.docx</v>
          </cell>
        </row>
        <row r="6020">
          <cell r="C6020" t="str">
            <v>894.2_Planned Net to Gross Ratio</v>
          </cell>
          <cell r="D6020">
            <v>2</v>
          </cell>
          <cell r="E6020" t="str">
            <v>Planned Net to Gross Ratio</v>
          </cell>
          <cell r="F6020" t="str">
            <v>Net-to-Gross Value Source</v>
          </cell>
          <cell r="G6020" t="str">
            <v/>
          </cell>
          <cell r="H6020" t="str">
            <v>Page 10</v>
          </cell>
          <cell r="I6020" t="str">
            <v>DSM_WY_FinAnswerExpress_Report_2011.pdf</v>
          </cell>
        </row>
        <row r="6021">
          <cell r="C6021" t="str">
            <v>894.2_Measure life (years)</v>
          </cell>
          <cell r="D6021">
            <v>2</v>
          </cell>
          <cell r="E6021" t="str">
            <v>Measure life (years)</v>
          </cell>
          <cell r="F6021" t="str">
            <v>Measure Life Value Source</v>
          </cell>
          <cell r="G6021" t="str">
            <v/>
          </cell>
          <cell r="H6021" t="str">
            <v/>
          </cell>
          <cell r="I6021" t="str">
            <v>NonLighting Measure Worksheets WY 120814.pdf</v>
          </cell>
        </row>
        <row r="6022">
          <cell r="C6022" t="str">
            <v>894.2_Incremental cost ($)</v>
          </cell>
          <cell r="D6022">
            <v>2</v>
          </cell>
          <cell r="E6022" t="str">
            <v>Incremental cost ($)</v>
          </cell>
          <cell r="F6022" t="str">
            <v>Incremental Cost Value Source</v>
          </cell>
          <cell r="G6022" t="str">
            <v/>
          </cell>
          <cell r="H6022" t="str">
            <v/>
          </cell>
          <cell r="I6022" t="str">
            <v>NonLighting Measure Worksheets WY 120814.pdf</v>
          </cell>
        </row>
        <row r="6023">
          <cell r="C6023" t="str">
            <v>894.2_Gross Average Monthly Demand Reduction (kW/unit)</v>
          </cell>
          <cell r="D6023">
            <v>2</v>
          </cell>
          <cell r="E6023" t="str">
            <v>Gross Average Monthly Demand Reduction (kW/unit)</v>
          </cell>
          <cell r="F6023" t="str">
            <v>Demand Savings Value Source</v>
          </cell>
          <cell r="G6023" t="str">
            <v/>
          </cell>
          <cell r="H6023" t="str">
            <v/>
          </cell>
          <cell r="I6023" t="str">
            <v>NonLighting Measure Worksheets WY 120814.pdf</v>
          </cell>
        </row>
        <row r="6024">
          <cell r="C6024" t="str">
            <v>894.2_Gross incremental annual electric savings (kWh/yr)</v>
          </cell>
          <cell r="D6024">
            <v>2</v>
          </cell>
          <cell r="E6024" t="str">
            <v>Gross incremental annual electric savings (kWh/yr)</v>
          </cell>
          <cell r="F6024" t="str">
            <v>Energy Savings Value Source</v>
          </cell>
          <cell r="G6024" t="str">
            <v/>
          </cell>
          <cell r="H6024" t="str">
            <v/>
          </cell>
          <cell r="I6024" t="str">
            <v>NonLighting Measure Worksheets WY 120814.pdf</v>
          </cell>
        </row>
        <row r="6025">
          <cell r="C6025" t="str">
            <v>894.2_Planned Realization Rate</v>
          </cell>
          <cell r="D6025">
            <v>2</v>
          </cell>
          <cell r="E6025" t="str">
            <v>Planned Realization Rate</v>
          </cell>
          <cell r="F6025" t="str">
            <v>Realization Rate Value Source</v>
          </cell>
          <cell r="G6025" t="str">
            <v/>
          </cell>
          <cell r="H6025" t="str">
            <v>Table 1</v>
          </cell>
          <cell r="I6025" t="str">
            <v>DSM_WY_FinAnswerExpress_Report_2011.pdf</v>
          </cell>
        </row>
        <row r="6026">
          <cell r="C6026" t="str">
            <v>244.2_Gross Average Monthly Demand Reduction (kW/unit)</v>
          </cell>
          <cell r="D6026">
            <v>2</v>
          </cell>
          <cell r="E6026" t="str">
            <v>Gross Average Monthly Demand Reduction (kW/unit)</v>
          </cell>
          <cell r="F6026" t="str">
            <v>Demand Reduction Value Source</v>
          </cell>
          <cell r="G6026" t="str">
            <v/>
          </cell>
          <cell r="H6026" t="str">
            <v/>
          </cell>
          <cell r="I6026" t="str">
            <v>NonLighting Measure Worksheets ID 111314.pdf</v>
          </cell>
        </row>
        <row r="6027">
          <cell r="C6027" t="str">
            <v>244.2_Incremental cost ($)</v>
          </cell>
          <cell r="D6027">
            <v>2</v>
          </cell>
          <cell r="E6027" t="str">
            <v>Incremental cost ($)</v>
          </cell>
          <cell r="F6027" t="str">
            <v>Cost Value Source</v>
          </cell>
          <cell r="G6027" t="str">
            <v/>
          </cell>
          <cell r="H6027" t="str">
            <v/>
          </cell>
          <cell r="I6027" t="str">
            <v>NonLighting Measure Worksheets ID 111314.pdf</v>
          </cell>
        </row>
        <row r="6028">
          <cell r="C6028" t="str">
            <v>244.2_Planned Net to Gross Ratio</v>
          </cell>
          <cell r="D6028">
            <v>2</v>
          </cell>
          <cell r="E6028" t="str">
            <v>Planned Net to Gross Ratio</v>
          </cell>
          <cell r="F6028" t="str">
            <v>Net-to-Gross Value Source</v>
          </cell>
          <cell r="G6028" t="str">
            <v/>
          </cell>
          <cell r="H6028" t="str">
            <v>Page 2</v>
          </cell>
          <cell r="I6028" t="str">
            <v>ID_FinAnswer_Express_Program_Evaluation_2009-2011.pdf</v>
          </cell>
        </row>
        <row r="6029">
          <cell r="C6029" t="str">
            <v>244.2_Measure life (years)</v>
          </cell>
          <cell r="D6029">
            <v>2</v>
          </cell>
          <cell r="E6029" t="str">
            <v>Measure life (years)</v>
          </cell>
          <cell r="F6029" t="str">
            <v>Measure Life Value Source</v>
          </cell>
          <cell r="G6029" t="str">
            <v/>
          </cell>
          <cell r="H6029" t="str">
            <v/>
          </cell>
          <cell r="I6029" t="str">
            <v>NonLighting Measure Worksheets ID 111314.pdf</v>
          </cell>
        </row>
        <row r="6030">
          <cell r="C6030" t="str">
            <v>244.2_Gross incremental annual electric savings (kWh/yr)</v>
          </cell>
          <cell r="D6030">
            <v>2</v>
          </cell>
          <cell r="E6030" t="str">
            <v>Gross incremental annual electric savings (kWh/yr)</v>
          </cell>
          <cell r="F6030" t="str">
            <v xml:space="preserve">Energy Savings Value Source </v>
          </cell>
          <cell r="G6030" t="str">
            <v/>
          </cell>
          <cell r="H6030" t="str">
            <v/>
          </cell>
          <cell r="I6030" t="str">
            <v>NonLighting Measure Worksheets ID 111314.pdf</v>
          </cell>
        </row>
        <row r="6031">
          <cell r="C6031" t="str">
            <v>244.2_Planned Realization Rate</v>
          </cell>
          <cell r="D6031">
            <v>2</v>
          </cell>
          <cell r="E6031" t="str">
            <v>Planned Realization Rate</v>
          </cell>
          <cell r="F6031" t="str">
            <v>Realization Rate Value Source</v>
          </cell>
          <cell r="G6031" t="str">
            <v/>
          </cell>
          <cell r="H6031" t="str">
            <v>Table 1</v>
          </cell>
          <cell r="I6031" t="str">
            <v>ID_FinAnswer_Express_Program_Evaluation_2009-2011.pdf</v>
          </cell>
        </row>
        <row r="6032">
          <cell r="C6032" t="str">
            <v>470.3_Incremental cost ($)</v>
          </cell>
          <cell r="D6032">
            <v>3</v>
          </cell>
          <cell r="E6032" t="str">
            <v>Incremental cost ($)</v>
          </cell>
          <cell r="F6032" t="str">
            <v>Incremental Cost Value Source</v>
          </cell>
          <cell r="G6032" t="str">
            <v/>
          </cell>
          <cell r="H6032" t="str">
            <v/>
          </cell>
          <cell r="I6032" t="str">
            <v>Program Update Report UT 050214.docx</v>
          </cell>
        </row>
        <row r="6033">
          <cell r="C6033" t="str">
            <v>470.3_Planned Net to Gross Ratio</v>
          </cell>
          <cell r="D6033">
            <v>3</v>
          </cell>
          <cell r="E6033" t="str">
            <v>Planned Net to Gross Ratio</v>
          </cell>
          <cell r="F6033" t="str">
            <v>Net-to-Gross Value Source</v>
          </cell>
          <cell r="G6033" t="str">
            <v/>
          </cell>
          <cell r="H6033" t="str">
            <v>BAU - CE inputs sheet</v>
          </cell>
          <cell r="I6033" t="str">
            <v>CE inputs - measure update   small business 031314.xlsx</v>
          </cell>
        </row>
        <row r="6034">
          <cell r="C6034" t="str">
            <v>470.3_Incremental cost ($)</v>
          </cell>
          <cell r="D6034">
            <v>3</v>
          </cell>
          <cell r="E6034" t="str">
            <v>Incremental cost ($)</v>
          </cell>
          <cell r="F6034" t="str">
            <v>Incremental Cost Value Source</v>
          </cell>
          <cell r="G6034" t="str">
            <v/>
          </cell>
          <cell r="H6034" t="str">
            <v/>
          </cell>
          <cell r="I6034" t="str">
            <v/>
          </cell>
        </row>
        <row r="6035">
          <cell r="C6035" t="str">
            <v>470.3_Gross incremental annual electric savings (kWh/yr)</v>
          </cell>
          <cell r="D6035">
            <v>3</v>
          </cell>
          <cell r="E6035" t="str">
            <v>Gross incremental annual electric savings (kWh/yr)</v>
          </cell>
          <cell r="F6035" t="str">
            <v>Energy Savings Value Source</v>
          </cell>
          <cell r="G6035" t="str">
            <v/>
          </cell>
          <cell r="H6035" t="str">
            <v/>
          </cell>
          <cell r="I6035" t="str">
            <v>Program Update Report UT 050214.docx</v>
          </cell>
        </row>
        <row r="6036">
          <cell r="C6036" t="str">
            <v>470.3_Gross Average Monthly Demand Reduction (kW/unit)</v>
          </cell>
          <cell r="D6036">
            <v>3</v>
          </cell>
          <cell r="E6036" t="str">
            <v>Gross Average Monthly Demand Reduction (kW/unit)</v>
          </cell>
          <cell r="F6036" t="str">
            <v>Demand Savings Value Source</v>
          </cell>
          <cell r="G6036" t="str">
            <v/>
          </cell>
          <cell r="H6036" t="str">
            <v/>
          </cell>
          <cell r="I6036" t="str">
            <v/>
          </cell>
        </row>
        <row r="6037">
          <cell r="C6037" t="str">
            <v>470.3_Gross incremental annual electric savings (kWh/yr)</v>
          </cell>
          <cell r="D6037">
            <v>3</v>
          </cell>
          <cell r="E6037" t="str">
            <v>Gross incremental annual electric savings (kWh/yr)</v>
          </cell>
          <cell r="F6037" t="str">
            <v>Energy Savings Value Source</v>
          </cell>
          <cell r="G6037" t="str">
            <v/>
          </cell>
          <cell r="H6037" t="str">
            <v/>
          </cell>
          <cell r="I6037" t="str">
            <v/>
          </cell>
        </row>
        <row r="6038">
          <cell r="C6038" t="str">
            <v>470.3_Measure life (years)</v>
          </cell>
          <cell r="D6038">
            <v>3</v>
          </cell>
          <cell r="E6038" t="str">
            <v>Measure life (years)</v>
          </cell>
          <cell r="F6038" t="str">
            <v>Measure Life Value Source</v>
          </cell>
          <cell r="G6038" t="str">
            <v/>
          </cell>
          <cell r="H6038" t="str">
            <v/>
          </cell>
          <cell r="I6038" t="str">
            <v>Program Update Report UT 050214.docx</v>
          </cell>
        </row>
        <row r="6039">
          <cell r="C6039" t="str">
            <v>470.3_Planned Realization Rate</v>
          </cell>
          <cell r="D6039">
            <v>3</v>
          </cell>
          <cell r="E6039" t="str">
            <v>Planned Realization Rate</v>
          </cell>
          <cell r="F6039" t="str">
            <v>Realization Rate Value Source</v>
          </cell>
          <cell r="G6039" t="str">
            <v/>
          </cell>
          <cell r="H6039" t="str">
            <v>BAU - CE inputs sheet</v>
          </cell>
          <cell r="I6039" t="str">
            <v>CE inputs - measure update   small business 031314.xlsx</v>
          </cell>
        </row>
        <row r="6040">
          <cell r="C6040" t="str">
            <v>470.3_Gross Average Monthly Demand Reduction (kW/unit)</v>
          </cell>
          <cell r="D6040">
            <v>3</v>
          </cell>
          <cell r="E6040" t="str">
            <v>Gross Average Monthly Demand Reduction (kW/unit)</v>
          </cell>
          <cell r="F6040" t="str">
            <v>Demand Savings Value Source</v>
          </cell>
          <cell r="G6040" t="str">
            <v/>
          </cell>
          <cell r="H6040" t="str">
            <v/>
          </cell>
          <cell r="I6040" t="str">
            <v>Program Update Report UT 050214.docx</v>
          </cell>
        </row>
        <row r="6041">
          <cell r="C6041" t="str">
            <v>470.2_Incremental cost ($)</v>
          </cell>
          <cell r="D6041">
            <v>2</v>
          </cell>
          <cell r="E6041" t="str">
            <v>Incremental cost ($)</v>
          </cell>
          <cell r="F6041" t="str">
            <v>Cost Value Source</v>
          </cell>
          <cell r="G6041" t="str">
            <v/>
          </cell>
          <cell r="H6041" t="str">
            <v>Table 6-11</v>
          </cell>
          <cell r="I6041" t="str">
            <v>FinAnswer Express Market Characterization and Program Enhancements - Utah Service Territory 30 Nov 2011.pdf</v>
          </cell>
        </row>
        <row r="6042">
          <cell r="C6042" t="str">
            <v>470.2_Gross incremental annual electric savings (kWh/yr)</v>
          </cell>
          <cell r="D6042">
            <v>2</v>
          </cell>
          <cell r="E6042" t="str">
            <v>Gross incremental annual electric savings (kWh/yr)</v>
          </cell>
          <cell r="F6042" t="str">
            <v xml:space="preserve">Energy Savings Value Source </v>
          </cell>
          <cell r="G6042" t="str">
            <v/>
          </cell>
          <cell r="H6042" t="str">
            <v>Table 6-11</v>
          </cell>
          <cell r="I6042" t="str">
            <v>FinAnswer Express Market Characterization and Program Enhancements - Utah Service Territory 30 Nov 2011.pdf</v>
          </cell>
        </row>
        <row r="6043">
          <cell r="C6043" t="str">
            <v>470.2_Incentive Customer ($)</v>
          </cell>
          <cell r="D6043">
            <v>2</v>
          </cell>
          <cell r="E6043" t="str">
            <v>Incentive Customer ($)</v>
          </cell>
          <cell r="F6043" t="str">
            <v>Incentive Value Source</v>
          </cell>
          <cell r="G6043" t="str">
            <v/>
          </cell>
          <cell r="H6043" t="str">
            <v>Table 6-11</v>
          </cell>
          <cell r="I6043" t="str">
            <v>FinAnswer Express Market Characterization and Program Enhancements - Utah Service Territory 30 Nov 2011.pdf</v>
          </cell>
        </row>
        <row r="6044">
          <cell r="C6044" t="str">
            <v>470.2_Gross incremental annual electric savings (kWh/yr)</v>
          </cell>
          <cell r="D6044">
            <v>2</v>
          </cell>
          <cell r="E6044" t="str">
            <v>Gross incremental annual electric savings (kWh/yr)</v>
          </cell>
          <cell r="F6044" t="str">
            <v>See Source Document(s) for savings methodology</v>
          </cell>
          <cell r="G6044" t="str">
            <v/>
          </cell>
          <cell r="H6044" t="str">
            <v/>
          </cell>
          <cell r="I6044" t="str">
            <v>RTF Ice Makers (With Cost Calcs Added).xls</v>
          </cell>
        </row>
        <row r="6045">
          <cell r="C6045" t="str">
            <v>470.2_Gross incremental annual electric savings (kWh/yr)</v>
          </cell>
          <cell r="D6045">
            <v>2</v>
          </cell>
          <cell r="E6045" t="str">
            <v>Gross incremental annual electric savings (kWh/yr)</v>
          </cell>
          <cell r="F6045" t="str">
            <v>See Source Document(s) for savings methodology</v>
          </cell>
          <cell r="G6045" t="str">
            <v/>
          </cell>
          <cell r="H6045" t="str">
            <v/>
          </cell>
          <cell r="I6045" t="str">
            <v>Air-cooled Ice Machines.docx</v>
          </cell>
        </row>
        <row r="6046">
          <cell r="C6046" t="str">
            <v>470.2_Gross Average Monthly Demand Reduction (kW/unit)</v>
          </cell>
          <cell r="D6046">
            <v>2</v>
          </cell>
          <cell r="E6046" t="str">
            <v>Gross Average Monthly Demand Reduction (kW/unit)</v>
          </cell>
          <cell r="F6046" t="str">
            <v>Demand Reduction Value Source</v>
          </cell>
          <cell r="G6046" t="str">
            <v/>
          </cell>
          <cell r="H6046" t="str">
            <v>Table 6-11</v>
          </cell>
          <cell r="I6046" t="str">
            <v>FinAnswer Express Market Characterization and Program Enhancements - Utah Service Territory 30 Nov 2011.pdf</v>
          </cell>
        </row>
        <row r="6047">
          <cell r="C6047" t="str">
            <v>470.2_Measure life (years)</v>
          </cell>
          <cell r="D6047">
            <v>2</v>
          </cell>
          <cell r="E6047" t="str">
            <v>Measure life (years)</v>
          </cell>
          <cell r="F6047" t="str">
            <v>Measure Life Value Source</v>
          </cell>
          <cell r="G6047" t="str">
            <v/>
          </cell>
          <cell r="H6047" t="str">
            <v>Table 2 on page 22 of Appendix 1</v>
          </cell>
          <cell r="I6047" t="str">
            <v>UT_2011_Annual_Report.pdf</v>
          </cell>
        </row>
        <row r="6048">
          <cell r="C6048" t="str">
            <v>684.2_Gross incremental annual electric savings (kWh/yr)</v>
          </cell>
          <cell r="D6048">
            <v>2</v>
          </cell>
          <cell r="E6048" t="str">
            <v>Gross incremental annual electric savings (kWh/yr)</v>
          </cell>
          <cell r="F6048" t="str">
            <v>Savings Parameters</v>
          </cell>
          <cell r="G6048" t="str">
            <v/>
          </cell>
          <cell r="H6048" t="str">
            <v>See Source Document(s) for savings methodology</v>
          </cell>
          <cell r="I6048" t="str">
            <v>RTF Ice Makers (With Cost Calcs Added).xls</v>
          </cell>
        </row>
        <row r="6049">
          <cell r="C6049" t="str">
            <v>684.2_Gross Average Monthly Demand Reduction (kW/unit)</v>
          </cell>
          <cell r="D6049">
            <v>2</v>
          </cell>
          <cell r="E6049" t="str">
            <v>Gross Average Monthly Demand Reduction (kW/unit)</v>
          </cell>
          <cell r="F6049" t="str">
            <v>Demand Reduction Value Source</v>
          </cell>
          <cell r="G6049" t="str">
            <v/>
          </cell>
          <cell r="H6049" t="str">
            <v>pg 18-20, Table 6-11</v>
          </cell>
          <cell r="I6049" t="str">
            <v>FinAnswer Express Market Characterization and Program Enhancements - Washington Service Territory 9 Sept 2011.pdf</v>
          </cell>
        </row>
        <row r="6050">
          <cell r="C6050" t="str">
            <v>684.2_Measure life (years)</v>
          </cell>
          <cell r="D6050">
            <v>2</v>
          </cell>
          <cell r="E6050" t="str">
            <v>Measure life (years)</v>
          </cell>
          <cell r="F6050" t="str">
            <v>Measure Life Value Source</v>
          </cell>
          <cell r="G6050" t="str">
            <v/>
          </cell>
          <cell r="H6050" t="str">
            <v>pg 18-20, Table 6-11</v>
          </cell>
          <cell r="I6050" t="str">
            <v>FinAnswer Express Market Characterization and Program Enhancements - Washington Service Territory 9 Sept 2011.pdf</v>
          </cell>
        </row>
        <row r="6051">
          <cell r="C6051" t="str">
            <v>684.2_Gross incremental annual electric savings (kWh/yr)</v>
          </cell>
          <cell r="D6051">
            <v>2</v>
          </cell>
          <cell r="E6051" t="str">
            <v>Gross incremental annual electric savings (kWh/yr)</v>
          </cell>
          <cell r="F6051" t="str">
            <v xml:space="preserve">Energy Savings Value Source </v>
          </cell>
          <cell r="G6051" t="str">
            <v/>
          </cell>
          <cell r="H6051" t="str">
            <v>pg 18-20, Table 6-11</v>
          </cell>
          <cell r="I6051" t="str">
            <v>FinAnswer Express Market Characterization and Program Enhancements - Washington Service Territory 9 Sept 2011.pdf</v>
          </cell>
        </row>
        <row r="6052">
          <cell r="C6052" t="str">
            <v>684.2_Incremental cost ($)</v>
          </cell>
          <cell r="D6052">
            <v>2</v>
          </cell>
          <cell r="E6052" t="str">
            <v>Incremental cost ($)</v>
          </cell>
          <cell r="F6052" t="str">
            <v>Cost Value Source</v>
          </cell>
          <cell r="G6052" t="str">
            <v/>
          </cell>
          <cell r="H6052" t="str">
            <v>pg 18-20, Table 6-11</v>
          </cell>
          <cell r="I6052" t="str">
            <v>FinAnswer Express Market Characterization and Program Enhancements - Washington Service Territory 9 Sept 2011.pdf</v>
          </cell>
        </row>
        <row r="6053">
          <cell r="C6053" t="str">
            <v>684.2_Incentive Customer ($)</v>
          </cell>
          <cell r="D6053">
            <v>2</v>
          </cell>
          <cell r="E6053" t="str">
            <v>Incentive Customer ($)</v>
          </cell>
          <cell r="F6053" t="str">
            <v>Incentive Value Source</v>
          </cell>
          <cell r="G6053" t="str">
            <v/>
          </cell>
          <cell r="H6053" t="str">
            <v>pg 18-20, Table 6-11</v>
          </cell>
          <cell r="I6053" t="str">
            <v>FinAnswer Express Market Characterization and Program Enhancements - Washington Service Territory 9 Sept 2011.pdf</v>
          </cell>
        </row>
        <row r="6054">
          <cell r="C6054" t="str">
            <v>684.2_Gross incremental annual electric savings (kWh/yr)</v>
          </cell>
          <cell r="D6054">
            <v>2</v>
          </cell>
          <cell r="E6054" t="str">
            <v>Gross incremental annual electric savings (kWh/yr)</v>
          </cell>
          <cell r="F6054" t="str">
            <v>Savings Parameters</v>
          </cell>
          <cell r="G6054" t="str">
            <v/>
          </cell>
          <cell r="H6054" t="str">
            <v>See Source Document(s) for savings methodology</v>
          </cell>
          <cell r="I6054" t="str">
            <v>WA Air-cooled Ice Machines.docx</v>
          </cell>
        </row>
        <row r="6055">
          <cell r="C6055" t="str">
            <v>895.2_Planned Realization Rate</v>
          </cell>
          <cell r="D6055">
            <v>2</v>
          </cell>
          <cell r="E6055" t="str">
            <v>Planned Realization Rate</v>
          </cell>
          <cell r="F6055" t="str">
            <v>Realization Rate Value Source</v>
          </cell>
          <cell r="G6055" t="str">
            <v/>
          </cell>
          <cell r="H6055" t="str">
            <v>Table 1</v>
          </cell>
          <cell r="I6055" t="str">
            <v>DSM_WY_FinAnswerExpress_Report_2011.pdf</v>
          </cell>
        </row>
        <row r="6056">
          <cell r="C6056" t="str">
            <v>895.2_Gross incremental annual electric savings (kWh/yr)</v>
          </cell>
          <cell r="D6056">
            <v>2</v>
          </cell>
          <cell r="E6056" t="str">
            <v>Gross incremental annual electric savings (kWh/yr)</v>
          </cell>
          <cell r="F6056" t="str">
            <v>Energy Savings Value Source</v>
          </cell>
          <cell r="G6056" t="str">
            <v/>
          </cell>
          <cell r="H6056" t="str">
            <v/>
          </cell>
          <cell r="I6056" t="str">
            <v>NonLighting Measure Worksheets WY 120814.pdf</v>
          </cell>
        </row>
        <row r="6057">
          <cell r="C6057" t="str">
            <v>895.2_Planned Net to Gross Ratio</v>
          </cell>
          <cell r="D6057">
            <v>2</v>
          </cell>
          <cell r="E6057" t="str">
            <v>Planned Net to Gross Ratio</v>
          </cell>
          <cell r="F6057" t="str">
            <v>Net-to-Gross Value Source</v>
          </cell>
          <cell r="G6057" t="str">
            <v/>
          </cell>
          <cell r="H6057" t="str">
            <v>Page 10</v>
          </cell>
          <cell r="I6057" t="str">
            <v>DSM_WY_FinAnswerExpress_Report_2011.pdf</v>
          </cell>
        </row>
        <row r="6058">
          <cell r="C6058" t="str">
            <v>895.2_Measure life (years)</v>
          </cell>
          <cell r="D6058">
            <v>2</v>
          </cell>
          <cell r="E6058" t="str">
            <v>Measure life (years)</v>
          </cell>
          <cell r="F6058" t="str">
            <v>Measure Life Value Source</v>
          </cell>
          <cell r="G6058" t="str">
            <v/>
          </cell>
          <cell r="H6058" t="str">
            <v/>
          </cell>
          <cell r="I6058" t="str">
            <v>NonLighting Measure Worksheets WY 120814.pdf</v>
          </cell>
        </row>
        <row r="6059">
          <cell r="C6059" t="str">
            <v>895.2_Incremental cost ($)</v>
          </cell>
          <cell r="D6059">
            <v>2</v>
          </cell>
          <cell r="E6059" t="str">
            <v>Incremental cost ($)</v>
          </cell>
          <cell r="F6059" t="str">
            <v>Incremental Cost Value Source</v>
          </cell>
          <cell r="G6059" t="str">
            <v/>
          </cell>
          <cell r="H6059" t="str">
            <v/>
          </cell>
          <cell r="I6059" t="str">
            <v>NonLighting Measure Worksheets WY 120814.pdf</v>
          </cell>
        </row>
        <row r="6060">
          <cell r="C6060" t="str">
            <v>895.2_Gross Average Monthly Demand Reduction (kW/unit)</v>
          </cell>
          <cell r="D6060">
            <v>2</v>
          </cell>
          <cell r="E6060" t="str">
            <v>Gross Average Monthly Demand Reduction (kW/unit)</v>
          </cell>
          <cell r="F6060" t="str">
            <v>Demand Savings Value Source</v>
          </cell>
          <cell r="G6060" t="str">
            <v/>
          </cell>
          <cell r="H6060" t="str">
            <v/>
          </cell>
          <cell r="I6060" t="str">
            <v>NonLighting Measure Worksheets WY 120814.pdf</v>
          </cell>
        </row>
        <row r="6061">
          <cell r="C6061" t="str">
            <v>27.2_Planned Net to Gross Ratio</v>
          </cell>
          <cell r="D6061">
            <v>2</v>
          </cell>
          <cell r="E6061" t="str">
            <v>Planned Net to Gross Ratio</v>
          </cell>
          <cell r="F6061" t="str">
            <v>Net-to-Gross Value Source</v>
          </cell>
          <cell r="G6061" t="str">
            <v/>
          </cell>
          <cell r="H6061" t="str">
            <v>page 2</v>
          </cell>
          <cell r="I6061" t="str">
            <v>CA_FinAnswer_Express_Program_Evaluation_2009-2011.pdf</v>
          </cell>
        </row>
        <row r="6062">
          <cell r="C6062" t="str">
            <v>27.2_Planned Realization Rate</v>
          </cell>
          <cell r="D6062">
            <v>2</v>
          </cell>
          <cell r="E6062" t="str">
            <v>Planned Realization Rate</v>
          </cell>
          <cell r="F6062" t="str">
            <v>Realization Rate Value Source</v>
          </cell>
          <cell r="G6062" t="str">
            <v/>
          </cell>
          <cell r="H6062" t="str">
            <v>page 2</v>
          </cell>
          <cell r="I6062" t="str">
            <v>CA_FinAnswer_Express_Program_Evaluation_2009-2011.pdf</v>
          </cell>
        </row>
        <row r="6063">
          <cell r="C6063" t="str">
            <v>28.2_Planned Realization Rate</v>
          </cell>
          <cell r="D6063">
            <v>2</v>
          </cell>
          <cell r="E6063" t="str">
            <v>Planned Realization Rate</v>
          </cell>
          <cell r="F6063" t="str">
            <v>Realization Rate Value Source</v>
          </cell>
          <cell r="G6063" t="str">
            <v/>
          </cell>
          <cell r="H6063" t="str">
            <v>page 2</v>
          </cell>
          <cell r="I6063" t="str">
            <v>CA_FinAnswer_Express_Program_Evaluation_2009-2011.pdf</v>
          </cell>
        </row>
        <row r="6064">
          <cell r="C6064" t="str">
            <v>28.2_Planned Net to Gross Ratio</v>
          </cell>
          <cell r="D6064">
            <v>2</v>
          </cell>
          <cell r="E6064" t="str">
            <v>Planned Net to Gross Ratio</v>
          </cell>
          <cell r="F6064" t="str">
            <v>Net-to-Gross Value Source</v>
          </cell>
          <cell r="G6064" t="str">
            <v/>
          </cell>
          <cell r="H6064" t="str">
            <v>page 2</v>
          </cell>
          <cell r="I6064" t="str">
            <v>CA_FinAnswer_Express_Program_Evaluation_2009-2011.pdf</v>
          </cell>
        </row>
        <row r="6065">
          <cell r="C6065" t="str">
            <v>29.2_Planned Net to Gross Ratio</v>
          </cell>
          <cell r="D6065">
            <v>2</v>
          </cell>
          <cell r="E6065" t="str">
            <v>Planned Net to Gross Ratio</v>
          </cell>
          <cell r="F6065" t="str">
            <v>Net-to-Gross Value Source</v>
          </cell>
          <cell r="G6065" t="str">
            <v/>
          </cell>
          <cell r="H6065" t="str">
            <v>page 2</v>
          </cell>
          <cell r="I6065" t="str">
            <v>CA_FinAnswer_Express_Program_Evaluation_2009-2011.pdf</v>
          </cell>
        </row>
        <row r="6066">
          <cell r="C6066" t="str">
            <v>29.2_Planned Realization Rate</v>
          </cell>
          <cell r="D6066">
            <v>2</v>
          </cell>
          <cell r="E6066" t="str">
            <v>Planned Realization Rate</v>
          </cell>
          <cell r="F6066" t="str">
            <v>Realization Rate Value Source</v>
          </cell>
          <cell r="G6066" t="str">
            <v/>
          </cell>
          <cell r="H6066" t="str">
            <v>page 2</v>
          </cell>
          <cell r="I6066" t="str">
            <v>CA_FinAnswer_Express_Program_Evaluation_2009-2011.pdf</v>
          </cell>
        </row>
        <row r="6067">
          <cell r="C6067" t="str">
            <v>30.2_Planned Realization Rate</v>
          </cell>
          <cell r="D6067">
            <v>2</v>
          </cell>
          <cell r="E6067" t="str">
            <v>Planned Realization Rate</v>
          </cell>
          <cell r="F6067" t="str">
            <v>Realization Rate Value Source</v>
          </cell>
          <cell r="G6067" t="str">
            <v/>
          </cell>
          <cell r="H6067" t="str">
            <v>page 2</v>
          </cell>
          <cell r="I6067" t="str">
            <v>CA_FinAnswer_Express_Program_Evaluation_2009-2011.pdf</v>
          </cell>
        </row>
        <row r="6068">
          <cell r="C6068" t="str">
            <v>30.2_Planned Net to Gross Ratio</v>
          </cell>
          <cell r="D6068">
            <v>2</v>
          </cell>
          <cell r="E6068" t="str">
            <v>Planned Net to Gross Ratio</v>
          </cell>
          <cell r="F6068" t="str">
            <v>Net-to-Gross Value Source</v>
          </cell>
          <cell r="G6068" t="str">
            <v/>
          </cell>
          <cell r="H6068" t="str">
            <v>page 2</v>
          </cell>
          <cell r="I6068" t="str">
            <v>CA_FinAnswer_Express_Program_Evaluation_2009-2011.pdf</v>
          </cell>
        </row>
        <row r="6069">
          <cell r="C6069" t="str">
            <v>196.2_Measure life (years)</v>
          </cell>
          <cell r="D6069">
            <v>2</v>
          </cell>
          <cell r="E6069" t="str">
            <v>Measure life (years)</v>
          </cell>
          <cell r="F6069" t="str">
            <v>Measure Life Value Source</v>
          </cell>
          <cell r="G6069" t="str">
            <v/>
          </cell>
          <cell r="H6069" t="str">
            <v/>
          </cell>
          <cell r="I6069" t="str">
            <v>Irrigation Measure Revision - Analysis Updated 13 Feb 2014.xlsx</v>
          </cell>
        </row>
        <row r="6070">
          <cell r="C6070" t="str">
            <v>196.2_Gross Average Monthly Demand Reduction (kW/unit)</v>
          </cell>
          <cell r="D6070">
            <v>2</v>
          </cell>
          <cell r="E6070" t="str">
            <v>Gross Average Monthly Demand Reduction (kW/unit)</v>
          </cell>
          <cell r="F6070" t="str">
            <v>Demand Savings Value Source</v>
          </cell>
          <cell r="G6070" t="str">
            <v/>
          </cell>
          <cell r="H6070" t="str">
            <v/>
          </cell>
          <cell r="I6070" t="str">
            <v>Irrigation Measure Revision - Analysis Updated 13 Feb 2014.xlsx</v>
          </cell>
        </row>
        <row r="6071">
          <cell r="C6071" t="str">
            <v>196.2_Planned Net to Gross Ratio</v>
          </cell>
          <cell r="D6071">
            <v>2</v>
          </cell>
          <cell r="E6071" t="str">
            <v>Planned Net to Gross Ratio</v>
          </cell>
          <cell r="F6071" t="str">
            <v>Net-to-Gross Value Source</v>
          </cell>
          <cell r="G6071" t="str">
            <v/>
          </cell>
          <cell r="H6071" t="str">
            <v>P. 2 .</v>
          </cell>
          <cell r="I6071" t="str">
            <v>CA_FinAnswer_Express_Program_Evaluation_2009-2011.pdf</v>
          </cell>
        </row>
        <row r="6072">
          <cell r="C6072" t="str">
            <v>196.2_Incremental cost ($)</v>
          </cell>
          <cell r="D6072">
            <v>2</v>
          </cell>
          <cell r="E6072" t="str">
            <v>Incremental cost ($)</v>
          </cell>
          <cell r="F6072" t="str">
            <v>Incremental Cost Value Source</v>
          </cell>
          <cell r="G6072" t="str">
            <v/>
          </cell>
          <cell r="H6072" t="str">
            <v/>
          </cell>
          <cell r="I6072" t="str">
            <v>Irrigation Measure Revision - Analysis Updated 13 Feb 2014.xlsx</v>
          </cell>
        </row>
        <row r="6073">
          <cell r="C6073" t="str">
            <v>196.2_Planned Realization Rate</v>
          </cell>
          <cell r="D6073">
            <v>2</v>
          </cell>
          <cell r="E6073" t="str">
            <v>Planned Realization Rate</v>
          </cell>
          <cell r="F6073" t="str">
            <v>Realization Rate Value Source</v>
          </cell>
          <cell r="G6073" t="str">
            <v/>
          </cell>
          <cell r="H6073" t="str">
            <v xml:space="preserve"> Table 1, p. 2.</v>
          </cell>
          <cell r="I6073" t="str">
            <v>CA_FinAnswer_Express_Program_Evaluation_2009-2011.pdf</v>
          </cell>
        </row>
        <row r="6074">
          <cell r="C6074" t="str">
            <v>196.2_Gross incremental annual electric savings (kWh/yr)</v>
          </cell>
          <cell r="D6074">
            <v>2</v>
          </cell>
          <cell r="E6074" t="str">
            <v>Gross incremental annual electric savings (kWh/yr)</v>
          </cell>
          <cell r="F6074" t="str">
            <v>Energy Savings Value Source</v>
          </cell>
          <cell r="G6074" t="str">
            <v/>
          </cell>
          <cell r="H6074" t="str">
            <v/>
          </cell>
          <cell r="I6074" t="str">
            <v>Irrigation Measure Revision - Analysis Updated 13 Feb 2014.xlsx</v>
          </cell>
        </row>
        <row r="6075">
          <cell r="C6075" t="str">
            <v>434.2_Gross incremental annual electric savings (kWh/yr)</v>
          </cell>
          <cell r="D6075">
            <v>2</v>
          </cell>
          <cell r="E6075" t="str">
            <v>Gross incremental annual electric savings (kWh/yr)</v>
          </cell>
          <cell r="F6075" t="str">
            <v>See Source Document(s) for savings methodology</v>
          </cell>
          <cell r="G6075" t="str">
            <v/>
          </cell>
          <cell r="H6075" t="str">
            <v/>
          </cell>
          <cell r="I6075" t="str">
            <v>Irrigation Measure Savings Calcs.xlsx</v>
          </cell>
        </row>
        <row r="6076">
          <cell r="C6076" t="str">
            <v>434.2_Incentive Customer ($)</v>
          </cell>
          <cell r="D6076">
            <v>2</v>
          </cell>
          <cell r="E6076" t="str">
            <v>Incentive Customer ($)</v>
          </cell>
          <cell r="F6076" t="str">
            <v>Incentive Value Source</v>
          </cell>
          <cell r="G6076" t="str">
            <v/>
          </cell>
          <cell r="H6076" t="str">
            <v>FE Deemed Savings - Industrial v10.18.12.xlsx table of deemed values used by program administator</v>
          </cell>
          <cell r="I6076" t="str">
            <v/>
          </cell>
        </row>
        <row r="6077">
          <cell r="C6077" t="str">
            <v>434.2_Gross Average Monthly Demand Reduction (kW/unit)</v>
          </cell>
          <cell r="D6077">
            <v>2</v>
          </cell>
          <cell r="E6077" t="str">
            <v>Gross Average Monthly Demand Reduction (kW/unit)</v>
          </cell>
          <cell r="F6077" t="str">
            <v>Demand Reduction Value Source</v>
          </cell>
          <cell r="G6077" t="str">
            <v/>
          </cell>
          <cell r="H6077" t="str">
            <v/>
          </cell>
          <cell r="I6077" t="str">
            <v>FinAnswer Express Market Characterization and Program Enhancements - Utah Service Territory 30 Nov 2011.pdf</v>
          </cell>
        </row>
        <row r="6078">
          <cell r="C6078" t="str">
            <v>434.2_Incremental cost ($)</v>
          </cell>
          <cell r="D6078">
            <v>2</v>
          </cell>
          <cell r="E6078" t="str">
            <v>Incremental cost ($)</v>
          </cell>
          <cell r="F6078" t="str">
            <v>Cost Value Source</v>
          </cell>
          <cell r="G6078" t="str">
            <v/>
          </cell>
          <cell r="H6078" t="str">
            <v/>
          </cell>
          <cell r="I6078" t="str">
            <v>FinAnswer Express Market Characterization and Program Enhancements - Utah Service Territory 30 Nov 2011.pdf</v>
          </cell>
        </row>
        <row r="6079">
          <cell r="C6079" t="str">
            <v>434.2_Gross Average Monthly Demand Reduction (kW/unit)</v>
          </cell>
          <cell r="D6079">
            <v>2</v>
          </cell>
          <cell r="E6079" t="str">
            <v>Gross Average Monthly Demand Reduction (kW/unit)</v>
          </cell>
          <cell r="F6079" t="str">
            <v>Savings Parameters</v>
          </cell>
          <cell r="G6079" t="str">
            <v/>
          </cell>
          <cell r="H6079" t="str">
            <v/>
          </cell>
          <cell r="I6079" t="str">
            <v>Irrigation Measure Savings Calcs.xlsx</v>
          </cell>
        </row>
        <row r="6080">
          <cell r="C6080" t="str">
            <v>434.2_Baseline Value</v>
          </cell>
          <cell r="D6080">
            <v>2</v>
          </cell>
          <cell r="E6080" t="str">
            <v>Baseline Value</v>
          </cell>
          <cell r="F6080" t="str">
            <v>Baseline Value Source</v>
          </cell>
          <cell r="G6080" t="str">
            <v/>
          </cell>
          <cell r="H6080" t="str">
            <v/>
          </cell>
          <cell r="I6080" t="str">
            <v>FinAnswer Express Market Characterization and Program Enhancements - Utah Service Territory 30 Nov 2011.pdf</v>
          </cell>
        </row>
        <row r="6081">
          <cell r="C6081" t="str">
            <v>434.2_Gross incremental annual electric savings (kWh/yr)</v>
          </cell>
          <cell r="D6081">
            <v>2</v>
          </cell>
          <cell r="E6081" t="str">
            <v>Gross incremental annual electric savings (kWh/yr)</v>
          </cell>
          <cell r="F6081" t="str">
            <v xml:space="preserve">Energy Savings Value Source </v>
          </cell>
          <cell r="G6081" t="str">
            <v/>
          </cell>
          <cell r="H6081" t="str">
            <v/>
          </cell>
          <cell r="I6081" t="str">
            <v>FinAnswer Express Market Characterization and Program Enhancements - Utah Service Territory 30 Nov 2011.pdf</v>
          </cell>
        </row>
        <row r="6082">
          <cell r="C6082" t="str">
            <v>434.2_Efficient Case Value</v>
          </cell>
          <cell r="D6082">
            <v>2</v>
          </cell>
          <cell r="E6082" t="str">
            <v>Efficient Case Value</v>
          </cell>
          <cell r="F6082" t="str">
            <v>Efficient Case Value Source</v>
          </cell>
          <cell r="G6082" t="str">
            <v/>
          </cell>
          <cell r="H6082" t="str">
            <v/>
          </cell>
          <cell r="I6082" t="str">
            <v>FinAnswer Express Market Characterization and Program Enhancements - Utah Service Territory 30 Nov 2011.pdf</v>
          </cell>
        </row>
        <row r="6083">
          <cell r="C6083" t="str">
            <v>852.2_Measure life (years)</v>
          </cell>
          <cell r="D6083">
            <v>2</v>
          </cell>
          <cell r="E6083" t="str">
            <v>Measure life (years)</v>
          </cell>
          <cell r="F6083" t="str">
            <v>Measure Life Value Source</v>
          </cell>
          <cell r="G6083" t="str">
            <v/>
          </cell>
          <cell r="H6083" t="str">
            <v>Page 17</v>
          </cell>
          <cell r="I6083" t="str">
            <v>Review and Update Industrial Agricultural Incentive Table Measures Washington 3 Nov 2013.pdf</v>
          </cell>
        </row>
        <row r="6084">
          <cell r="C6084" t="str">
            <v>852.2_Gross Average Monthly Demand Reduction (kW/unit)</v>
          </cell>
          <cell r="D6084">
            <v>2</v>
          </cell>
          <cell r="E6084" t="str">
            <v>Gross Average Monthly Demand Reduction (kW/unit)</v>
          </cell>
          <cell r="F6084" t="str">
            <v>Savings Parameters</v>
          </cell>
          <cell r="G6084" t="str">
            <v/>
          </cell>
          <cell r="H6084" t="str">
            <v/>
          </cell>
          <cell r="I6084" t="str">
            <v>Irrigation Measure Revision - Analysis 11 Oct 2013.xlsx</v>
          </cell>
        </row>
        <row r="6085">
          <cell r="C6085" t="str">
            <v>852.2_Gross Average Monthly Demand Reduction (kW/unit)</v>
          </cell>
          <cell r="D6085">
            <v>2</v>
          </cell>
          <cell r="E6085" t="str">
            <v>Gross Average Monthly Demand Reduction (kW/unit)</v>
          </cell>
          <cell r="F6085" t="str">
            <v>Demand Reduction Value Source</v>
          </cell>
          <cell r="G6085" t="str">
            <v/>
          </cell>
          <cell r="H6085" t="str">
            <v>Page 17</v>
          </cell>
          <cell r="I6085" t="str">
            <v>Review and Update Industrial Agricultural Incentive Table Measures Washington 3 Nov 2013.pdf</v>
          </cell>
        </row>
        <row r="6086">
          <cell r="C6086" t="str">
            <v>852.2_Gross incremental annual electric savings (kWh/yr)</v>
          </cell>
          <cell r="D6086">
            <v>2</v>
          </cell>
          <cell r="E6086" t="str">
            <v>Gross incremental annual electric savings (kWh/yr)</v>
          </cell>
          <cell r="F6086" t="str">
            <v xml:space="preserve">Energy Savings Value Source </v>
          </cell>
          <cell r="G6086" t="str">
            <v/>
          </cell>
          <cell r="H6086" t="str">
            <v>Page 17</v>
          </cell>
          <cell r="I6086" t="str">
            <v>Review and Update Industrial Agricultural Incentive Table Measures Washington 3 Nov 2013.pdf</v>
          </cell>
        </row>
        <row r="6087">
          <cell r="C6087" t="str">
            <v>852.2_Incremental cost ($)</v>
          </cell>
          <cell r="D6087">
            <v>2</v>
          </cell>
          <cell r="E6087" t="str">
            <v>Incremental cost ($)</v>
          </cell>
          <cell r="F6087" t="str">
            <v>Cost Value Source</v>
          </cell>
          <cell r="G6087" t="str">
            <v/>
          </cell>
          <cell r="H6087" t="str">
            <v>Page 17</v>
          </cell>
          <cell r="I6087" t="str">
            <v>Review and Update Industrial Agricultural Incentive Table Measures Washington 3 Nov 2013.pdf</v>
          </cell>
        </row>
        <row r="6088">
          <cell r="C6088" t="str">
            <v>852.2_Incentive Customer ($)</v>
          </cell>
          <cell r="D6088">
            <v>2</v>
          </cell>
          <cell r="E6088" t="str">
            <v>Incentive Customer ($)</v>
          </cell>
          <cell r="F6088" t="str">
            <v>Incentive Value Source</v>
          </cell>
          <cell r="G6088" t="str">
            <v/>
          </cell>
          <cell r="H6088" t="str">
            <v>Page 17</v>
          </cell>
          <cell r="I6088" t="str">
            <v>Review and Update Industrial Agricultural Incentive Table Measures Washington 3 Nov 2013.pdf</v>
          </cell>
        </row>
        <row r="6089">
          <cell r="C6089" t="str">
            <v>852.2_Gross incremental annual electric savings (kWh/yr)</v>
          </cell>
          <cell r="D6089">
            <v>2</v>
          </cell>
          <cell r="E6089" t="str">
            <v>Gross incremental annual electric savings (kWh/yr)</v>
          </cell>
          <cell r="F6089" t="str">
            <v>Savings Parameters</v>
          </cell>
          <cell r="G6089" t="str">
            <v/>
          </cell>
          <cell r="H6089" t="str">
            <v/>
          </cell>
          <cell r="I6089" t="str">
            <v>Irrigation Measure Revision - Analysis 11 Oct 2013.xlsx</v>
          </cell>
        </row>
        <row r="6090">
          <cell r="C6090" t="str">
            <v>1083.2_Gross Average Monthly Demand Reduction (kW/unit)</v>
          </cell>
          <cell r="D6090">
            <v>2</v>
          </cell>
          <cell r="E6090" t="str">
            <v>Gross Average Monthly Demand Reduction (kW/unit)</v>
          </cell>
          <cell r="F6090" t="str">
            <v>Demand Savings Value Source</v>
          </cell>
          <cell r="G6090" t="str">
            <v/>
          </cell>
          <cell r="H6090" t="str">
            <v>Page 18</v>
          </cell>
          <cell r="I6090" t="str">
            <v>Wyoming Industrial  Agricultural Measure Review and Update 9 Nov.docx</v>
          </cell>
        </row>
        <row r="6091">
          <cell r="C6091" t="str">
            <v>1083.2_Incremental cost ($)</v>
          </cell>
          <cell r="D6091">
            <v>2</v>
          </cell>
          <cell r="E6091" t="str">
            <v>Incremental cost ($)</v>
          </cell>
          <cell r="F6091" t="str">
            <v>Incremental Cost Value Source</v>
          </cell>
          <cell r="G6091" t="str">
            <v/>
          </cell>
          <cell r="H6091" t="str">
            <v>Page 18</v>
          </cell>
          <cell r="I6091" t="str">
            <v>Wyoming Industrial  Agricultural Measure Review and Update 9 Nov.docx</v>
          </cell>
        </row>
        <row r="6092">
          <cell r="C6092" t="str">
            <v>1083.2_Planned Net to Gross Ratio</v>
          </cell>
          <cell r="D6092">
            <v>2</v>
          </cell>
          <cell r="E6092" t="str">
            <v>Planned Net to Gross Ratio</v>
          </cell>
          <cell r="F6092" t="str">
            <v>Net-to-Gross Value Source</v>
          </cell>
          <cell r="G6092" t="str">
            <v/>
          </cell>
          <cell r="H6092" t="str">
            <v>Recommendation on Page 10</v>
          </cell>
          <cell r="I6092" t="str">
            <v>DSM_WY_EnergyFinAnswer_Report_2011.pdf</v>
          </cell>
        </row>
        <row r="6093">
          <cell r="C6093" t="str">
            <v>1083.2_Gross incremental annual electric savings (kWh/yr)</v>
          </cell>
          <cell r="D6093">
            <v>2</v>
          </cell>
          <cell r="E6093" t="str">
            <v>Gross incremental annual electric savings (kWh/yr)</v>
          </cell>
          <cell r="F6093" t="str">
            <v>Energy Savings Value Source</v>
          </cell>
          <cell r="G6093" t="str">
            <v/>
          </cell>
          <cell r="H6093" t="str">
            <v>Page 18</v>
          </cell>
          <cell r="I6093" t="str">
            <v>Wyoming Industrial  Agricultural Measure Review and Update 9 Nov.docx</v>
          </cell>
        </row>
        <row r="6094">
          <cell r="C6094" t="str">
            <v>1083.2_Measure life (years)</v>
          </cell>
          <cell r="D6094">
            <v>2</v>
          </cell>
          <cell r="E6094" t="str">
            <v>Measure life (years)</v>
          </cell>
          <cell r="F6094" t="str">
            <v>Measure Life Value Source</v>
          </cell>
          <cell r="G6094" t="str">
            <v/>
          </cell>
          <cell r="H6094" t="str">
            <v>Page 18</v>
          </cell>
          <cell r="I6094" t="str">
            <v>Wyoming Industrial  Agricultural Measure Review and Update 9 Nov.docx</v>
          </cell>
        </row>
        <row r="6095">
          <cell r="C6095" t="str">
            <v>12162013-151.2_Planned Net to Gross Ratio</v>
          </cell>
          <cell r="D6095">
            <v>2</v>
          </cell>
          <cell r="E6095" t="str">
            <v>Planned Net to Gross Ratio</v>
          </cell>
          <cell r="F6095" t="str">
            <v>Net-to-Gross Value Source</v>
          </cell>
          <cell r="G6095" t="str">
            <v/>
          </cell>
          <cell r="H6095" t="str">
            <v>Page 2</v>
          </cell>
          <cell r="I6095" t="str">
            <v>CA_Energy_FinAnswer_Program_Evaluation_2009-2011.pdf</v>
          </cell>
        </row>
        <row r="6096">
          <cell r="C6096" t="str">
            <v>12162013-281.2_Measure life (years)</v>
          </cell>
          <cell r="D6096">
            <v>2</v>
          </cell>
          <cell r="E6096" t="str">
            <v>Measure life (years)</v>
          </cell>
          <cell r="F6096" t="str">
            <v>Measure Life Value Source</v>
          </cell>
          <cell r="G6096" t="str">
            <v>14.5, rounded to 15</v>
          </cell>
          <cell r="H6096" t="str">
            <v>Table 16</v>
          </cell>
          <cell r="I6096" t="str">
            <v>Idaho Energy FinAnswer Evaluation Report - 2008.pdf</v>
          </cell>
        </row>
        <row r="6097">
          <cell r="C6097" t="str">
            <v>12162013-281.2_Planned Net to Gross Ratio</v>
          </cell>
          <cell r="D6097">
            <v>2</v>
          </cell>
          <cell r="E6097" t="str">
            <v>Planned Net to Gross Ratio</v>
          </cell>
          <cell r="F6097" t="str">
            <v>Net-to-Gross Ratio Value Source</v>
          </cell>
          <cell r="G6097" t="str">
            <v/>
          </cell>
          <cell r="H6097" t="str">
            <v>Page 2</v>
          </cell>
          <cell r="I6097" t="str">
            <v>ID_Energy_FinAnswer_Program_Evaluation_2009-2011.pdf</v>
          </cell>
        </row>
        <row r="6098">
          <cell r="C6098" t="str">
            <v>12162013-281.2_Planned Realization Rate</v>
          </cell>
          <cell r="D6098">
            <v>2</v>
          </cell>
          <cell r="E6098" t="str">
            <v>Planned Realization Rate</v>
          </cell>
          <cell r="F6098" t="str">
            <v>Realization Rate Value Source</v>
          </cell>
          <cell r="G6098" t="str">
            <v/>
          </cell>
          <cell r="H6098" t="str">
            <v>Table 1</v>
          </cell>
          <cell r="I6098" t="str">
            <v>ID_Energy_FinAnswer_Program_Evaluation_2009-2011.pdf</v>
          </cell>
        </row>
        <row r="6099">
          <cell r="C6099" t="str">
            <v>11222013-021.2_Incentive Customer ($)</v>
          </cell>
          <cell r="D6099">
            <v>2</v>
          </cell>
          <cell r="E6099" t="str">
            <v>Incentive Customer ($)</v>
          </cell>
          <cell r="F6099" t="str">
            <v>Incentive Value Source</v>
          </cell>
          <cell r="G6099" t="str">
            <v/>
          </cell>
          <cell r="H6099" t="str">
            <v>Incentive Caluclator Tool</v>
          </cell>
          <cell r="I6099" t="str">
            <v>WB UT Incentive Calc EXTERNAL 1.1E 0722013.xlsx</v>
          </cell>
        </row>
        <row r="6100">
          <cell r="C6100" t="str">
            <v>12162013-021.2_Incentive Customer ($)</v>
          </cell>
          <cell r="D6100">
            <v>2</v>
          </cell>
          <cell r="E6100" t="str">
            <v>Incentive Customer ($)</v>
          </cell>
          <cell r="F6100" t="str">
            <v>Incentive Value Source</v>
          </cell>
          <cell r="G6100" t="str">
            <v/>
          </cell>
          <cell r="H6100" t="str">
            <v>Incentive Caluclator Tool</v>
          </cell>
          <cell r="I6100" t="str">
            <v>WA wattSmart Business Incentive DUMMY.xlsx</v>
          </cell>
        </row>
        <row r="6101">
          <cell r="C6101" t="str">
            <v>12162013-411.2_Planned Net to Gross Ratio</v>
          </cell>
          <cell r="D6101">
            <v>2</v>
          </cell>
          <cell r="E6101" t="str">
            <v>Planned Net to Gross Ratio</v>
          </cell>
          <cell r="F6101" t="str">
            <v>Net-to-Gross Valur Source</v>
          </cell>
          <cell r="G6101" t="str">
            <v/>
          </cell>
          <cell r="H6101" t="str">
            <v>Page 10</v>
          </cell>
          <cell r="I6101" t="str">
            <v>DSM_WY_EnergyFinAnswer_Report_2011.pdf</v>
          </cell>
        </row>
        <row r="6102">
          <cell r="C6102" t="str">
            <v>12162013-411.2_Measure life (years)</v>
          </cell>
          <cell r="D6102">
            <v>2</v>
          </cell>
          <cell r="E6102" t="str">
            <v>Measure life (years)</v>
          </cell>
          <cell r="F6102" t="str">
            <v>Measure Life Value Source</v>
          </cell>
          <cell r="G6102" t="str">
            <v/>
          </cell>
          <cell r="H6102" t="str">
            <v>Table 26</v>
          </cell>
          <cell r="I6102" t="str">
            <v>2013-Wyoming-Annual-Report-Appendices-FINAL.pdf</v>
          </cell>
        </row>
        <row r="6103">
          <cell r="C6103" t="str">
            <v>12162013-411.2_Planned Realization Rate</v>
          </cell>
          <cell r="D6103">
            <v>2</v>
          </cell>
          <cell r="E6103" t="str">
            <v>Planned Realization Rate</v>
          </cell>
          <cell r="F6103" t="str">
            <v>Realization Rate Value Source</v>
          </cell>
          <cell r="G6103" t="str">
            <v/>
          </cell>
          <cell r="H6103" t="str">
            <v>Table 1</v>
          </cell>
          <cell r="I6103" t="str">
            <v>DSM_WY_EnergyFinAnswer_Report_2011.pdf</v>
          </cell>
        </row>
        <row r="6104">
          <cell r="C6104" t="str">
            <v>12162013-152.2_Planned Net to Gross Ratio</v>
          </cell>
          <cell r="D6104">
            <v>2</v>
          </cell>
          <cell r="E6104" t="str">
            <v>Planned Net to Gross Ratio</v>
          </cell>
          <cell r="F6104" t="str">
            <v>Net-to-Gross Value Source</v>
          </cell>
          <cell r="G6104" t="str">
            <v/>
          </cell>
          <cell r="H6104" t="str">
            <v>Page 2</v>
          </cell>
          <cell r="I6104" t="str">
            <v>CA_Energy_FinAnswer_Program_Evaluation_2009-2011.pdf</v>
          </cell>
        </row>
        <row r="6105">
          <cell r="C6105" t="str">
            <v>12162013-282.2_Planned Net to Gross Ratio</v>
          </cell>
          <cell r="D6105">
            <v>2</v>
          </cell>
          <cell r="E6105" t="str">
            <v>Planned Net to Gross Ratio</v>
          </cell>
          <cell r="F6105" t="str">
            <v>Net-to-Gross Ratio Value Source</v>
          </cell>
          <cell r="G6105" t="str">
            <v/>
          </cell>
          <cell r="H6105" t="str">
            <v>Page 2</v>
          </cell>
          <cell r="I6105" t="str">
            <v>ID_Energy_FinAnswer_Program_Evaluation_2009-2011.pdf</v>
          </cell>
        </row>
        <row r="6106">
          <cell r="C6106" t="str">
            <v>12162013-282.2_Planned Realization Rate</v>
          </cell>
          <cell r="D6106">
            <v>2</v>
          </cell>
          <cell r="E6106" t="str">
            <v>Planned Realization Rate</v>
          </cell>
          <cell r="F6106" t="str">
            <v>Realization Rate Value Source</v>
          </cell>
          <cell r="G6106" t="str">
            <v/>
          </cell>
          <cell r="H6106" t="str">
            <v>Table 1</v>
          </cell>
          <cell r="I6106" t="str">
            <v>ID_Energy_FinAnswer_Program_Evaluation_2009-2011.pdf</v>
          </cell>
        </row>
        <row r="6107">
          <cell r="C6107" t="str">
            <v>12162013-282.2_Measure life (years)</v>
          </cell>
          <cell r="D6107">
            <v>2</v>
          </cell>
          <cell r="E6107" t="str">
            <v>Measure life (years)</v>
          </cell>
          <cell r="F6107" t="str">
            <v>Measure Life Value Source</v>
          </cell>
          <cell r="G6107" t="str">
            <v>14.5, rounded to 15</v>
          </cell>
          <cell r="H6107" t="str">
            <v>Table 16</v>
          </cell>
          <cell r="I6107" t="str">
            <v>Idaho Energy FinAnswer Evaluation Report - 2008.pdf</v>
          </cell>
        </row>
        <row r="6108">
          <cell r="C6108" t="str">
            <v>11222013-022.2_Incentive Customer ($)</v>
          </cell>
          <cell r="D6108">
            <v>2</v>
          </cell>
          <cell r="E6108" t="str">
            <v>Incentive Customer ($)</v>
          </cell>
          <cell r="F6108" t="str">
            <v>Incentive Value Source</v>
          </cell>
          <cell r="G6108" t="str">
            <v/>
          </cell>
          <cell r="H6108" t="str">
            <v>Incentive Caluclator Tool</v>
          </cell>
          <cell r="I6108" t="str">
            <v>WB UT Incentive Calc EXTERNAL 1.1E 0722013.xlsx</v>
          </cell>
        </row>
        <row r="6109">
          <cell r="C6109" t="str">
            <v>12162013-022.2_Incentive Customer ($)</v>
          </cell>
          <cell r="D6109">
            <v>2</v>
          </cell>
          <cell r="E6109" t="str">
            <v>Incentive Customer ($)</v>
          </cell>
          <cell r="F6109" t="str">
            <v>Incentive Value Source</v>
          </cell>
          <cell r="G6109" t="str">
            <v/>
          </cell>
          <cell r="H6109" t="str">
            <v>Incentive Caluclator Tool</v>
          </cell>
          <cell r="I6109" t="str">
            <v>WA wattSmart Business Incentive DUMMY.xlsx</v>
          </cell>
        </row>
        <row r="6110">
          <cell r="C6110" t="str">
            <v>12162013-412.2_Planned Realization Rate</v>
          </cell>
          <cell r="D6110">
            <v>2</v>
          </cell>
          <cell r="E6110" t="str">
            <v>Planned Realization Rate</v>
          </cell>
          <cell r="F6110" t="str">
            <v>Realization Rate Value Source</v>
          </cell>
          <cell r="G6110" t="str">
            <v/>
          </cell>
          <cell r="H6110" t="str">
            <v>Table 1</v>
          </cell>
          <cell r="I6110" t="str">
            <v>DSM_WY_EnergyFinAnswer_Report_2011.pdf</v>
          </cell>
        </row>
        <row r="6111">
          <cell r="C6111" t="str">
            <v>12162013-412.2_Planned Net to Gross Ratio</v>
          </cell>
          <cell r="D6111">
            <v>2</v>
          </cell>
          <cell r="E6111" t="str">
            <v>Planned Net to Gross Ratio</v>
          </cell>
          <cell r="F6111" t="str">
            <v>Net-to-Gross Valur Source</v>
          </cell>
          <cell r="G6111" t="str">
            <v/>
          </cell>
          <cell r="H6111" t="str">
            <v>Page 10</v>
          </cell>
          <cell r="I6111" t="str">
            <v>DSM_WY_EnergyFinAnswer_Report_2011.pdf</v>
          </cell>
        </row>
        <row r="6112">
          <cell r="C6112" t="str">
            <v>12162013-412.2_Measure life (years)</v>
          </cell>
          <cell r="D6112">
            <v>2</v>
          </cell>
          <cell r="E6112" t="str">
            <v>Measure life (years)</v>
          </cell>
          <cell r="F6112" t="str">
            <v>Measure Life Value Source</v>
          </cell>
          <cell r="G6112" t="str">
            <v/>
          </cell>
          <cell r="H6112" t="str">
            <v>Table 26</v>
          </cell>
          <cell r="I6112" t="str">
            <v>2013-Wyoming-Annual-Report-Appendices-FINAL.pdf</v>
          </cell>
        </row>
        <row r="6113">
          <cell r="C6113" t="str">
            <v>63.2_Planned Realization Rate</v>
          </cell>
          <cell r="D6113">
            <v>2</v>
          </cell>
          <cell r="E6113" t="str">
            <v>Planned Realization Rate</v>
          </cell>
          <cell r="F6113" t="str">
            <v>Realization Rate Value Source</v>
          </cell>
          <cell r="G6113" t="str">
            <v/>
          </cell>
          <cell r="H6113" t="str">
            <v>page 2</v>
          </cell>
          <cell r="I6113" t="str">
            <v>CA_FinAnswer_Express_Program_Evaluation_2009-2011.pdf</v>
          </cell>
        </row>
        <row r="6114">
          <cell r="C6114" t="str">
            <v>63.2_Planned Net to Gross Ratio</v>
          </cell>
          <cell r="D6114">
            <v>2</v>
          </cell>
          <cell r="E6114" t="str">
            <v>Planned Net to Gross Ratio</v>
          </cell>
          <cell r="F6114" t="str">
            <v>Net-to-Gross Value Source</v>
          </cell>
          <cell r="G6114" t="str">
            <v/>
          </cell>
          <cell r="H6114" t="str">
            <v>page 2</v>
          </cell>
          <cell r="I6114" t="str">
            <v>CA_FinAnswer_Express_Program_Evaluation_2009-2011.pdf</v>
          </cell>
        </row>
        <row r="6115">
          <cell r="C6115" t="str">
            <v>278.2_Planned Net to Gross Ratio</v>
          </cell>
          <cell r="D6115">
            <v>2</v>
          </cell>
          <cell r="E6115" t="str">
            <v>Planned Net to Gross Ratio</v>
          </cell>
          <cell r="F6115" t="str">
            <v>Net-to-Gross Value Source</v>
          </cell>
          <cell r="G6115" t="str">
            <v/>
          </cell>
          <cell r="H6115" t="str">
            <v>Page 2</v>
          </cell>
          <cell r="I6115" t="str">
            <v>ID_FinAnswer_Express_Program_Evaluation_2009-2011.pdf</v>
          </cell>
        </row>
        <row r="6116">
          <cell r="C6116" t="str">
            <v>278.2_Measure life (years)</v>
          </cell>
          <cell r="D6116">
            <v>2</v>
          </cell>
          <cell r="E6116" t="str">
            <v>Measure life (years)</v>
          </cell>
          <cell r="F6116" t="str">
            <v>Measure Life Value Source</v>
          </cell>
          <cell r="G6116" t="str">
            <v>Set equal to evaporative cooling</v>
          </cell>
          <cell r="H6116" t="str">
            <v/>
          </cell>
          <cell r="I6116" t="str">
            <v/>
          </cell>
        </row>
        <row r="6117">
          <cell r="C6117" t="str">
            <v>278.2_Planned Realization Rate</v>
          </cell>
          <cell r="D6117">
            <v>2</v>
          </cell>
          <cell r="E6117" t="str">
            <v>Planned Realization Rate</v>
          </cell>
          <cell r="F6117" t="str">
            <v>Realization Rate Value Source</v>
          </cell>
          <cell r="G6117" t="str">
            <v/>
          </cell>
          <cell r="H6117" t="str">
            <v>Table 1</v>
          </cell>
          <cell r="I6117" t="str">
            <v>ID_FinAnswer_Express_Program_Evaluation_2009-2011.pdf</v>
          </cell>
        </row>
        <row r="6118">
          <cell r="C6118" t="str">
            <v>506.2_Measure life (years)</v>
          </cell>
          <cell r="D6118">
            <v>2</v>
          </cell>
          <cell r="E6118" t="str">
            <v>Measure life (years)</v>
          </cell>
          <cell r="F6118" t="str">
            <v>Measure Life Value Source</v>
          </cell>
          <cell r="G6118" t="str">
            <v/>
          </cell>
          <cell r="H6118" t="str">
            <v>Table 2 on page 22 of Appendix 1</v>
          </cell>
          <cell r="I6118" t="str">
            <v>UT_2011_Annual_Report.pdf</v>
          </cell>
        </row>
        <row r="6119">
          <cell r="C6119" t="str">
            <v>506.2_Gross Average Monthly Demand Reduction (kW/unit)</v>
          </cell>
          <cell r="D6119">
            <v>2</v>
          </cell>
          <cell r="E6119" t="str">
            <v>Gross Average Monthly Demand Reduction (kW/unit)</v>
          </cell>
          <cell r="F6119" t="str">
            <v>Demand Reduction Value Source</v>
          </cell>
          <cell r="G6119" t="str">
            <v/>
          </cell>
          <cell r="H6119" t="str">
            <v/>
          </cell>
          <cell r="I6119" t="str">
            <v>IDEC Tool 070113.2.xlsm</v>
          </cell>
        </row>
        <row r="6120">
          <cell r="C6120" t="str">
            <v>506.2_Incremental cost ($)</v>
          </cell>
          <cell r="D6120">
            <v>2</v>
          </cell>
          <cell r="E6120" t="str">
            <v>Incremental cost ($)</v>
          </cell>
          <cell r="F6120" t="str">
            <v>Cost Value Source</v>
          </cell>
          <cell r="G6120" t="str">
            <v/>
          </cell>
          <cell r="H6120" t="str">
            <v/>
          </cell>
          <cell r="I6120" t="str">
            <v>IDEC Tool 070113.2.xlsm</v>
          </cell>
        </row>
        <row r="6121">
          <cell r="C6121" t="str">
            <v>506.2_Incentive Customer ($)</v>
          </cell>
          <cell r="D6121">
            <v>2</v>
          </cell>
          <cell r="E6121" t="str">
            <v>Incentive Customer ($)</v>
          </cell>
          <cell r="F6121" t="str">
            <v>Incentive Value Source</v>
          </cell>
          <cell r="G6121" t="str">
            <v/>
          </cell>
          <cell r="H6121" t="str">
            <v/>
          </cell>
          <cell r="I6121" t="str">
            <v>IDEC Tool 070113.2.xlsm</v>
          </cell>
        </row>
        <row r="6122">
          <cell r="C6122" t="str">
            <v>506.2_Gross incremental annual electric savings (kWh/yr)</v>
          </cell>
          <cell r="D6122">
            <v>2</v>
          </cell>
          <cell r="E6122" t="str">
            <v>Gross incremental annual electric savings (kWh/yr)</v>
          </cell>
          <cell r="F6122" t="str">
            <v xml:space="preserve">Energy Savings Value Source </v>
          </cell>
          <cell r="G6122" t="str">
            <v/>
          </cell>
          <cell r="H6122" t="str">
            <v/>
          </cell>
          <cell r="I6122" t="str">
            <v>IDEC Tool 070113.2.xlsm</v>
          </cell>
        </row>
        <row r="6123">
          <cell r="C6123" t="str">
            <v>715.2_Gross incremental annual electric savings (kWh/yr)</v>
          </cell>
          <cell r="D6123">
            <v>2</v>
          </cell>
          <cell r="E6123" t="str">
            <v>Gross incremental annual electric savings (kWh/yr)</v>
          </cell>
          <cell r="F6123" t="str">
            <v>Savings Parameters</v>
          </cell>
          <cell r="G6123" t="str">
            <v/>
          </cell>
          <cell r="H6123" t="str">
            <v>See Source Document(s) for savings methodology</v>
          </cell>
          <cell r="I6123" t="str">
            <v>IDEC Tool 071412.2.xlsm</v>
          </cell>
        </row>
        <row r="6124">
          <cell r="C6124" t="str">
            <v>715.2_Measure life (years)</v>
          </cell>
          <cell r="D6124">
            <v>2</v>
          </cell>
          <cell r="E6124" t="str">
            <v>Measure life (years)</v>
          </cell>
          <cell r="F6124" t="str">
            <v>Measure Life Value Source</v>
          </cell>
          <cell r="G6124" t="str">
            <v/>
          </cell>
          <cell r="H6124" t="str">
            <v>Table 1-4</v>
          </cell>
          <cell r="I6124" t="str">
            <v/>
          </cell>
        </row>
        <row r="6125">
          <cell r="C6125" t="str">
            <v>715.2_Incremental cost ($)</v>
          </cell>
          <cell r="D6125">
            <v>2</v>
          </cell>
          <cell r="E6125" t="str">
            <v>Incremental cost ($)</v>
          </cell>
          <cell r="F6125" t="str">
            <v>Cost Value Source</v>
          </cell>
          <cell r="G6125" t="str">
            <v/>
          </cell>
          <cell r="H6125" t="str">
            <v>Table 1-4</v>
          </cell>
          <cell r="I6125" t="str">
            <v/>
          </cell>
        </row>
        <row r="6126">
          <cell r="C6126" t="str">
            <v>715.2_Incentive Customer ($)</v>
          </cell>
          <cell r="D6126">
            <v>2</v>
          </cell>
          <cell r="E6126" t="str">
            <v>Incentive Customer ($)</v>
          </cell>
          <cell r="F6126" t="str">
            <v>Incentive Value Source</v>
          </cell>
          <cell r="G6126" t="str">
            <v/>
          </cell>
          <cell r="H6126" t="str">
            <v>Table 1-4</v>
          </cell>
          <cell r="I6126" t="str">
            <v/>
          </cell>
        </row>
        <row r="6127">
          <cell r="C6127" t="str">
            <v>715.2_Gross Average Monthly Demand Reduction (kW/unit)</v>
          </cell>
          <cell r="D6127">
            <v>2</v>
          </cell>
          <cell r="E6127" t="str">
            <v>Gross Average Monthly Demand Reduction (kW/unit)</v>
          </cell>
          <cell r="F6127" t="str">
            <v>Savings Parameters</v>
          </cell>
          <cell r="G6127" t="str">
            <v/>
          </cell>
          <cell r="H6127" t="str">
            <v>See Source Document(s) for savings methodology</v>
          </cell>
          <cell r="I6127" t="str">
            <v>IDEC Tool 071412.2.xlsm</v>
          </cell>
        </row>
        <row r="6128">
          <cell r="C6128" t="str">
            <v>927.2_Planned Net to Gross Ratio</v>
          </cell>
          <cell r="D6128">
            <v>2</v>
          </cell>
          <cell r="E6128" t="str">
            <v>Planned Net to Gross Ratio</v>
          </cell>
          <cell r="F6128" t="str">
            <v>Net-to-Gross Value Source</v>
          </cell>
          <cell r="G6128" t="str">
            <v/>
          </cell>
          <cell r="H6128" t="str">
            <v>Page 10</v>
          </cell>
          <cell r="I6128" t="str">
            <v>DSM_WY_FinAnswerExpress_Report_2011.pdf</v>
          </cell>
        </row>
        <row r="6129">
          <cell r="C6129" t="str">
            <v>927.2_Planned Realization Rate</v>
          </cell>
          <cell r="D6129">
            <v>2</v>
          </cell>
          <cell r="E6129" t="str">
            <v>Planned Realization Rate</v>
          </cell>
          <cell r="F6129" t="str">
            <v>Realization Rate Value Source</v>
          </cell>
          <cell r="G6129" t="str">
            <v/>
          </cell>
          <cell r="H6129" t="str">
            <v>Table 1</v>
          </cell>
          <cell r="I6129" t="str">
            <v>DSM_WY_FinAnswerExpress_Report_2011.pdf</v>
          </cell>
        </row>
        <row r="6130">
          <cell r="C6130" t="str">
            <v>927.2_Measure life (years)</v>
          </cell>
          <cell r="D6130">
            <v>2</v>
          </cell>
          <cell r="E6130" t="str">
            <v>Measure life (years)</v>
          </cell>
          <cell r="F6130" t="str">
            <v>Measure Life Value Source</v>
          </cell>
          <cell r="G6130" t="str">
            <v/>
          </cell>
          <cell r="H6130" t="str">
            <v>Page 7-25</v>
          </cell>
          <cell r="I6130" t="str">
            <v>WY Market Characterization FINAL 062611.pdf</v>
          </cell>
        </row>
        <row r="6131">
          <cell r="C6131" t="str">
            <v>104.2_Planned Realization Rate</v>
          </cell>
          <cell r="D6131">
            <v>2</v>
          </cell>
          <cell r="E6131" t="str">
            <v>Planned Realization Rate</v>
          </cell>
          <cell r="F6131" t="str">
            <v>Realization Rate Value Source</v>
          </cell>
          <cell r="G6131" t="str">
            <v/>
          </cell>
          <cell r="H6131" t="str">
            <v>page 2</v>
          </cell>
          <cell r="I6131" t="str">
            <v>CA_FinAnswer_Express_Program_Evaluation_2009-2011.pdf</v>
          </cell>
        </row>
        <row r="6132">
          <cell r="C6132" t="str">
            <v>104.2_Planned Net to Gross Ratio</v>
          </cell>
          <cell r="D6132">
            <v>2</v>
          </cell>
          <cell r="E6132" t="str">
            <v>Planned Net to Gross Ratio</v>
          </cell>
          <cell r="F6132" t="str">
            <v>Net-to-Gross Value Source</v>
          </cell>
          <cell r="G6132" t="str">
            <v/>
          </cell>
          <cell r="H6132" t="str">
            <v>page 2</v>
          </cell>
          <cell r="I6132" t="str">
            <v>CA_FinAnswer_Express_Program_Evaluation_2009-2011.pdf</v>
          </cell>
        </row>
        <row r="6133">
          <cell r="C6133" t="str">
            <v>319.2_Incremental cost ($)</v>
          </cell>
          <cell r="D6133">
            <v>2</v>
          </cell>
          <cell r="E6133" t="str">
            <v>Incremental cost ($)</v>
          </cell>
          <cell r="F6133" t="str">
            <v>Cost Value Source</v>
          </cell>
          <cell r="G6133" t="str">
            <v>Incremental material only for NCMR</v>
          </cell>
          <cell r="H6133" t="str">
            <v/>
          </cell>
          <cell r="I6133" t="str">
            <v>2010 ID FX MARKET CHARACTERIZATION 051512.pdf</v>
          </cell>
        </row>
        <row r="6134">
          <cell r="C6134" t="str">
            <v>319.2_Gross incremental annual electric savings (kWh/yr)</v>
          </cell>
          <cell r="D6134">
            <v>2</v>
          </cell>
          <cell r="E6134" t="str">
            <v>Gross incremental annual electric savings (kWh/yr)</v>
          </cell>
          <cell r="F6134" t="str">
            <v xml:space="preserve">Energy Savings Value Source </v>
          </cell>
          <cell r="G6134" t="str">
            <v/>
          </cell>
          <cell r="H6134" t="str">
            <v/>
          </cell>
          <cell r="I6134" t="str">
            <v>2010 ID FX MARKET CHARACTERIZATION 051512.pdf</v>
          </cell>
        </row>
        <row r="6135">
          <cell r="C6135" t="str">
            <v>319.2_Planned Realization Rate</v>
          </cell>
          <cell r="D6135">
            <v>2</v>
          </cell>
          <cell r="E6135" t="str">
            <v>Planned Realization Rate</v>
          </cell>
          <cell r="F6135" t="str">
            <v>Realization Rate Value Source</v>
          </cell>
          <cell r="G6135" t="str">
            <v/>
          </cell>
          <cell r="H6135" t="str">
            <v>Table 1</v>
          </cell>
          <cell r="I6135" t="str">
            <v>ID_FinAnswer_Express_Program_Evaluation_2009-2011.pdf</v>
          </cell>
        </row>
        <row r="6136">
          <cell r="C6136" t="str">
            <v>319.2_Measure life (years)</v>
          </cell>
          <cell r="D6136">
            <v>2</v>
          </cell>
          <cell r="E6136" t="str">
            <v>Measure life (years)</v>
          </cell>
          <cell r="F6136" t="str">
            <v>Measure Life Value Source</v>
          </cell>
          <cell r="G6136" t="str">
            <v>Average of 12 years from FinAnswer Express and 15 years from Energy FinAnswer (13.5 rounded to 14)</v>
          </cell>
          <cell r="H6136" t="str">
            <v/>
          </cell>
          <cell r="I6136" t="str">
            <v>2013-Idaho-Annual-Report-Appendices-FINAL071814.pdf</v>
          </cell>
        </row>
        <row r="6137">
          <cell r="C6137" t="str">
            <v>319.2_Gross Average Monthly Demand Reduction (kW/unit)</v>
          </cell>
          <cell r="D6137">
            <v>2</v>
          </cell>
          <cell r="E6137" t="str">
            <v>Gross Average Monthly Demand Reduction (kW/unit)</v>
          </cell>
          <cell r="F6137" t="str">
            <v>Demand Reduction Value Source</v>
          </cell>
          <cell r="G6137" t="str">
            <v/>
          </cell>
          <cell r="H6137" t="str">
            <v>Savings are assumed to occur at night, not at time of customer peak demand</v>
          </cell>
          <cell r="I6137" t="str">
            <v/>
          </cell>
        </row>
        <row r="6138">
          <cell r="C6138" t="str">
            <v>319.2_Planned Net to Gross Ratio</v>
          </cell>
          <cell r="D6138">
            <v>2</v>
          </cell>
          <cell r="E6138" t="str">
            <v>Planned Net to Gross Ratio</v>
          </cell>
          <cell r="F6138" t="str">
            <v>Net-to-Gross Value Source</v>
          </cell>
          <cell r="G6138" t="str">
            <v/>
          </cell>
          <cell r="H6138" t="str">
            <v>Page 2</v>
          </cell>
          <cell r="I6138" t="str">
            <v>ID_FinAnswer_Express_Program_Evaluation_2009-2011.pdf</v>
          </cell>
        </row>
        <row r="6139">
          <cell r="C6139" t="str">
            <v>546.2_Gross Average Monthly Demand Reduction (kW/unit)</v>
          </cell>
          <cell r="D6139">
            <v>2</v>
          </cell>
          <cell r="E6139" t="str">
            <v>Gross Average Monthly Demand Reduction (kW/unit)</v>
          </cell>
          <cell r="F6139" t="str">
            <v>Demand Reduction Value Source</v>
          </cell>
          <cell r="G6139" t="str">
            <v/>
          </cell>
          <cell r="H6139" t="str">
            <v>Table 6-11</v>
          </cell>
          <cell r="I6139" t="str">
            <v>FinAnswer Express Market Characterization and Program Enhancements - Utah Service Territory 30 Nov 2011.pdf</v>
          </cell>
        </row>
        <row r="6140">
          <cell r="C6140" t="str">
            <v>546.2_Gross incremental annual electric savings (kWh/yr)</v>
          </cell>
          <cell r="D6140">
            <v>2</v>
          </cell>
          <cell r="E6140" t="str">
            <v>Gross incremental annual electric savings (kWh/yr)</v>
          </cell>
          <cell r="F6140" t="str">
            <v>See Source Document(s) for savings methodology</v>
          </cell>
          <cell r="G6140" t="str">
            <v/>
          </cell>
          <cell r="H6140" t="str">
            <v/>
          </cell>
          <cell r="I6140" t="str">
            <v>Ltg Info.xls</v>
          </cell>
        </row>
        <row r="6141">
          <cell r="C6141" t="str">
            <v>546.2_Measure life (years)</v>
          </cell>
          <cell r="D6141">
            <v>2</v>
          </cell>
          <cell r="E6141" t="str">
            <v>Measure life (years)</v>
          </cell>
          <cell r="F6141" t="str">
            <v>Measure Life Value Source</v>
          </cell>
          <cell r="G6141" t="str">
            <v/>
          </cell>
          <cell r="H6141" t="str">
            <v>Table 2 on page 22 of Appendix 1</v>
          </cell>
          <cell r="I6141" t="str">
            <v>UT_2011_Annual_Report.pdf</v>
          </cell>
        </row>
        <row r="6142">
          <cell r="C6142" t="str">
            <v>546.2_Gross incremental annual electric savings (kWh/yr)</v>
          </cell>
          <cell r="D6142">
            <v>2</v>
          </cell>
          <cell r="E6142" t="str">
            <v>Gross incremental annual electric savings (kWh/yr)</v>
          </cell>
          <cell r="F6142" t="str">
            <v xml:space="preserve">Energy Savings Value Source </v>
          </cell>
          <cell r="G6142" t="str">
            <v/>
          </cell>
          <cell r="H6142" t="str">
            <v>Table 9-27</v>
          </cell>
          <cell r="I6142" t="str">
            <v>FinAnswer Express Market Characterization and Program Enhancements - Utah Service Territory 30 Nov 2011.pdf</v>
          </cell>
        </row>
        <row r="6143">
          <cell r="C6143" t="str">
            <v>546.2_Incentive Customer ($)</v>
          </cell>
          <cell r="D6143">
            <v>2</v>
          </cell>
          <cell r="E6143" t="str">
            <v>Incentive Customer ($)</v>
          </cell>
          <cell r="F6143" t="str">
            <v>Incentive Value Source</v>
          </cell>
          <cell r="G6143" t="str">
            <v/>
          </cell>
          <cell r="H6143" t="str">
            <v>Table 9-27</v>
          </cell>
          <cell r="I6143" t="str">
            <v>FinAnswer Express Market Characterization and Program Enhancements - Utah Service Territory 30 Nov 2011.pdf</v>
          </cell>
        </row>
        <row r="6144">
          <cell r="C6144" t="str">
            <v>546.2_Incremental cost ($)</v>
          </cell>
          <cell r="D6144">
            <v>2</v>
          </cell>
          <cell r="E6144" t="str">
            <v>Incremental cost ($)</v>
          </cell>
          <cell r="F6144" t="str">
            <v>Cost Value Source</v>
          </cell>
          <cell r="G6144" t="str">
            <v/>
          </cell>
          <cell r="H6144" t="str">
            <v>Table 9-27</v>
          </cell>
          <cell r="I6144" t="str">
            <v>FinAnswer Express Market Characterization and Program Enhancements - Utah Service Territory 30 Nov 2011.pdf</v>
          </cell>
        </row>
        <row r="6145">
          <cell r="C6145" t="str">
            <v>546.3_Gross Average Monthly Demand Reduction (kW/unit)</v>
          </cell>
          <cell r="D6145">
            <v>3</v>
          </cell>
          <cell r="E6145" t="str">
            <v>Gross Average Monthly Demand Reduction (kW/unit)</v>
          </cell>
          <cell r="F6145" t="str">
            <v>Demand Savings Value Source</v>
          </cell>
          <cell r="G6145" t="str">
            <v/>
          </cell>
          <cell r="H6145" t="str">
            <v>Savings are assumed to occur at night, not at time of customer peak demand</v>
          </cell>
          <cell r="I6145" t="str">
            <v/>
          </cell>
        </row>
        <row r="6146">
          <cell r="C6146" t="str">
            <v>546.3_Measure life (years)</v>
          </cell>
          <cell r="D6146">
            <v>3</v>
          </cell>
          <cell r="E6146" t="str">
            <v>Measure life (years)</v>
          </cell>
          <cell r="F6146" t="str">
            <v>Measure Life Value Source</v>
          </cell>
          <cell r="G6146" t="str">
            <v/>
          </cell>
          <cell r="H6146" t="str">
            <v>Used for program change filing. Program-level measure life decreased from previous 14 years to feflect increasing role of energy management</v>
          </cell>
          <cell r="I6146" t="str">
            <v>CE inputs - measure update   small business 031314.xlsx</v>
          </cell>
        </row>
        <row r="6147">
          <cell r="C6147" t="str">
            <v>546.3_Gross incremental annual electric savings (kWh/yr)</v>
          </cell>
          <cell r="D6147">
            <v>3</v>
          </cell>
          <cell r="E6147" t="str">
            <v>Gross incremental annual electric savings (kWh/yr)</v>
          </cell>
          <cell r="F6147" t="str">
            <v>Energy Savings Value Source</v>
          </cell>
          <cell r="G6147" t="str">
            <v/>
          </cell>
          <cell r="H6147" t="str">
            <v/>
          </cell>
          <cell r="I6147" t="str">
            <v>Program Update Report UT 050214.docx</v>
          </cell>
        </row>
        <row r="6148">
          <cell r="C6148" t="str">
            <v>546.3_Planned Net to Gross Ratio</v>
          </cell>
          <cell r="D6148">
            <v>3</v>
          </cell>
          <cell r="E6148" t="str">
            <v>Planned Net to Gross Ratio</v>
          </cell>
          <cell r="F6148" t="str">
            <v>Net-to-Gross Value Source</v>
          </cell>
          <cell r="G6148" t="str">
            <v/>
          </cell>
          <cell r="H6148" t="str">
            <v>BAU - CE inputs sheet</v>
          </cell>
          <cell r="I6148" t="str">
            <v>CE inputs - measure update   small business 031314.xlsx</v>
          </cell>
        </row>
        <row r="6149">
          <cell r="C6149" t="str">
            <v>546.3_Gross incremental annual electric savings (kWh/yr)</v>
          </cell>
          <cell r="D6149">
            <v>3</v>
          </cell>
          <cell r="E6149" t="str">
            <v>Gross incremental annual electric savings (kWh/yr)</v>
          </cell>
          <cell r="F6149" t="str">
            <v>Energy Savings Value Source</v>
          </cell>
          <cell r="G6149" t="str">
            <v/>
          </cell>
          <cell r="H6149" t="str">
            <v/>
          </cell>
          <cell r="I6149" t="str">
            <v/>
          </cell>
        </row>
        <row r="6150">
          <cell r="C6150" t="str">
            <v>546.3_Incremental cost ($)</v>
          </cell>
          <cell r="D6150">
            <v>3</v>
          </cell>
          <cell r="E6150" t="str">
            <v>Incremental cost ($)</v>
          </cell>
          <cell r="F6150" t="str">
            <v>Incremental Cost Value Source</v>
          </cell>
          <cell r="G6150" t="str">
            <v/>
          </cell>
          <cell r="H6150" t="str">
            <v/>
          </cell>
          <cell r="I6150" t="str">
            <v/>
          </cell>
        </row>
        <row r="6151">
          <cell r="C6151" t="str">
            <v>546.3_Incremental cost ($)</v>
          </cell>
          <cell r="D6151">
            <v>3</v>
          </cell>
          <cell r="E6151" t="str">
            <v>Incremental cost ($)</v>
          </cell>
          <cell r="F6151" t="str">
            <v>Incremental Cost Value Source</v>
          </cell>
          <cell r="G6151" t="str">
            <v/>
          </cell>
          <cell r="H6151" t="str">
            <v/>
          </cell>
          <cell r="I6151" t="str">
            <v>Program Update Report UT 050214.docx</v>
          </cell>
        </row>
        <row r="6152">
          <cell r="C6152" t="str">
            <v>546.3_Planned Realization Rate</v>
          </cell>
          <cell r="D6152">
            <v>3</v>
          </cell>
          <cell r="E6152" t="str">
            <v>Planned Realization Rate</v>
          </cell>
          <cell r="F6152" t="str">
            <v>Realization Rate Value Source</v>
          </cell>
          <cell r="G6152" t="str">
            <v/>
          </cell>
          <cell r="H6152" t="str">
            <v>BAU - CE inputs sheet</v>
          </cell>
          <cell r="I6152" t="str">
            <v>CE inputs - measure update   small business 031314.xlsx</v>
          </cell>
        </row>
        <row r="6153">
          <cell r="C6153" t="str">
            <v>763.2_Gross incremental annual electric savings (kWh/yr)</v>
          </cell>
          <cell r="D6153">
            <v>2</v>
          </cell>
          <cell r="E6153" t="str">
            <v>Gross incremental annual electric savings (kWh/yr)</v>
          </cell>
          <cell r="F6153" t="str">
            <v>Savings Parameters</v>
          </cell>
          <cell r="G6153" t="str">
            <v/>
          </cell>
          <cell r="H6153" t="str">
            <v>Market Characterization contains detailed information on baselines, and assumed hours of operation. See Tables 9-26 and 9-27. Also see WA Ltg Info spreadsheet for calculations.</v>
          </cell>
          <cell r="I6153" t="str">
            <v>FinAnswer Express Market Characterization and Program Enhancements - Washington Service Territory 9 Sept 2011.pdf</v>
          </cell>
        </row>
        <row r="6154">
          <cell r="C6154" t="str">
            <v>763.2_Gross incremental annual electric savings (kWh/yr)</v>
          </cell>
          <cell r="D6154">
            <v>2</v>
          </cell>
          <cell r="E6154" t="str">
            <v>Gross incremental annual electric savings (kWh/yr)</v>
          </cell>
          <cell r="F6154" t="str">
            <v xml:space="preserve">Energy Savings Value Source </v>
          </cell>
          <cell r="G6154" t="str">
            <v/>
          </cell>
          <cell r="H6154" t="str">
            <v>pg 32, Table 9-26</v>
          </cell>
          <cell r="I6154" t="str">
            <v>FinAnswer Express Market Characterization and Program Enhancements - Washington Service Territory 9 Sept 2011.pdf</v>
          </cell>
        </row>
        <row r="6155">
          <cell r="C6155" t="str">
            <v>763.2_Gross incremental annual electric savings (kWh/yr)</v>
          </cell>
          <cell r="D6155">
            <v>2</v>
          </cell>
          <cell r="E6155" t="str">
            <v>Gross incremental annual electric savings (kWh/yr)</v>
          </cell>
          <cell r="F6155" t="str">
            <v>Savings Parameters</v>
          </cell>
          <cell r="G6155" t="str">
            <v/>
          </cell>
          <cell r="H6155" t="str">
            <v>See Source Document(s) for savings methodology</v>
          </cell>
          <cell r="I6155" t="str">
            <v>WA Ltg Info.xls</v>
          </cell>
        </row>
        <row r="6156">
          <cell r="C6156" t="str">
            <v>763.2_Incentive Customer ($)</v>
          </cell>
          <cell r="D6156">
            <v>2</v>
          </cell>
          <cell r="E6156" t="str">
            <v>Incentive Customer ($)</v>
          </cell>
          <cell r="F6156" t="str">
            <v>Incentive Value Source</v>
          </cell>
          <cell r="G6156" t="str">
            <v/>
          </cell>
          <cell r="H6156" t="str">
            <v>pg 32, Table 9-26</v>
          </cell>
          <cell r="I6156" t="str">
            <v>FinAnswer Express Market Characterization and Program Enhancements - Washington Service Territory 9 Sept 2011.pdf</v>
          </cell>
        </row>
        <row r="6157">
          <cell r="C6157" t="str">
            <v>763.2_Gross Average Monthly Demand Reduction (kW/unit)</v>
          </cell>
          <cell r="D6157">
            <v>2</v>
          </cell>
          <cell r="E6157" t="str">
            <v>Gross Average Monthly Demand Reduction (kW/unit)</v>
          </cell>
          <cell r="F6157" t="str">
            <v>Savings Parameters</v>
          </cell>
          <cell r="G6157" t="str">
            <v/>
          </cell>
          <cell r="H6157" t="str">
            <v>See Source Document(s) for savings methodology</v>
          </cell>
          <cell r="I6157" t="str">
            <v>WA Ltg Info.xls</v>
          </cell>
        </row>
        <row r="6158">
          <cell r="C6158" t="str">
            <v>763.2_Incremental cost ($)</v>
          </cell>
          <cell r="D6158">
            <v>2</v>
          </cell>
          <cell r="E6158" t="str">
            <v>Incremental cost ($)</v>
          </cell>
          <cell r="F6158" t="str">
            <v>Cost Value Source</v>
          </cell>
          <cell r="G6158" t="str">
            <v/>
          </cell>
          <cell r="H6158" t="str">
            <v>pg 32, Table 9-26</v>
          </cell>
          <cell r="I6158" t="str">
            <v>FinAnswer Express Market Characterization and Program Enhancements - Washington Service Territory 9 Sept 2011.pdf</v>
          </cell>
        </row>
        <row r="6159">
          <cell r="C6159" t="str">
            <v>763.2_Gross Average Monthly Demand Reduction (kW/unit)</v>
          </cell>
          <cell r="D6159">
            <v>2</v>
          </cell>
          <cell r="E6159" t="str">
            <v>Gross Average Monthly Demand Reduction (kW/unit)</v>
          </cell>
          <cell r="F6159" t="str">
            <v>Demand Reduction Value Source</v>
          </cell>
          <cell r="G6159" t="str">
            <v/>
          </cell>
          <cell r="H6159" t="str">
            <v>pg 32, Table 9-26</v>
          </cell>
          <cell r="I6159" t="str">
            <v>FinAnswer Express Market Characterization and Program Enhancements - Washington Service Territory 9 Sept 2011.pdf</v>
          </cell>
        </row>
        <row r="6160">
          <cell r="C6160" t="str">
            <v>763.3_Incremental cost ($)</v>
          </cell>
          <cell r="D6160">
            <v>3</v>
          </cell>
          <cell r="E6160" t="str">
            <v>Incremental cost ($)</v>
          </cell>
          <cell r="F6160" t="str">
            <v>Cost Value Source</v>
          </cell>
          <cell r="G6160" t="str">
            <v/>
          </cell>
          <cell r="H6160" t="str">
            <v/>
          </cell>
          <cell r="I6160" t="str">
            <v>Washington Exterior LED Compiled for 01OCT2014 Update.xlsx</v>
          </cell>
        </row>
        <row r="6161">
          <cell r="C6161" t="str">
            <v>763.3_Gross Average Monthly Demand Reduction (kW/unit)</v>
          </cell>
          <cell r="D6161">
            <v>3</v>
          </cell>
          <cell r="E6161" t="str">
            <v>Gross Average Monthly Demand Reduction (kW/unit)</v>
          </cell>
          <cell r="F6161" t="str">
            <v>Demand Reduction Value Source</v>
          </cell>
          <cell r="G6161" t="str">
            <v/>
          </cell>
          <cell r="H6161" t="str">
            <v>pg 32, Table 9-26</v>
          </cell>
          <cell r="I6161" t="str">
            <v>FinAnswer Express Market Characterization and Program Enhancements - Washington Service Territory 9 Sept 2011.pdf</v>
          </cell>
        </row>
        <row r="6162">
          <cell r="C6162" t="str">
            <v>763.3_Incremental cost ($)</v>
          </cell>
          <cell r="D6162">
            <v>3</v>
          </cell>
          <cell r="E6162" t="str">
            <v>Incremental cost ($)</v>
          </cell>
          <cell r="F6162" t="str">
            <v>Cost Value Source</v>
          </cell>
          <cell r="G6162" t="str">
            <v/>
          </cell>
          <cell r="H6162" t="str">
            <v/>
          </cell>
          <cell r="I6162" t="str">
            <v/>
          </cell>
        </row>
        <row r="6163">
          <cell r="C6163" t="str">
            <v>763.3_Gross incremental annual electric savings (kWh/yr)</v>
          </cell>
          <cell r="D6163">
            <v>3</v>
          </cell>
          <cell r="E6163" t="str">
            <v>Gross incremental annual electric savings (kWh/yr)</v>
          </cell>
          <cell r="F6163" t="str">
            <v xml:space="preserve">Energy Savings Value Source </v>
          </cell>
          <cell r="G6163" t="str">
            <v/>
          </cell>
          <cell r="H6163" t="str">
            <v>pg 32, Table 9-26</v>
          </cell>
          <cell r="I6163" t="str">
            <v>FinAnswer Express Market Characterization and Program Enhancements - Washington Service Territory 9 Sept 2011.pdf</v>
          </cell>
        </row>
        <row r="6164">
          <cell r="C6164" t="str">
            <v>980.2_Planned Net to Gross Ratio</v>
          </cell>
          <cell r="D6164">
            <v>2</v>
          </cell>
          <cell r="E6164" t="str">
            <v>Planned Net to Gross Ratio</v>
          </cell>
          <cell r="F6164" t="str">
            <v>Net-to-Gross Value Source</v>
          </cell>
          <cell r="G6164" t="str">
            <v/>
          </cell>
          <cell r="H6164" t="str">
            <v>Page 10</v>
          </cell>
          <cell r="I6164" t="str">
            <v>DSM_WY_FinAnswerExpress_Report_2011.pdf</v>
          </cell>
        </row>
        <row r="6165">
          <cell r="C6165" t="str">
            <v>980.2_Measure life (years)</v>
          </cell>
          <cell r="D6165">
            <v>2</v>
          </cell>
          <cell r="E6165" t="str">
            <v>Measure life (years)</v>
          </cell>
          <cell r="F6165" t="str">
            <v>Measure Life Value Source</v>
          </cell>
          <cell r="G6165" t="str">
            <v>Average of 12 years from FinAnswer Express and 15 years from Energy FinAnswer (13.5 rounded to 14)</v>
          </cell>
          <cell r="H6165" t="str">
            <v/>
          </cell>
          <cell r="I6165" t="str">
            <v/>
          </cell>
        </row>
        <row r="6166">
          <cell r="C6166" t="str">
            <v>980.2_Planned Realization Rate</v>
          </cell>
          <cell r="D6166">
            <v>2</v>
          </cell>
          <cell r="E6166" t="str">
            <v>Planned Realization Rate</v>
          </cell>
          <cell r="F6166" t="str">
            <v>Realization Rate Value Source</v>
          </cell>
          <cell r="G6166" t="str">
            <v/>
          </cell>
          <cell r="H6166" t="str">
            <v>Table 1</v>
          </cell>
          <cell r="I6166" t="str">
            <v>DSM_WY_FinAnswerExpress_Report_2011.pdf</v>
          </cell>
        </row>
        <row r="6167">
          <cell r="C6167" t="str">
            <v>980.2_Gross Average Monthly Demand Reduction (kW/unit)</v>
          </cell>
          <cell r="D6167">
            <v>2</v>
          </cell>
          <cell r="E6167" t="str">
            <v>Gross Average Monthly Demand Reduction (kW/unit)</v>
          </cell>
          <cell r="F6167" t="str">
            <v>Demand Savings Value Source</v>
          </cell>
          <cell r="G6167" t="str">
            <v/>
          </cell>
          <cell r="H6167" t="str">
            <v>Savings are assumed to occur at night, not at time of customer peak demand</v>
          </cell>
          <cell r="I6167" t="str">
            <v/>
          </cell>
        </row>
        <row r="6168">
          <cell r="C6168" t="str">
            <v>980.2_Gross incremental annual electric savings (kWh/yr)</v>
          </cell>
          <cell r="D6168">
            <v>2</v>
          </cell>
          <cell r="E6168" t="str">
            <v>Gross incremental annual electric savings (kWh/yr)</v>
          </cell>
          <cell r="F6168" t="str">
            <v>Energy Savings Value Source</v>
          </cell>
          <cell r="G6168" t="str">
            <v/>
          </cell>
          <cell r="H6168" t="str">
            <v>Page 9-32</v>
          </cell>
          <cell r="I6168" t="str">
            <v>WY Market Characterization FINAL 062611.pdf</v>
          </cell>
        </row>
        <row r="6169">
          <cell r="C6169" t="str">
            <v>980.2_Incremental cost ($)</v>
          </cell>
          <cell r="D6169">
            <v>2</v>
          </cell>
          <cell r="E6169" t="str">
            <v>Incremental cost ($)</v>
          </cell>
          <cell r="F6169" t="str">
            <v>Incremental Cost Value Source</v>
          </cell>
          <cell r="G6169" t="str">
            <v/>
          </cell>
          <cell r="H6169" t="str">
            <v>Page 9-32</v>
          </cell>
          <cell r="I6169" t="str">
            <v>WY Market Characterization FINAL 062611.pdf</v>
          </cell>
        </row>
        <row r="6170">
          <cell r="C6170" t="str">
            <v>02122014-054.2_Planned Net to Gross Ratio</v>
          </cell>
          <cell r="D6170">
            <v>2</v>
          </cell>
          <cell r="E6170" t="str">
            <v>Planned Net to Gross Ratio</v>
          </cell>
          <cell r="F6170" t="str">
            <v>Net-to-Gross Value Source</v>
          </cell>
          <cell r="G6170" t="str">
            <v/>
          </cell>
          <cell r="H6170" t="str">
            <v>page 2</v>
          </cell>
          <cell r="I6170" t="str">
            <v>CA_FinAnswer_Express_Program_Evaluation_2009-2011.pdf</v>
          </cell>
        </row>
        <row r="6171">
          <cell r="C6171" t="str">
            <v>02122014-054.2_Planned Realization Rate</v>
          </cell>
          <cell r="D6171">
            <v>2</v>
          </cell>
          <cell r="E6171" t="str">
            <v>Planned Realization Rate</v>
          </cell>
          <cell r="F6171" t="str">
            <v>Realization Rate Value Source</v>
          </cell>
          <cell r="G6171" t="str">
            <v/>
          </cell>
          <cell r="H6171" t="str">
            <v>page 2</v>
          </cell>
          <cell r="I6171" t="str">
            <v>CA_FinAnswer_Express_Program_Evaluation_2009-2011.pdf</v>
          </cell>
        </row>
        <row r="6172">
          <cell r="C6172" t="str">
            <v>02122014-008.2_Planned Realization Rate</v>
          </cell>
          <cell r="D6172">
            <v>2</v>
          </cell>
          <cell r="E6172" t="str">
            <v>Planned Realization Rate</v>
          </cell>
          <cell r="F6172" t="str">
            <v>Realization Rate Value Source</v>
          </cell>
          <cell r="G6172" t="str">
            <v/>
          </cell>
          <cell r="H6172" t="str">
            <v>Table 1</v>
          </cell>
          <cell r="I6172" t="str">
            <v>ID_FinAnswer_Express_Program_Evaluation_2009-2011.pdf</v>
          </cell>
        </row>
        <row r="6173">
          <cell r="C6173" t="str">
            <v>02122014-008.2_Planned Net to Gross Ratio</v>
          </cell>
          <cell r="D6173">
            <v>2</v>
          </cell>
          <cell r="E6173" t="str">
            <v>Planned Net to Gross Ratio</v>
          </cell>
          <cell r="F6173" t="str">
            <v>Net-to-Gross Value Source</v>
          </cell>
          <cell r="G6173" t="str">
            <v/>
          </cell>
          <cell r="H6173" t="str">
            <v>Page 2</v>
          </cell>
          <cell r="I6173" t="str">
            <v>ID_FinAnswer_Express_Program_Evaluation_2009-2011.pdf</v>
          </cell>
        </row>
        <row r="6174">
          <cell r="C6174" t="str">
            <v>01302014-015.2_Gross incremental annual electric savings (kWh/yr)</v>
          </cell>
          <cell r="D6174">
            <v>2</v>
          </cell>
          <cell r="E6174" t="str">
            <v>Gross incremental annual electric savings (kWh/yr)</v>
          </cell>
          <cell r="F6174" t="str">
            <v>Energy Savings Value Source</v>
          </cell>
          <cell r="G6174" t="str">
            <v/>
          </cell>
          <cell r="H6174" t="str">
            <v/>
          </cell>
          <cell r="I6174" t="str">
            <v>Program Update Report UT 050214.docx</v>
          </cell>
        </row>
        <row r="6175">
          <cell r="C6175" t="str">
            <v>01302014-015.2_Planned Net to Gross Ratio</v>
          </cell>
          <cell r="D6175">
            <v>2</v>
          </cell>
          <cell r="E6175" t="str">
            <v>Planned Net to Gross Ratio</v>
          </cell>
          <cell r="F6175" t="str">
            <v>Net-to-Gross Value Source</v>
          </cell>
          <cell r="G6175" t="str">
            <v/>
          </cell>
          <cell r="H6175" t="str">
            <v>BAU - CE inputs sheet</v>
          </cell>
          <cell r="I6175" t="str">
            <v>CE inputs - measure update   small business 031314.xlsx</v>
          </cell>
        </row>
        <row r="6176">
          <cell r="C6176" t="str">
            <v>01302014-015.2_Gross Average Monthly Demand Reduction (kW/unit)</v>
          </cell>
          <cell r="D6176">
            <v>2</v>
          </cell>
          <cell r="E6176" t="str">
            <v>Gross Average Monthly Demand Reduction (kW/unit)</v>
          </cell>
          <cell r="F6176" t="str">
            <v>Demand Savings Value Source</v>
          </cell>
          <cell r="G6176" t="str">
            <v/>
          </cell>
          <cell r="H6176" t="str">
            <v/>
          </cell>
          <cell r="I6176" t="str">
            <v/>
          </cell>
        </row>
        <row r="6177">
          <cell r="C6177" t="str">
            <v>01302014-015.2_Incremental cost ($)</v>
          </cell>
          <cell r="D6177">
            <v>2</v>
          </cell>
          <cell r="E6177" t="str">
            <v>Incremental cost ($)</v>
          </cell>
          <cell r="F6177" t="str">
            <v>Incremental Cost Value Source</v>
          </cell>
          <cell r="G6177" t="str">
            <v/>
          </cell>
          <cell r="H6177" t="str">
            <v/>
          </cell>
          <cell r="I6177" t="str">
            <v/>
          </cell>
        </row>
        <row r="6178">
          <cell r="C6178" t="str">
            <v>01302014-015.2_Gross Average Monthly Demand Reduction (kW/unit)</v>
          </cell>
          <cell r="D6178">
            <v>2</v>
          </cell>
          <cell r="E6178" t="str">
            <v>Gross Average Monthly Demand Reduction (kW/unit)</v>
          </cell>
          <cell r="F6178" t="str">
            <v>Demand Savings Value Source</v>
          </cell>
          <cell r="G6178" t="str">
            <v/>
          </cell>
          <cell r="H6178" t="str">
            <v/>
          </cell>
          <cell r="I6178" t="str">
            <v>Program Update Report UT 050214.docx</v>
          </cell>
        </row>
        <row r="6179">
          <cell r="C6179" t="str">
            <v>01302014-015.2_Planned Realization Rate</v>
          </cell>
          <cell r="D6179">
            <v>2</v>
          </cell>
          <cell r="E6179" t="str">
            <v>Planned Realization Rate</v>
          </cell>
          <cell r="F6179" t="str">
            <v>Realization Rate Value Source</v>
          </cell>
          <cell r="G6179" t="str">
            <v/>
          </cell>
          <cell r="H6179" t="str">
            <v>BAU - CE inputs sheet</v>
          </cell>
          <cell r="I6179" t="str">
            <v>CE inputs - measure update   small business 031314.xlsx</v>
          </cell>
        </row>
        <row r="6180">
          <cell r="C6180" t="str">
            <v>01302014-015.2_Incremental cost ($)</v>
          </cell>
          <cell r="D6180">
            <v>2</v>
          </cell>
          <cell r="E6180" t="str">
            <v>Incremental cost ($)</v>
          </cell>
          <cell r="F6180" t="str">
            <v>Incremental Cost Value Source</v>
          </cell>
          <cell r="G6180" t="str">
            <v/>
          </cell>
          <cell r="H6180" t="str">
            <v/>
          </cell>
          <cell r="I6180" t="str">
            <v>Program Update Report UT 050214.docx</v>
          </cell>
        </row>
        <row r="6181">
          <cell r="C6181" t="str">
            <v>01302014-015.2_Gross incremental annual electric savings (kWh/yr)</v>
          </cell>
          <cell r="D6181">
            <v>2</v>
          </cell>
          <cell r="E6181" t="str">
            <v>Gross incremental annual electric savings (kWh/yr)</v>
          </cell>
          <cell r="F6181" t="str">
            <v>Energy Savings Value Source</v>
          </cell>
          <cell r="G6181" t="str">
            <v/>
          </cell>
          <cell r="H6181" t="str">
            <v/>
          </cell>
          <cell r="I6181" t="str">
            <v/>
          </cell>
        </row>
        <row r="6182">
          <cell r="C6182" t="str">
            <v>01302014-015.1_Gross Average Monthly Demand Reduction (kW/unit)</v>
          </cell>
          <cell r="D6182">
            <v>1</v>
          </cell>
          <cell r="E6182" t="str">
            <v>Gross Average Monthly Demand Reduction (kW/unit)</v>
          </cell>
          <cell r="F6182" t="str">
            <v>Demand Savings Value Source</v>
          </cell>
          <cell r="G6182" t="str">
            <v/>
          </cell>
          <cell r="H6182" t="str">
            <v/>
          </cell>
          <cell r="I6182" t="str">
            <v>RMP UT Ltg Tool 070114.12.xlsm</v>
          </cell>
        </row>
        <row r="6183">
          <cell r="C6183" t="str">
            <v>01302014-015.1_Gross incremental annual electric savings (kWh/yr)</v>
          </cell>
          <cell r="D6183">
            <v>1</v>
          </cell>
          <cell r="E6183" t="str">
            <v>Gross incremental annual electric savings (kWh/yr)</v>
          </cell>
          <cell r="F6183" t="str">
            <v>Energy Savings Value Source</v>
          </cell>
          <cell r="G6183" t="str">
            <v/>
          </cell>
          <cell r="H6183" t="str">
            <v/>
          </cell>
          <cell r="I6183" t="str">
            <v>RMP UT Ltg Tool 070114.12.xlsm</v>
          </cell>
        </row>
        <row r="6184">
          <cell r="C6184" t="str">
            <v>01132014-015.2_</v>
          </cell>
          <cell r="D6184">
            <v>2</v>
          </cell>
          <cell r="E6184" t="str">
            <v/>
          </cell>
          <cell r="F6184" t="str">
            <v/>
          </cell>
          <cell r="G6184" t="str">
            <v/>
          </cell>
          <cell r="H6184" t="str">
            <v/>
          </cell>
          <cell r="I6184" t="str">
            <v/>
          </cell>
        </row>
        <row r="6185">
          <cell r="C6185" t="str">
            <v>01132014-015.1_Baseline Value</v>
          </cell>
          <cell r="D6185">
            <v>1</v>
          </cell>
          <cell r="E6185" t="str">
            <v>Baseline Value</v>
          </cell>
          <cell r="F6185" t="str">
            <v>Stipulated Baseline Wattage</v>
          </cell>
          <cell r="G6185" t="str">
            <v/>
          </cell>
          <cell r="H6185" t="str">
            <v/>
          </cell>
          <cell r="I6185" t="str">
            <v>Stipulated Baseline Wattages for wattsmart Business and FinAnswer Express Linear Flurorescent and Incandescent Fixtures.pdf</v>
          </cell>
        </row>
        <row r="6186">
          <cell r="C6186" t="str">
            <v>01132014-015.1_Gross incremental annual electric savings (kWh/yr)</v>
          </cell>
          <cell r="D6186">
            <v>1</v>
          </cell>
          <cell r="E6186" t="str">
            <v>Gross incremental annual electric savings (kWh/yr)</v>
          </cell>
          <cell r="F6186" t="str">
            <v>Energy Savings Value Source</v>
          </cell>
          <cell r="G6186" t="str">
            <v/>
          </cell>
          <cell r="H6186" t="str">
            <v/>
          </cell>
          <cell r="I6186" t="str">
            <v>PP WA Ltg Tool 070114.12.xlsm</v>
          </cell>
        </row>
        <row r="6187">
          <cell r="C6187" t="str">
            <v>01132014-015.1_Gross Average Monthly Demand Reduction (kW/unit)</v>
          </cell>
          <cell r="D6187">
            <v>1</v>
          </cell>
          <cell r="E6187" t="str">
            <v>Gross Average Monthly Demand Reduction (kW/unit)</v>
          </cell>
          <cell r="F6187" t="str">
            <v>Demand Savings Value Source</v>
          </cell>
          <cell r="G6187" t="str">
            <v/>
          </cell>
          <cell r="H6187" t="str">
            <v/>
          </cell>
          <cell r="I6187" t="str">
            <v>PP WA Ltg Tool 070114.12.xlsm</v>
          </cell>
        </row>
        <row r="6188">
          <cell r="C6188" t="str">
            <v>02122014-034.2_Measure life (years)</v>
          </cell>
          <cell r="D6188">
            <v>2</v>
          </cell>
          <cell r="E6188" t="str">
            <v>Measure life (years)</v>
          </cell>
          <cell r="F6188" t="str">
            <v>Measure Life Value Source</v>
          </cell>
          <cell r="G6188" t="str">
            <v>Average of 12 years from FinAnswer Express and 15 years from Energy FinAnswer (13.5 rounded to 14)</v>
          </cell>
          <cell r="H6188" t="str">
            <v/>
          </cell>
          <cell r="I6188" t="str">
            <v/>
          </cell>
        </row>
        <row r="6189">
          <cell r="C6189" t="str">
            <v>02122014-034.2_Planned Realization Rate</v>
          </cell>
          <cell r="D6189">
            <v>2</v>
          </cell>
          <cell r="E6189" t="str">
            <v>Planned Realization Rate</v>
          </cell>
          <cell r="F6189" t="str">
            <v>Realization Rate Value Source</v>
          </cell>
          <cell r="G6189" t="str">
            <v/>
          </cell>
          <cell r="H6189" t="str">
            <v>Table 1</v>
          </cell>
          <cell r="I6189" t="str">
            <v>DSM_WY_FinAnswerExpress_Report_2011.pdf</v>
          </cell>
        </row>
        <row r="6190">
          <cell r="C6190" t="str">
            <v>02122014-034.2_Planned Net to Gross Ratio</v>
          </cell>
          <cell r="D6190">
            <v>2</v>
          </cell>
          <cell r="E6190" t="str">
            <v>Planned Net to Gross Ratio</v>
          </cell>
          <cell r="F6190" t="str">
            <v>Net-to-Gross Value Source</v>
          </cell>
          <cell r="G6190" t="str">
            <v/>
          </cell>
          <cell r="H6190" t="str">
            <v>Page 10</v>
          </cell>
          <cell r="I6190" t="str">
            <v>DSM_WY_FinAnswerExpress_Report_2011.pdf</v>
          </cell>
        </row>
        <row r="6191">
          <cell r="C6191" t="str">
            <v>03252015 - 001.1_Planned Net to Gross Ratio</v>
          </cell>
          <cell r="D6191">
            <v>1</v>
          </cell>
          <cell r="E6191" t="str">
            <v>Planned Net to Gross Ratio</v>
          </cell>
          <cell r="F6191" t="str">
            <v>Net-to-Gross Value Source</v>
          </cell>
          <cell r="G6191" t="str">
            <v/>
          </cell>
          <cell r="H6191" t="str">
            <v/>
          </cell>
          <cell r="I6191" t="str">
            <v>Energy Management California State Program Design Pacific Power.docx</v>
          </cell>
        </row>
        <row r="6192">
          <cell r="C6192" t="str">
            <v>11182014-001.1_Measure life (years)</v>
          </cell>
          <cell r="D6192">
            <v>1</v>
          </cell>
          <cell r="E6192" t="str">
            <v>Measure life (years)</v>
          </cell>
          <cell r="F6192" t="str">
            <v>Measure Life Value Source</v>
          </cell>
          <cell r="G6192" t="str">
            <v/>
          </cell>
          <cell r="H6192" t="str">
            <v>Table 2-6</v>
          </cell>
          <cell r="I6192" t="str">
            <v>Energy Management Idaho State Program Design.docx</v>
          </cell>
        </row>
        <row r="6193">
          <cell r="C6193" t="str">
            <v>11182014-001.1_Planned Net to Gross Ratio</v>
          </cell>
          <cell r="D6193">
            <v>1</v>
          </cell>
          <cell r="E6193" t="str">
            <v>Planned Net to Gross Ratio</v>
          </cell>
          <cell r="F6193" t="str">
            <v>Net-to-Gross Ratio Value Source</v>
          </cell>
          <cell r="G6193" t="str">
            <v/>
          </cell>
          <cell r="H6193" t="str">
            <v>Page 2</v>
          </cell>
          <cell r="I6193" t="str">
            <v>ID_Energy_FinAnswer_Program_Evaluation_2009-2011.pdf</v>
          </cell>
        </row>
        <row r="6194">
          <cell r="C6194" t="str">
            <v>11182014-001.1_Planned Realization Rate</v>
          </cell>
          <cell r="D6194">
            <v>1</v>
          </cell>
          <cell r="E6194" t="str">
            <v>Planned Realization Rate</v>
          </cell>
          <cell r="F6194" t="str">
            <v>Realization Rate Value Source</v>
          </cell>
          <cell r="G6194" t="str">
            <v/>
          </cell>
          <cell r="H6194" t="str">
            <v>Table 1</v>
          </cell>
          <cell r="I6194" t="str">
            <v>ID_Energy_FinAnswer_Program_Evaluation_2009-2011.pdf</v>
          </cell>
        </row>
        <row r="6195">
          <cell r="C6195" t="str">
            <v>11222013-028.1_</v>
          </cell>
          <cell r="D6195">
            <v>1</v>
          </cell>
          <cell r="E6195" t="str">
            <v/>
          </cell>
          <cell r="F6195" t="str">
            <v/>
          </cell>
          <cell r="G6195" t="str">
            <v/>
          </cell>
          <cell r="H6195" t="str">
            <v/>
          </cell>
          <cell r="I6195" t="str">
            <v/>
          </cell>
        </row>
        <row r="6196">
          <cell r="C6196" t="str">
            <v>02272014-001.1_Incentive Customer ($)</v>
          </cell>
          <cell r="D6196">
            <v>1</v>
          </cell>
          <cell r="E6196" t="str">
            <v>Incentive Customer ($)</v>
          </cell>
          <cell r="F6196" t="str">
            <v>Incentive Value Source</v>
          </cell>
          <cell r="G6196" t="str">
            <v/>
          </cell>
          <cell r="H6196" t="str">
            <v>Incentive Caluclator Tool</v>
          </cell>
          <cell r="I6196" t="str">
            <v>WA wattSmart Business Incentive DUMMY.xlsx</v>
          </cell>
        </row>
        <row r="6197">
          <cell r="C6197" t="str">
            <v>12152014-001.1_Measure life (years)</v>
          </cell>
          <cell r="D6197">
            <v>1</v>
          </cell>
          <cell r="E6197" t="str">
            <v>Measure life (years)</v>
          </cell>
          <cell r="F6197" t="str">
            <v>Measure Life Value Source</v>
          </cell>
          <cell r="G6197" t="str">
            <v/>
          </cell>
          <cell r="H6197" t="str">
            <v>Page 4-18</v>
          </cell>
          <cell r="I6197" t="str">
            <v>Energy Management Wyoming Program Design Rocky Mountain Power.docx</v>
          </cell>
        </row>
        <row r="6198">
          <cell r="C6198" t="str">
            <v>12152014-001.1_Planned Net to Gross Ratio</v>
          </cell>
          <cell r="D6198">
            <v>1</v>
          </cell>
          <cell r="E6198" t="str">
            <v>Planned Net to Gross Ratio</v>
          </cell>
          <cell r="F6198" t="str">
            <v>Net-to-Gross Valur Source</v>
          </cell>
          <cell r="G6198" t="str">
            <v/>
          </cell>
          <cell r="H6198" t="str">
            <v>Calculated from EnerNoc Energy Management Characterization Summary - All States v4 (XL file)- WY specific tab (first year - 2013). The NTG values is weighted average between 1.0 NTG for the SEM programs and NTG of less than 1.0 from system recommissioning</v>
          </cell>
          <cell r="I6198" t="str">
            <v/>
          </cell>
        </row>
        <row r="6199">
          <cell r="C6199" t="str">
            <v>12162013-141.2_Planned Net to Gross Ratio</v>
          </cell>
          <cell r="D6199">
            <v>2</v>
          </cell>
          <cell r="E6199" t="str">
            <v>Planned Net to Gross Ratio</v>
          </cell>
          <cell r="F6199" t="str">
            <v>Net-to-Gross Value Source</v>
          </cell>
          <cell r="G6199" t="str">
            <v/>
          </cell>
          <cell r="H6199" t="str">
            <v>Page 2</v>
          </cell>
          <cell r="I6199" t="str">
            <v>CA_Energy_FinAnswer_Program_Evaluation_2009-2011.pdf</v>
          </cell>
        </row>
        <row r="6200">
          <cell r="C6200" t="str">
            <v>12162013-271.2_Planned Net to Gross Ratio</v>
          </cell>
          <cell r="D6200">
            <v>2</v>
          </cell>
          <cell r="E6200" t="str">
            <v>Planned Net to Gross Ratio</v>
          </cell>
          <cell r="F6200" t="str">
            <v>Net-to-Gross Ratio Value Source</v>
          </cell>
          <cell r="G6200" t="str">
            <v/>
          </cell>
          <cell r="H6200" t="str">
            <v>Page 2</v>
          </cell>
          <cell r="I6200" t="str">
            <v>ID_Energy_FinAnswer_Program_Evaluation_2009-2011.pdf</v>
          </cell>
        </row>
        <row r="6201">
          <cell r="C6201" t="str">
            <v>12162013-271.2_Measure life (years)</v>
          </cell>
          <cell r="D6201">
            <v>2</v>
          </cell>
          <cell r="E6201" t="str">
            <v>Measure life (years)</v>
          </cell>
          <cell r="F6201" t="str">
            <v>Measure Life Value Source</v>
          </cell>
          <cell r="G6201" t="str">
            <v>14.5, rounded to 15</v>
          </cell>
          <cell r="H6201" t="str">
            <v>Table 16</v>
          </cell>
          <cell r="I6201" t="str">
            <v>Idaho Energy FinAnswer Evaluation Report - 2008.pdf</v>
          </cell>
        </row>
        <row r="6202">
          <cell r="C6202" t="str">
            <v>12162013-271.2_Planned Realization Rate</v>
          </cell>
          <cell r="D6202">
            <v>2</v>
          </cell>
          <cell r="E6202" t="str">
            <v>Planned Realization Rate</v>
          </cell>
          <cell r="F6202" t="str">
            <v>Realization Rate Value Source</v>
          </cell>
          <cell r="G6202" t="str">
            <v/>
          </cell>
          <cell r="H6202" t="str">
            <v>Table 1</v>
          </cell>
          <cell r="I6202" t="str">
            <v>ID_Energy_FinAnswer_Program_Evaluation_2009-2011.pdf</v>
          </cell>
        </row>
        <row r="6203">
          <cell r="C6203" t="str">
            <v>11222013-011.2_Incentive Customer ($)</v>
          </cell>
          <cell r="D6203">
            <v>2</v>
          </cell>
          <cell r="E6203" t="str">
            <v>Incentive Customer ($)</v>
          </cell>
          <cell r="F6203" t="str">
            <v>Incentive Value Source</v>
          </cell>
          <cell r="G6203" t="str">
            <v/>
          </cell>
          <cell r="H6203" t="str">
            <v>Incentive Caluclator Tool</v>
          </cell>
          <cell r="I6203" t="str">
            <v>WB UT Incentive Calc EXTERNAL 1.1E 0722013.xlsx</v>
          </cell>
        </row>
        <row r="6204">
          <cell r="C6204" t="str">
            <v>12162013-011.2_Incentive Customer ($)</v>
          </cell>
          <cell r="D6204">
            <v>2</v>
          </cell>
          <cell r="E6204" t="str">
            <v>Incentive Customer ($)</v>
          </cell>
          <cell r="F6204" t="str">
            <v>Incentive Value Source</v>
          </cell>
          <cell r="G6204" t="str">
            <v/>
          </cell>
          <cell r="H6204" t="str">
            <v>Incentive Caluclator Tool</v>
          </cell>
          <cell r="I6204" t="str">
            <v>WA wattSmart Business Incentive DUMMY.xlsx</v>
          </cell>
        </row>
        <row r="6205">
          <cell r="C6205" t="str">
            <v>12162013-401.2_Planned Realization Rate</v>
          </cell>
          <cell r="D6205">
            <v>2</v>
          </cell>
          <cell r="E6205" t="str">
            <v>Planned Realization Rate</v>
          </cell>
          <cell r="F6205" t="str">
            <v>Realization Rate Value Source</v>
          </cell>
          <cell r="G6205" t="str">
            <v/>
          </cell>
          <cell r="H6205" t="str">
            <v>Table 1</v>
          </cell>
          <cell r="I6205" t="str">
            <v>DSM_WY_EnergyFinAnswer_Report_2011.pdf</v>
          </cell>
        </row>
        <row r="6206">
          <cell r="C6206" t="str">
            <v>12162013-401.2_Planned Net to Gross Ratio</v>
          </cell>
          <cell r="D6206">
            <v>2</v>
          </cell>
          <cell r="E6206" t="str">
            <v>Planned Net to Gross Ratio</v>
          </cell>
          <cell r="F6206" t="str">
            <v>Net-to-Gross Valur Source</v>
          </cell>
          <cell r="G6206" t="str">
            <v/>
          </cell>
          <cell r="H6206" t="str">
            <v>Page 10</v>
          </cell>
          <cell r="I6206" t="str">
            <v>DSM_WY_EnergyFinAnswer_Report_2011.pdf</v>
          </cell>
        </row>
        <row r="6207">
          <cell r="C6207" t="str">
            <v>12162013-401.2_Measure life (years)</v>
          </cell>
          <cell r="D6207">
            <v>2</v>
          </cell>
          <cell r="E6207" t="str">
            <v>Measure life (years)</v>
          </cell>
          <cell r="F6207" t="str">
            <v>Measure Life Value Source</v>
          </cell>
          <cell r="G6207" t="str">
            <v/>
          </cell>
          <cell r="H6207" t="str">
            <v>Table 26</v>
          </cell>
          <cell r="I6207" t="str">
            <v>2013-Wyoming-Annual-Report-Appendices-FINAL.pdf</v>
          </cell>
        </row>
        <row r="6208">
          <cell r="C6208" t="str">
            <v>12162013-142.2_Planned Net to Gross Ratio</v>
          </cell>
          <cell r="D6208">
            <v>2</v>
          </cell>
          <cell r="E6208" t="str">
            <v>Planned Net to Gross Ratio</v>
          </cell>
          <cell r="F6208" t="str">
            <v>Net-to-Gross Value Source</v>
          </cell>
          <cell r="G6208" t="str">
            <v/>
          </cell>
          <cell r="H6208" t="str">
            <v>Page 2</v>
          </cell>
          <cell r="I6208" t="str">
            <v>CA_Energy_FinAnswer_Program_Evaluation_2009-2011.pdf</v>
          </cell>
        </row>
        <row r="6209">
          <cell r="C6209" t="str">
            <v>12162013-272.2_Planned Realization Rate</v>
          </cell>
          <cell r="D6209">
            <v>2</v>
          </cell>
          <cell r="E6209" t="str">
            <v>Planned Realization Rate</v>
          </cell>
          <cell r="F6209" t="str">
            <v>Realization Rate Value Source</v>
          </cell>
          <cell r="G6209" t="str">
            <v/>
          </cell>
          <cell r="H6209" t="str">
            <v>Table 1</v>
          </cell>
          <cell r="I6209" t="str">
            <v>ID_Energy_FinAnswer_Program_Evaluation_2009-2011.pdf</v>
          </cell>
        </row>
        <row r="6210">
          <cell r="C6210" t="str">
            <v>12162013-272.2_Measure life (years)</v>
          </cell>
          <cell r="D6210">
            <v>2</v>
          </cell>
          <cell r="E6210" t="str">
            <v>Measure life (years)</v>
          </cell>
          <cell r="F6210" t="str">
            <v>Measure Life Value Source</v>
          </cell>
          <cell r="G6210" t="str">
            <v>14.5, rounded to 15</v>
          </cell>
          <cell r="H6210" t="str">
            <v>Table 16</v>
          </cell>
          <cell r="I6210" t="str">
            <v>Idaho Energy FinAnswer Evaluation Report - 2008.pdf</v>
          </cell>
        </row>
        <row r="6211">
          <cell r="C6211" t="str">
            <v>12162013-272.2_Planned Net to Gross Ratio</v>
          </cell>
          <cell r="D6211">
            <v>2</v>
          </cell>
          <cell r="E6211" t="str">
            <v>Planned Net to Gross Ratio</v>
          </cell>
          <cell r="F6211" t="str">
            <v>Net-to-Gross Ratio Value Source</v>
          </cell>
          <cell r="G6211" t="str">
            <v/>
          </cell>
          <cell r="H6211" t="str">
            <v>Page 2</v>
          </cell>
          <cell r="I6211" t="str">
            <v>ID_Energy_FinAnswer_Program_Evaluation_2009-2011.pdf</v>
          </cell>
        </row>
        <row r="6212">
          <cell r="C6212" t="str">
            <v>11222013-012.2_Incentive Customer ($)</v>
          </cell>
          <cell r="D6212">
            <v>2</v>
          </cell>
          <cell r="E6212" t="str">
            <v>Incentive Customer ($)</v>
          </cell>
          <cell r="F6212" t="str">
            <v>Incentive Value Source</v>
          </cell>
          <cell r="G6212" t="str">
            <v/>
          </cell>
          <cell r="H6212" t="str">
            <v>Incentive Caluclator Tool</v>
          </cell>
          <cell r="I6212" t="str">
            <v>WB UT Incentive Calc EXTERNAL 1.1E 0722013.xlsx</v>
          </cell>
        </row>
        <row r="6213">
          <cell r="C6213" t="str">
            <v>12162013-012.2_Incentive Customer ($)</v>
          </cell>
          <cell r="D6213">
            <v>2</v>
          </cell>
          <cell r="E6213" t="str">
            <v>Incentive Customer ($)</v>
          </cell>
          <cell r="F6213" t="str">
            <v>Incentive Value Source</v>
          </cell>
          <cell r="G6213" t="str">
            <v/>
          </cell>
          <cell r="H6213" t="str">
            <v>Incentive Caluclator Tool</v>
          </cell>
          <cell r="I6213" t="str">
            <v>WA wattSmart Business Incentive DUMMY.xlsx</v>
          </cell>
        </row>
        <row r="6214">
          <cell r="C6214" t="str">
            <v>12162013-402.2_Planned Realization Rate</v>
          </cell>
          <cell r="D6214">
            <v>2</v>
          </cell>
          <cell r="E6214" t="str">
            <v>Planned Realization Rate</v>
          </cell>
          <cell r="F6214" t="str">
            <v>Realization Rate Value Source</v>
          </cell>
          <cell r="G6214" t="str">
            <v/>
          </cell>
          <cell r="H6214" t="str">
            <v>Table 1</v>
          </cell>
          <cell r="I6214" t="str">
            <v>DSM_WY_EnergyFinAnswer_Report_2011.pdf</v>
          </cell>
        </row>
        <row r="6215">
          <cell r="C6215" t="str">
            <v>12162013-402.2_Measure life (years)</v>
          </cell>
          <cell r="D6215">
            <v>2</v>
          </cell>
          <cell r="E6215" t="str">
            <v>Measure life (years)</v>
          </cell>
          <cell r="F6215" t="str">
            <v>Measure Life Value Source</v>
          </cell>
          <cell r="G6215" t="str">
            <v/>
          </cell>
          <cell r="H6215" t="str">
            <v>Table 26</v>
          </cell>
          <cell r="I6215" t="str">
            <v>2013-Wyoming-Annual-Report-Appendices-FINAL.pdf</v>
          </cell>
        </row>
        <row r="6216">
          <cell r="C6216" t="str">
            <v>12162013-402.2_Planned Net to Gross Ratio</v>
          </cell>
          <cell r="D6216">
            <v>2</v>
          </cell>
          <cell r="E6216" t="str">
            <v>Planned Net to Gross Ratio</v>
          </cell>
          <cell r="F6216" t="str">
            <v>Net-to-Gross Valur Source</v>
          </cell>
          <cell r="G6216" t="str">
            <v/>
          </cell>
          <cell r="H6216" t="str">
            <v>Page 10</v>
          </cell>
          <cell r="I6216" t="str">
            <v>DSM_WY_EnergyFinAnswer_Report_2011.pdf</v>
          </cell>
        </row>
        <row r="6217">
          <cell r="C6217" t="str">
            <v>071315-001.1_Planned Net to Gross Ratio</v>
          </cell>
          <cell r="D6217">
            <v>1</v>
          </cell>
          <cell r="E6217" t="str">
            <v>Planned Net to Gross Ratio</v>
          </cell>
          <cell r="F6217" t="str">
            <v>Net-to-Gross Value Source</v>
          </cell>
          <cell r="G6217" t="str">
            <v/>
          </cell>
          <cell r="H6217" t="str">
            <v>Page 2</v>
          </cell>
          <cell r="I6217" t="str">
            <v>CA_FinAnswer_Express_Program_Evaluation_2009-2011.pdf</v>
          </cell>
        </row>
        <row r="6218">
          <cell r="C6218" t="str">
            <v>071315-001.1_Planned Realization Rate</v>
          </cell>
          <cell r="D6218">
            <v>1</v>
          </cell>
          <cell r="E6218" t="str">
            <v>Planned Realization Rate</v>
          </cell>
          <cell r="F6218" t="str">
            <v>Realization Rate Value Source</v>
          </cell>
          <cell r="G6218" t="str">
            <v/>
          </cell>
          <cell r="H6218" t="str">
            <v>Page 2</v>
          </cell>
          <cell r="I6218" t="str">
            <v>CA_FinAnswer_Express_Program_Evaluation_2009-2011.pdf</v>
          </cell>
        </row>
        <row r="6219">
          <cell r="C6219" t="str">
            <v>7062015.1_</v>
          </cell>
          <cell r="D6219">
            <v>1</v>
          </cell>
          <cell r="E6219" t="str">
            <v/>
          </cell>
          <cell r="F6219" t="str">
            <v/>
          </cell>
          <cell r="G6219" t="str">
            <v/>
          </cell>
          <cell r="H6219" t="str">
            <v/>
          </cell>
          <cell r="I6219" t="str">
            <v/>
          </cell>
        </row>
        <row r="6220">
          <cell r="C6220" t="str">
            <v>7072015.1_Planned Realization Rate</v>
          </cell>
          <cell r="D6220">
            <v>1</v>
          </cell>
          <cell r="E6220" t="str">
            <v>Planned Realization Rate</v>
          </cell>
          <cell r="F6220" t="str">
            <v>Realization Rate Value Source</v>
          </cell>
          <cell r="G6220" t="str">
            <v/>
          </cell>
          <cell r="H6220" t="str">
            <v>BAU - CE inputs sheet</v>
          </cell>
          <cell r="I6220" t="str">
            <v>CE inputs - measure update   small business 031314.xlsx</v>
          </cell>
        </row>
        <row r="6221">
          <cell r="C6221" t="str">
            <v>7072015.1_Measure life (years)</v>
          </cell>
          <cell r="D6221">
            <v>1</v>
          </cell>
          <cell r="E6221" t="str">
            <v>Measure life (years)</v>
          </cell>
          <cell r="F6221" t="str">
            <v>Measure Life Value Source</v>
          </cell>
          <cell r="G6221" t="str">
            <v/>
          </cell>
          <cell r="H6221" t="str">
            <v>Used for program change filing. Program-level measure life decreased from previous 14 years to reflect increasing role of energy management.</v>
          </cell>
          <cell r="I6221" t="str">
            <v>CE inputs - measure update   small business 031314.xlsx</v>
          </cell>
        </row>
        <row r="6222">
          <cell r="C6222" t="str">
            <v>7072015.1_Planned Net to Gross Ratio</v>
          </cell>
          <cell r="D6222">
            <v>1</v>
          </cell>
          <cell r="E6222" t="str">
            <v>Planned Net to Gross Ratio</v>
          </cell>
          <cell r="F6222" t="str">
            <v>Net-to-Gross Value Source</v>
          </cell>
          <cell r="G6222" t="str">
            <v/>
          </cell>
          <cell r="H6222" t="str">
            <v>BAU - CE inputs sheet</v>
          </cell>
          <cell r="I6222" t="str">
            <v>CE inputs - measure update   small business 031314.xlsx</v>
          </cell>
        </row>
        <row r="6223">
          <cell r="C6223" t="str">
            <v>07092015-001.1_</v>
          </cell>
          <cell r="D6223">
            <v>1</v>
          </cell>
          <cell r="E6223" t="str">
            <v/>
          </cell>
          <cell r="F6223" t="str">
            <v/>
          </cell>
          <cell r="G6223" t="str">
            <v/>
          </cell>
          <cell r="H6223" t="str">
            <v/>
          </cell>
          <cell r="I6223" t="str">
            <v/>
          </cell>
        </row>
        <row r="6224">
          <cell r="C6224" t="str">
            <v>01092013-001.1_Planned Net to Gross Ratio</v>
          </cell>
          <cell r="D6224">
            <v>1</v>
          </cell>
          <cell r="E6224" t="str">
            <v>Planned Net to Gross Ratio</v>
          </cell>
          <cell r="F6224" t="str">
            <v>Net-to-Gross Value Source</v>
          </cell>
          <cell r="G6224" t="str">
            <v/>
          </cell>
          <cell r="H6224" t="str">
            <v>page 2</v>
          </cell>
          <cell r="I6224" t="str">
            <v>CA_FinAnswer_Express_Program_Evaluation_2009-2011.pdf</v>
          </cell>
        </row>
        <row r="6225">
          <cell r="C6225" t="str">
            <v>01092013-001.1_Planned Realization Rate</v>
          </cell>
          <cell r="D6225">
            <v>1</v>
          </cell>
          <cell r="E6225" t="str">
            <v>Planned Realization Rate</v>
          </cell>
          <cell r="F6225" t="str">
            <v>Realization Rate Value Source</v>
          </cell>
          <cell r="G6225" t="str">
            <v/>
          </cell>
          <cell r="H6225" t="str">
            <v>page 2</v>
          </cell>
          <cell r="I6225" t="str">
            <v>CA_FinAnswer_Express_Program_Evaluation_2009-2011.pdf</v>
          </cell>
        </row>
        <row r="6226">
          <cell r="C6226" t="str">
            <v>01092013-001.1_Gross incremental annual electric savings (kWh/yr)</v>
          </cell>
          <cell r="D6226">
            <v>1</v>
          </cell>
          <cell r="E6226" t="str">
            <v>Gross incremental annual electric savings (kWh/yr)</v>
          </cell>
          <cell r="F6226" t="str">
            <v>Energy Savings Value Source</v>
          </cell>
          <cell r="G6226" t="str">
            <v/>
          </cell>
          <cell r="H6226" t="str">
            <v/>
          </cell>
          <cell r="I6226" t="str">
            <v>PP CA Ltg Tool 071412.1.xlsm</v>
          </cell>
        </row>
        <row r="6227">
          <cell r="C6227" t="str">
            <v>01092013-001.2_</v>
          </cell>
          <cell r="D6227">
            <v>2</v>
          </cell>
          <cell r="E6227" t="str">
            <v/>
          </cell>
          <cell r="F6227" t="str">
            <v/>
          </cell>
          <cell r="G6227" t="str">
            <v/>
          </cell>
          <cell r="H6227" t="str">
            <v/>
          </cell>
          <cell r="I6227" t="str">
            <v/>
          </cell>
        </row>
        <row r="6228">
          <cell r="C6228" t="str">
            <v>01092013-005.2_Planned Realization Rate</v>
          </cell>
          <cell r="D6228">
            <v>2</v>
          </cell>
          <cell r="E6228" t="str">
            <v>Planned Realization Rate</v>
          </cell>
          <cell r="F6228" t="str">
            <v>Realization Rate Value Source</v>
          </cell>
          <cell r="G6228" t="str">
            <v/>
          </cell>
          <cell r="H6228" t="str">
            <v>Table 1</v>
          </cell>
          <cell r="I6228" t="str">
            <v>ID_FinAnswer_Express_Program_Evaluation_2009-2011.pdf</v>
          </cell>
        </row>
        <row r="6229">
          <cell r="C6229" t="str">
            <v>01092013-005.2_Measure life (years)</v>
          </cell>
          <cell r="D6229">
            <v>2</v>
          </cell>
          <cell r="E6229" t="str">
            <v>Measure life (years)</v>
          </cell>
          <cell r="F6229" t="str">
            <v>Measure Life Value Source</v>
          </cell>
          <cell r="G6229" t="str">
            <v>Average of 12 years from FinAnswer Express and 15 years from Energy FinAnswer (13.5 rounded to 14)</v>
          </cell>
          <cell r="H6229" t="str">
            <v/>
          </cell>
          <cell r="I6229" t="str">
            <v>2013-Idaho-Annual-Report-Appendices-FINAL071814.pdf</v>
          </cell>
        </row>
        <row r="6230">
          <cell r="C6230" t="str">
            <v>01092013-005.2_Planned Net to Gross Ratio</v>
          </cell>
          <cell r="D6230">
            <v>2</v>
          </cell>
          <cell r="E6230" t="str">
            <v>Planned Net to Gross Ratio</v>
          </cell>
          <cell r="F6230" t="str">
            <v>Net-to-Gross Value Source</v>
          </cell>
          <cell r="G6230" t="str">
            <v/>
          </cell>
          <cell r="H6230" t="str">
            <v>Page 2</v>
          </cell>
          <cell r="I6230" t="str">
            <v>ID_FinAnswer_Express_Program_Evaluation_2009-2011.pdf</v>
          </cell>
        </row>
        <row r="6231">
          <cell r="C6231" t="str">
            <v>11142013-002.2_Gross incremental annual electric savings (kWh/yr)</v>
          </cell>
          <cell r="D6231">
            <v>2</v>
          </cell>
          <cell r="E6231" t="str">
            <v>Gross incremental annual electric savings (kWh/yr)</v>
          </cell>
          <cell r="F6231" t="str">
            <v>Savings Tool</v>
          </cell>
          <cell r="G6231" t="str">
            <v/>
          </cell>
          <cell r="H6231" t="str">
            <v/>
          </cell>
          <cell r="I6231" t="str">
            <v>RMP UT Ltg Tool 070113 V5.2.XLSM</v>
          </cell>
        </row>
        <row r="6232">
          <cell r="C6232" t="str">
            <v>11142013-002.2_Incentive Customer ($)</v>
          </cell>
          <cell r="D6232">
            <v>2</v>
          </cell>
          <cell r="E6232" t="str">
            <v>Incentive Customer ($)</v>
          </cell>
          <cell r="F6232" t="str">
            <v>Incentive Table</v>
          </cell>
          <cell r="G6232" t="str">
            <v/>
          </cell>
          <cell r="H6232" t="str">
            <v/>
          </cell>
          <cell r="I6232" t="str">
            <v>UT Sch 140 Non_Residential_Energy_Efficiency.pdf</v>
          </cell>
        </row>
        <row r="6233">
          <cell r="C6233" t="str">
            <v>01092013-003.2_Gross Average Monthly Demand Reduction (kW/unit)</v>
          </cell>
          <cell r="D6233">
            <v>2</v>
          </cell>
          <cell r="E6233" t="str">
            <v>Gross Average Monthly Demand Reduction (kW/unit)</v>
          </cell>
          <cell r="F6233" t="str">
            <v>Demand Savings Value Source</v>
          </cell>
          <cell r="G6233" t="str">
            <v/>
          </cell>
          <cell r="H6233" t="str">
            <v/>
          </cell>
          <cell r="I6233" t="str">
            <v>PP WA Ltg Tool 070114.12.xlsm</v>
          </cell>
        </row>
        <row r="6234">
          <cell r="C6234" t="str">
            <v>01092013-003.2_Gross incremental annual electric savings (kWh/yr)</v>
          </cell>
          <cell r="D6234">
            <v>2</v>
          </cell>
          <cell r="E6234" t="str">
            <v>Gross incremental annual electric savings (kWh/yr)</v>
          </cell>
          <cell r="F6234" t="str">
            <v>Energy Savings Value Source</v>
          </cell>
          <cell r="G6234" t="str">
            <v/>
          </cell>
          <cell r="H6234" t="str">
            <v/>
          </cell>
          <cell r="I6234" t="str">
            <v>PP WA Ltg Tool 070114.12.xlsm</v>
          </cell>
        </row>
        <row r="6235">
          <cell r="C6235" t="str">
            <v>01092013-007.2_Planned Realization Rate</v>
          </cell>
          <cell r="D6235">
            <v>2</v>
          </cell>
          <cell r="E6235" t="str">
            <v>Planned Realization Rate</v>
          </cell>
          <cell r="F6235" t="str">
            <v>Realization Rate Value Source</v>
          </cell>
          <cell r="G6235" t="str">
            <v/>
          </cell>
          <cell r="H6235" t="str">
            <v>Table 1</v>
          </cell>
          <cell r="I6235" t="str">
            <v>DSM_WY_FinAnswerExpress_Report_2011.pdf</v>
          </cell>
        </row>
        <row r="6236">
          <cell r="C6236" t="str">
            <v>01092013-007.2_Planned Net to Gross Ratio</v>
          </cell>
          <cell r="D6236">
            <v>2</v>
          </cell>
          <cell r="E6236" t="str">
            <v>Planned Net to Gross Ratio</v>
          </cell>
          <cell r="F6236" t="str">
            <v>Net-to-Gross Value Source</v>
          </cell>
          <cell r="G6236" t="str">
            <v/>
          </cell>
          <cell r="H6236" t="str">
            <v>Page 10</v>
          </cell>
          <cell r="I6236" t="str">
            <v>DSM_WY_FinAnswerExpress_Report_2011.pdf</v>
          </cell>
        </row>
        <row r="6237">
          <cell r="C6237" t="str">
            <v>01092013-007.2_Measure life (years)</v>
          </cell>
          <cell r="D6237">
            <v>2</v>
          </cell>
          <cell r="E6237" t="str">
            <v>Measure life (years)</v>
          </cell>
          <cell r="F6237" t="str">
            <v>Measure Life Value Source</v>
          </cell>
          <cell r="G6237" t="str">
            <v>Average of 12 years from FinAnswer Express and 15 years from Energy FinAnswer (13.5 rounded to 14)</v>
          </cell>
          <cell r="H6237" t="str">
            <v/>
          </cell>
          <cell r="I6237" t="str">
            <v/>
          </cell>
        </row>
        <row r="6238">
          <cell r="C6238" t="str">
            <v>1.1_Baseline Value</v>
          </cell>
          <cell r="D6238">
            <v>1</v>
          </cell>
          <cell r="E6238" t="str">
            <v>Baseline Value</v>
          </cell>
          <cell r="F6238" t="str">
            <v>Baseline Value Source</v>
          </cell>
          <cell r="G6238" t="str">
            <v/>
          </cell>
          <cell r="H6238" t="str">
            <v/>
          </cell>
          <cell r="I6238" t="str">
            <v>FinAnswer Express Market Characterization and Program Enhancements - California Service Territory 18 August 2011.pdf</v>
          </cell>
        </row>
        <row r="6239">
          <cell r="C6239" t="str">
            <v>1.1_Planned Realization Rate</v>
          </cell>
          <cell r="D6239">
            <v>1</v>
          </cell>
          <cell r="E6239" t="str">
            <v>Planned Realization Rate</v>
          </cell>
          <cell r="F6239" t="str">
            <v>Realization Rate Value Source</v>
          </cell>
          <cell r="G6239" t="str">
            <v/>
          </cell>
          <cell r="H6239" t="str">
            <v xml:space="preserve"> Table 1, p. 2.</v>
          </cell>
          <cell r="I6239" t="str">
            <v>CA_FinAnswer_Express_Program_Evaluation_2009-2011.pdf</v>
          </cell>
        </row>
        <row r="6240">
          <cell r="C6240" t="str">
            <v>1.1_Incremental cost ($)</v>
          </cell>
          <cell r="D6240">
            <v>1</v>
          </cell>
          <cell r="E6240" t="str">
            <v>Incremental cost ($)</v>
          </cell>
          <cell r="F6240" t="str">
            <v>Cost Value Source</v>
          </cell>
          <cell r="G6240" t="str">
            <v/>
          </cell>
          <cell r="H6240" t="str">
            <v/>
          </cell>
          <cell r="I6240" t="str">
            <v>FinAnswer Express Market Characterization and Program Enhancements - California Service Territory 18 August 2011.pdf</v>
          </cell>
        </row>
        <row r="6241">
          <cell r="C6241" t="str">
            <v>1.1_Gross Average Monthly Demand Reduction (kW/unit)</v>
          </cell>
          <cell r="D6241">
            <v>1</v>
          </cell>
          <cell r="E6241" t="str">
            <v>Gross Average Monthly Demand Reduction (kW/unit)</v>
          </cell>
          <cell r="F6241" t="str">
            <v>Demand Reduction Value Source</v>
          </cell>
          <cell r="G6241" t="str">
            <v/>
          </cell>
          <cell r="H6241" t="str">
            <v/>
          </cell>
          <cell r="I6241" t="str">
            <v>FinAnswer Express Market Characterization and Program Enhancements - California Service Territory 18 August 2011.pdf</v>
          </cell>
        </row>
        <row r="6242">
          <cell r="C6242" t="str">
            <v>1.1_Efficient Case Value</v>
          </cell>
          <cell r="D6242">
            <v>1</v>
          </cell>
          <cell r="E6242" t="str">
            <v>Efficient Case Value</v>
          </cell>
          <cell r="F6242" t="str">
            <v>Efficient Case Value Source</v>
          </cell>
          <cell r="G6242" t="str">
            <v/>
          </cell>
          <cell r="H6242" t="str">
            <v/>
          </cell>
          <cell r="I6242" t="str">
            <v>FinAnswer Express Market Characterization and Program Enhancements - California Service Territory 18 August 2011.pdf</v>
          </cell>
        </row>
        <row r="6243">
          <cell r="C6243" t="str">
            <v>1.1_Measure life (years)</v>
          </cell>
          <cell r="D6243">
            <v>1</v>
          </cell>
          <cell r="E6243" t="str">
            <v>Measure life (years)</v>
          </cell>
          <cell r="F6243" t="str">
            <v>Measure Life Value Source</v>
          </cell>
          <cell r="G6243" t="str">
            <v/>
          </cell>
          <cell r="H6243" t="str">
            <v/>
          </cell>
          <cell r="I6243" t="str">
            <v>Irrigation Measure Revision - Analysis Updated 13 Feb 2014.xlsx</v>
          </cell>
        </row>
        <row r="6244">
          <cell r="C6244" t="str">
            <v>1.1_Planned Net to Gross Ratio</v>
          </cell>
          <cell r="D6244">
            <v>1</v>
          </cell>
          <cell r="E6244" t="str">
            <v>Planned Net to Gross Ratio</v>
          </cell>
          <cell r="F6244" t="str">
            <v>Net-to-Gross Value Source</v>
          </cell>
          <cell r="G6244" t="str">
            <v/>
          </cell>
          <cell r="H6244" t="str">
            <v>P. 2 .</v>
          </cell>
          <cell r="I6244" t="str">
            <v>CA_FinAnswer_Express_Program_Evaluation_2009-2011.pdf</v>
          </cell>
        </row>
        <row r="6245">
          <cell r="C6245" t="str">
            <v>1.1_Incentive Customer ($)</v>
          </cell>
          <cell r="D6245">
            <v>1</v>
          </cell>
          <cell r="E6245" t="str">
            <v>Incentive Customer ($)</v>
          </cell>
          <cell r="F6245" t="str">
            <v>Incentive Value Source</v>
          </cell>
          <cell r="G6245" t="str">
            <v/>
          </cell>
          <cell r="H6245" t="str">
            <v>FE Deemed Savings - Industrial v10.18.12.xlsx table of deemed values used by program administator</v>
          </cell>
          <cell r="I6245" t="str">
            <v/>
          </cell>
        </row>
        <row r="6246">
          <cell r="C6246" t="str">
            <v>1.1_Gross incremental annual electric savings (kWh/yr)</v>
          </cell>
          <cell r="D6246">
            <v>1</v>
          </cell>
          <cell r="E6246" t="str">
            <v>Gross incremental annual electric savings (kWh/yr)</v>
          </cell>
          <cell r="F6246" t="str">
            <v xml:space="preserve">Energy Savings Value Source </v>
          </cell>
          <cell r="G6246" t="str">
            <v/>
          </cell>
          <cell r="H6246" t="str">
            <v/>
          </cell>
          <cell r="I6246" t="str">
            <v>FinAnswer Express Market Characterization and Program Enhancements - California Service Territory 18 August 2011.pdf</v>
          </cell>
        </row>
        <row r="6247">
          <cell r="C6247" t="str">
            <v>1.1_Gross incremental annual electric savings (kWh/yr)</v>
          </cell>
          <cell r="D6247">
            <v>1</v>
          </cell>
          <cell r="E6247" t="str">
            <v>Gross incremental annual electric savings (kWh/yr)</v>
          </cell>
          <cell r="F6247" t="str">
            <v>Baseline Gross Annual Energy Consumption (kWh/yr)</v>
          </cell>
          <cell r="G6247" t="str">
            <v/>
          </cell>
          <cell r="H6247" t="str">
            <v/>
          </cell>
          <cell r="I6247" t="str">
            <v/>
          </cell>
        </row>
        <row r="6248">
          <cell r="C6248" t="str">
            <v>08062014-004.2_Measure life (years)</v>
          </cell>
          <cell r="D6248">
            <v>2</v>
          </cell>
          <cell r="E6248" t="str">
            <v>Measure life (years)</v>
          </cell>
          <cell r="F6248" t="str">
            <v>Measure Life Value Source</v>
          </cell>
          <cell r="G6248" t="str">
            <v/>
          </cell>
          <cell r="H6248" t="str">
            <v>Table 23, Page 34</v>
          </cell>
          <cell r="I6248" t="str">
            <v>ID Irrigation Energy Savers Evaluation Report 2006-2008.pdf</v>
          </cell>
        </row>
        <row r="6249">
          <cell r="C6249" t="str">
            <v>08062014-004.2_Planned Net to Gross Ratio</v>
          </cell>
          <cell r="D6249">
            <v>2</v>
          </cell>
          <cell r="E6249" t="str">
            <v>Planned Net to Gross Ratio</v>
          </cell>
          <cell r="F6249" t="str">
            <v>Net-to-Gross Ratio Value Source</v>
          </cell>
          <cell r="G6249" t="str">
            <v/>
          </cell>
          <cell r="H6249" t="str">
            <v>Table 16</v>
          </cell>
          <cell r="I6249" t="str">
            <v>ID_Energy_FinAnswer_Program_Evaluation_2009-2011.pdf</v>
          </cell>
        </row>
        <row r="6250">
          <cell r="C6250" t="str">
            <v>445.3_Measure life (years)</v>
          </cell>
          <cell r="D6250">
            <v>3</v>
          </cell>
          <cell r="E6250" t="str">
            <v>Measure life (years)</v>
          </cell>
          <cell r="F6250" t="str">
            <v>Measure Life Value Source</v>
          </cell>
          <cell r="G6250" t="str">
            <v/>
          </cell>
          <cell r="H6250" t="str">
            <v>Page 33</v>
          </cell>
          <cell r="I6250" t="str">
            <v>Utah Industrial  Agricultural Measure Review and Update 1 May 2014.docx</v>
          </cell>
        </row>
        <row r="6251">
          <cell r="C6251" t="str">
            <v>445.3_Incremental cost ($)</v>
          </cell>
          <cell r="D6251">
            <v>3</v>
          </cell>
          <cell r="E6251" t="str">
            <v>Incremental cost ($)</v>
          </cell>
          <cell r="F6251" t="str">
            <v>Cost value source</v>
          </cell>
          <cell r="G6251" t="str">
            <v/>
          </cell>
          <cell r="H6251" t="str">
            <v/>
          </cell>
          <cell r="I6251" t="str">
            <v>PacifiCorp Irrigation Pump VFD v1.4.xls</v>
          </cell>
        </row>
        <row r="6252">
          <cell r="C6252" t="str">
            <v>445.3_Planned Net to Gross Ratio</v>
          </cell>
          <cell r="D6252">
            <v>3</v>
          </cell>
          <cell r="E6252" t="str">
            <v>Planned Net to Gross Ratio</v>
          </cell>
          <cell r="F6252" t="str">
            <v>Planned Net-to-Gross Ratio Value Source</v>
          </cell>
          <cell r="G6252" t="str">
            <v/>
          </cell>
          <cell r="H6252" t="str">
            <v>BAU - CE inputs sheet</v>
          </cell>
          <cell r="I6252" t="str">
            <v>CE inputs - measure update   small business 031314.xlsx</v>
          </cell>
        </row>
        <row r="6253">
          <cell r="C6253" t="str">
            <v>445.3_Planned Realization Rate</v>
          </cell>
          <cell r="D6253">
            <v>3</v>
          </cell>
          <cell r="E6253" t="str">
            <v>Planned Realization Rate</v>
          </cell>
          <cell r="F6253" t="str">
            <v>Planned Realization Rate Value Source</v>
          </cell>
          <cell r="G6253" t="str">
            <v/>
          </cell>
          <cell r="H6253" t="str">
            <v>BAU - CE inputs sheet</v>
          </cell>
          <cell r="I6253" t="str">
            <v>CE inputs - measure update   small business 031314.xlsx</v>
          </cell>
        </row>
        <row r="6254">
          <cell r="C6254" t="str">
            <v>445.3_Gross incremental annual electric savings (kWh/yr)</v>
          </cell>
          <cell r="D6254">
            <v>3</v>
          </cell>
          <cell r="E6254" t="str">
            <v>Gross incremental annual electric savings (kWh/yr)</v>
          </cell>
          <cell r="F6254" t="str">
            <v>Energy savings value source</v>
          </cell>
          <cell r="G6254" t="str">
            <v/>
          </cell>
          <cell r="H6254" t="str">
            <v/>
          </cell>
          <cell r="I6254" t="str">
            <v>PacifiCorp Irrigation Pump VFD v1.4.xls</v>
          </cell>
        </row>
        <row r="6255">
          <cell r="C6255" t="str">
            <v>445.2_Incentive Customer ($)</v>
          </cell>
          <cell r="D6255">
            <v>2</v>
          </cell>
          <cell r="E6255" t="str">
            <v>Incentive Customer ($)</v>
          </cell>
          <cell r="F6255" t="str">
            <v>Incentive Value Source</v>
          </cell>
          <cell r="G6255" t="str">
            <v/>
          </cell>
          <cell r="H6255" t="str">
            <v>FE Deemed Savings - Industrial v10.18.12.xlsx table of deemed values used by program administator</v>
          </cell>
          <cell r="I6255" t="str">
            <v/>
          </cell>
        </row>
        <row r="6256">
          <cell r="C6256" t="str">
            <v>445.2_Gross incremental annual electric savings (kWh/yr)</v>
          </cell>
          <cell r="D6256">
            <v>2</v>
          </cell>
          <cell r="E6256" t="str">
            <v>Gross incremental annual electric savings (kWh/yr)</v>
          </cell>
          <cell r="F6256" t="str">
            <v xml:space="preserve">Energy Savings Value Source </v>
          </cell>
          <cell r="G6256" t="str">
            <v/>
          </cell>
          <cell r="H6256" t="str">
            <v/>
          </cell>
          <cell r="I6256" t="str">
            <v>FinAnswer Express Market Characterization and Program Enhancements - Utah Service Territory 30 Nov 2011.pdf</v>
          </cell>
        </row>
        <row r="6257">
          <cell r="C6257" t="str">
            <v>445.2_Gross Average Monthly Demand Reduction (kW/unit)</v>
          </cell>
          <cell r="D6257">
            <v>2</v>
          </cell>
          <cell r="E6257" t="str">
            <v>Gross Average Monthly Demand Reduction (kW/unit)</v>
          </cell>
          <cell r="F6257" t="str">
            <v>Savings Parameters</v>
          </cell>
          <cell r="G6257" t="str">
            <v/>
          </cell>
          <cell r="H6257" t="str">
            <v/>
          </cell>
          <cell r="I6257" t="str">
            <v>Irrigation Measure Savings Calcs.xlsx</v>
          </cell>
        </row>
        <row r="6258">
          <cell r="C6258" t="str">
            <v>445.2_Gross incremental annual electric savings (kWh/yr)</v>
          </cell>
          <cell r="D6258">
            <v>2</v>
          </cell>
          <cell r="E6258" t="str">
            <v>Gross incremental annual electric savings (kWh/yr)</v>
          </cell>
          <cell r="F6258" t="str">
            <v>See Source Document(s) for savings methodology</v>
          </cell>
          <cell r="G6258" t="str">
            <v/>
          </cell>
          <cell r="H6258" t="str">
            <v/>
          </cell>
          <cell r="I6258" t="str">
            <v>Irrigation Measure Savings Calcs.xlsx</v>
          </cell>
        </row>
        <row r="6259">
          <cell r="C6259" t="str">
            <v>445.2_Gross Average Monthly Demand Reduction (kW/unit)</v>
          </cell>
          <cell r="D6259">
            <v>2</v>
          </cell>
          <cell r="E6259" t="str">
            <v>Gross Average Monthly Demand Reduction (kW/unit)</v>
          </cell>
          <cell r="F6259" t="str">
            <v>Demand Reduction Value Source</v>
          </cell>
          <cell r="G6259" t="str">
            <v/>
          </cell>
          <cell r="H6259" t="str">
            <v/>
          </cell>
          <cell r="I6259" t="str">
            <v>FinAnswer Express Market Characterization and Program Enhancements - Utah Service Territory 30 Nov 2011.pdf</v>
          </cell>
        </row>
        <row r="6260">
          <cell r="C6260" t="str">
            <v>445.2_Baseline Value</v>
          </cell>
          <cell r="D6260">
            <v>2</v>
          </cell>
          <cell r="E6260" t="str">
            <v>Baseline Value</v>
          </cell>
          <cell r="F6260" t="str">
            <v>Baseline Value Source</v>
          </cell>
          <cell r="G6260" t="str">
            <v/>
          </cell>
          <cell r="H6260" t="str">
            <v/>
          </cell>
          <cell r="I6260" t="str">
            <v>FinAnswer Express Market Characterization and Program Enhancements - Utah Service Territory 30 Nov 2011.pdf</v>
          </cell>
        </row>
        <row r="6261">
          <cell r="C6261" t="str">
            <v>445.2_Incremental cost ($)</v>
          </cell>
          <cell r="D6261">
            <v>2</v>
          </cell>
          <cell r="E6261" t="str">
            <v>Incremental cost ($)</v>
          </cell>
          <cell r="F6261" t="str">
            <v>Cost Value Source</v>
          </cell>
          <cell r="G6261" t="str">
            <v/>
          </cell>
          <cell r="H6261" t="str">
            <v/>
          </cell>
          <cell r="I6261" t="str">
            <v>FinAnswer Express Market Characterization and Program Enhancements - Utah Service Territory 30 Nov 2011.pdf</v>
          </cell>
        </row>
        <row r="6262">
          <cell r="C6262" t="str">
            <v>445.2_Efficient Case Value</v>
          </cell>
          <cell r="D6262">
            <v>2</v>
          </cell>
          <cell r="E6262" t="str">
            <v>Efficient Case Value</v>
          </cell>
          <cell r="F6262" t="str">
            <v>Efficient Case Value Source</v>
          </cell>
          <cell r="G6262" t="str">
            <v/>
          </cell>
          <cell r="H6262" t="str">
            <v/>
          </cell>
          <cell r="I6262" t="str">
            <v>FinAnswer Express Market Characterization and Program Enhancements - Utah Service Territory 30 Nov 2011.pdf</v>
          </cell>
        </row>
        <row r="6263">
          <cell r="C6263" t="str">
            <v>863.2_Measure life (years)</v>
          </cell>
          <cell r="D6263">
            <v>2</v>
          </cell>
          <cell r="E6263" t="str">
            <v>Measure life (years)</v>
          </cell>
          <cell r="F6263" t="str">
            <v>Measure Life Value Source</v>
          </cell>
          <cell r="G6263" t="str">
            <v/>
          </cell>
          <cell r="H6263" t="str">
            <v>Page 30</v>
          </cell>
          <cell r="I6263" t="str">
            <v>Review and Update Industrial Agricultural Incentive Table Measures Washington 3 Nov 2013.pdf</v>
          </cell>
        </row>
        <row r="6264">
          <cell r="C6264" t="str">
            <v>863.2_Gross incremental annual electric savings (kWh/yr)</v>
          </cell>
          <cell r="D6264">
            <v>2</v>
          </cell>
          <cell r="E6264" t="str">
            <v>Gross incremental annual electric savings (kWh/yr)</v>
          </cell>
          <cell r="F6264" t="str">
            <v>Savings Parameters</v>
          </cell>
          <cell r="G6264" t="str">
            <v/>
          </cell>
          <cell r="H6264" t="str">
            <v/>
          </cell>
          <cell r="I6264" t="str">
            <v>Irrigation Measure Revision - Analysis 11 Oct 2013.xlsx</v>
          </cell>
        </row>
        <row r="6265">
          <cell r="C6265" t="str">
            <v>863.2_Incentive Customer ($)</v>
          </cell>
          <cell r="D6265">
            <v>2</v>
          </cell>
          <cell r="E6265" t="str">
            <v>Incentive Customer ($)</v>
          </cell>
          <cell r="F6265" t="str">
            <v>Incentive Value Source</v>
          </cell>
          <cell r="G6265" t="str">
            <v/>
          </cell>
          <cell r="H6265" t="str">
            <v>Page 30</v>
          </cell>
          <cell r="I6265" t="str">
            <v>Review and Update Industrial Agricultural Incentive Table Measures Washington 3 Nov 2013.pdf</v>
          </cell>
        </row>
        <row r="6266">
          <cell r="C6266" t="str">
            <v>863.2_Incremental cost ($)</v>
          </cell>
          <cell r="D6266">
            <v>2</v>
          </cell>
          <cell r="E6266" t="str">
            <v>Incremental cost ($)</v>
          </cell>
          <cell r="F6266" t="str">
            <v>Cost Value Source</v>
          </cell>
          <cell r="G6266" t="str">
            <v/>
          </cell>
          <cell r="H6266" t="str">
            <v>Page 30</v>
          </cell>
          <cell r="I6266" t="str">
            <v>Review and Update Industrial Agricultural Incentive Table Measures Washington 3 Nov 2013.pdf</v>
          </cell>
        </row>
        <row r="6267">
          <cell r="C6267" t="str">
            <v>863.2_Gross Average Monthly Demand Reduction (kW/unit)</v>
          </cell>
          <cell r="D6267">
            <v>2</v>
          </cell>
          <cell r="E6267" t="str">
            <v>Gross Average Monthly Demand Reduction (kW/unit)</v>
          </cell>
          <cell r="F6267" t="str">
            <v>Demand Reduction Value Source</v>
          </cell>
          <cell r="G6267" t="str">
            <v/>
          </cell>
          <cell r="H6267" t="str">
            <v>Page 30</v>
          </cell>
          <cell r="I6267" t="str">
            <v>Review and Update Industrial Agricultural Incentive Table Measures Washington 3 Nov 2013.pdf</v>
          </cell>
        </row>
        <row r="6268">
          <cell r="C6268" t="str">
            <v>863.2_Gross Average Monthly Demand Reduction (kW/unit)</v>
          </cell>
          <cell r="D6268">
            <v>2</v>
          </cell>
          <cell r="E6268" t="str">
            <v>Gross Average Monthly Demand Reduction (kW/unit)</v>
          </cell>
          <cell r="F6268" t="str">
            <v>Savings Parameters</v>
          </cell>
          <cell r="G6268" t="str">
            <v/>
          </cell>
          <cell r="H6268" t="str">
            <v/>
          </cell>
          <cell r="I6268" t="str">
            <v>Irrigation Measure Revision - Analysis 11 Oct 2013.xlsx</v>
          </cell>
        </row>
        <row r="6269">
          <cell r="C6269" t="str">
            <v>863.2_Gross incremental annual electric savings (kWh/yr)</v>
          </cell>
          <cell r="D6269">
            <v>2</v>
          </cell>
          <cell r="E6269" t="str">
            <v>Gross incremental annual electric savings (kWh/yr)</v>
          </cell>
          <cell r="F6269" t="str">
            <v xml:space="preserve">Energy Savings Value Source </v>
          </cell>
          <cell r="G6269" t="str">
            <v/>
          </cell>
          <cell r="H6269" t="str">
            <v>Page 30</v>
          </cell>
          <cell r="I6269" t="str">
            <v>Review and Update Industrial Agricultural Incentive Table Measures Washington 3 Nov 2013.pdf</v>
          </cell>
        </row>
        <row r="6270">
          <cell r="C6270" t="str">
            <v>11252014-002.1_Measure life (years)</v>
          </cell>
          <cell r="D6270">
            <v>1</v>
          </cell>
          <cell r="E6270" t="str">
            <v>Measure life (years)</v>
          </cell>
          <cell r="F6270" t="str">
            <v>Measure Life Value Source</v>
          </cell>
          <cell r="G6270" t="str">
            <v/>
          </cell>
          <cell r="H6270" t="str">
            <v>Page 31</v>
          </cell>
          <cell r="I6270" t="str">
            <v>Wyoming Industrial  Agricultural Measure Review and Update 9 Nov.docx</v>
          </cell>
        </row>
        <row r="6271">
          <cell r="C6271" t="str">
            <v>11252014-002.1_Planned Net to Gross Ratio</v>
          </cell>
          <cell r="D6271">
            <v>1</v>
          </cell>
          <cell r="E6271" t="str">
            <v>Planned Net to Gross Ratio</v>
          </cell>
          <cell r="F6271" t="str">
            <v>Net-to-Gross Value Source</v>
          </cell>
          <cell r="G6271" t="str">
            <v/>
          </cell>
          <cell r="H6271" t="str">
            <v>Recommendation on Page 10</v>
          </cell>
          <cell r="I6271" t="str">
            <v>DSM_WY_EnergyFinAnswer_Report_2011.pdf</v>
          </cell>
        </row>
        <row r="6272">
          <cell r="C6272" t="str">
            <v>02122014-055.2_</v>
          </cell>
          <cell r="D6272">
            <v>2</v>
          </cell>
          <cell r="E6272" t="str">
            <v/>
          </cell>
          <cell r="F6272" t="str">
            <v/>
          </cell>
          <cell r="G6272" t="str">
            <v/>
          </cell>
          <cell r="H6272" t="str">
            <v/>
          </cell>
          <cell r="I6272" t="str">
            <v/>
          </cell>
        </row>
        <row r="6273">
          <cell r="C6273" t="str">
            <v>02122014-055.1_Gross Average Monthly Demand Reduction (kW/unit)</v>
          </cell>
          <cell r="D6273">
            <v>1</v>
          </cell>
          <cell r="E6273" t="str">
            <v>Gross Average Monthly Demand Reduction (kW/unit)</v>
          </cell>
          <cell r="F6273" t="str">
            <v>Demand Savings Value Source</v>
          </cell>
          <cell r="G6273" t="str">
            <v/>
          </cell>
          <cell r="H6273" t="str">
            <v/>
          </cell>
          <cell r="I6273" t="str">
            <v>PP CA Ltg Tool 070114.12.xlsm</v>
          </cell>
        </row>
        <row r="6274">
          <cell r="C6274" t="str">
            <v>02122014-055.1_Planned Realization Rate</v>
          </cell>
          <cell r="D6274">
            <v>1</v>
          </cell>
          <cell r="E6274" t="str">
            <v>Planned Realization Rate</v>
          </cell>
          <cell r="F6274" t="str">
            <v>Realization Rate Value Source</v>
          </cell>
          <cell r="G6274" t="str">
            <v/>
          </cell>
          <cell r="H6274" t="str">
            <v>page 2</v>
          </cell>
          <cell r="I6274" t="str">
            <v>CA_FinAnswer_Express_Program_Evaluation_2009-2011.pdf</v>
          </cell>
        </row>
        <row r="6275">
          <cell r="C6275" t="str">
            <v>02122014-055.1_Gross incremental annual electric savings (kWh/yr)</v>
          </cell>
          <cell r="D6275">
            <v>1</v>
          </cell>
          <cell r="E6275" t="str">
            <v>Gross incremental annual electric savings (kWh/yr)</v>
          </cell>
          <cell r="F6275" t="str">
            <v>Energy Savings Value Source</v>
          </cell>
          <cell r="G6275" t="str">
            <v/>
          </cell>
          <cell r="H6275" t="str">
            <v/>
          </cell>
          <cell r="I6275" t="str">
            <v>PP CA Ltg Tool 070114.12.xlsm</v>
          </cell>
        </row>
        <row r="6276">
          <cell r="C6276" t="str">
            <v>02122014-055.1_Planned Net to Gross Ratio</v>
          </cell>
          <cell r="D6276">
            <v>1</v>
          </cell>
          <cell r="E6276" t="str">
            <v>Planned Net to Gross Ratio</v>
          </cell>
          <cell r="F6276" t="str">
            <v>Net-to-Gross Value Source</v>
          </cell>
          <cell r="G6276" t="str">
            <v/>
          </cell>
          <cell r="H6276" t="str">
            <v>page 2</v>
          </cell>
          <cell r="I6276" t="str">
            <v>CA_FinAnswer_Express_Program_Evaluation_2009-2011.pdf</v>
          </cell>
        </row>
        <row r="6277">
          <cell r="C6277" t="str">
            <v>02122014-009.2_Planned Net to Gross Ratio</v>
          </cell>
          <cell r="D6277">
            <v>2</v>
          </cell>
          <cell r="E6277" t="str">
            <v>Planned Net to Gross Ratio</v>
          </cell>
          <cell r="F6277" t="str">
            <v>Net-to-Gross Value Source</v>
          </cell>
          <cell r="G6277" t="str">
            <v/>
          </cell>
          <cell r="H6277" t="str">
            <v>Page 2</v>
          </cell>
          <cell r="I6277" t="str">
            <v>ID_FinAnswer_Express_Program_Evaluation_2009-2011.pdf</v>
          </cell>
        </row>
        <row r="6278">
          <cell r="C6278" t="str">
            <v>02122014-009.2_Planned Realization Rate</v>
          </cell>
          <cell r="D6278">
            <v>2</v>
          </cell>
          <cell r="E6278" t="str">
            <v>Planned Realization Rate</v>
          </cell>
          <cell r="F6278" t="str">
            <v>Realization Rate Value Source</v>
          </cell>
          <cell r="G6278" t="str">
            <v/>
          </cell>
          <cell r="H6278" t="str">
            <v>Table 1</v>
          </cell>
          <cell r="I6278" t="str">
            <v>ID_FinAnswer_Express_Program_Evaluation_2009-2011.pdf</v>
          </cell>
        </row>
        <row r="6279">
          <cell r="C6279" t="str">
            <v>01302014-016.1_Gross Average Monthly Demand Reduction (kW/unit)</v>
          </cell>
          <cell r="D6279">
            <v>1</v>
          </cell>
          <cell r="E6279" t="str">
            <v>Gross Average Monthly Demand Reduction (kW/unit)</v>
          </cell>
          <cell r="F6279" t="str">
            <v>Demand Savings Value Source</v>
          </cell>
          <cell r="G6279" t="str">
            <v/>
          </cell>
          <cell r="H6279" t="str">
            <v/>
          </cell>
          <cell r="I6279" t="str">
            <v>RMP UT Ltg Tool 070114.12.xlsm</v>
          </cell>
        </row>
        <row r="6280">
          <cell r="C6280" t="str">
            <v>01302014-016.1_Gross incremental annual electric savings (kWh/yr)</v>
          </cell>
          <cell r="D6280">
            <v>1</v>
          </cell>
          <cell r="E6280" t="str">
            <v>Gross incremental annual electric savings (kWh/yr)</v>
          </cell>
          <cell r="F6280" t="str">
            <v>Energy Savings Value Source</v>
          </cell>
          <cell r="G6280" t="str">
            <v/>
          </cell>
          <cell r="H6280" t="str">
            <v/>
          </cell>
          <cell r="I6280" t="str">
            <v>RMP UT Ltg Tool 070114.12.xlsm</v>
          </cell>
        </row>
        <row r="6281">
          <cell r="C6281" t="str">
            <v>01132014-016.1_Baseline Value</v>
          </cell>
          <cell r="D6281">
            <v>1</v>
          </cell>
          <cell r="E6281" t="str">
            <v>Baseline Value</v>
          </cell>
          <cell r="F6281" t="str">
            <v>Stipulated Baseline Wattage</v>
          </cell>
          <cell r="G6281" t="str">
            <v/>
          </cell>
          <cell r="H6281" t="str">
            <v/>
          </cell>
          <cell r="I6281" t="str">
            <v>Stipulated Baseline Wattages for wattsmart Business and FinAnswer Express Linear Flurorescent and Incandescent Fixtures.pdf</v>
          </cell>
        </row>
        <row r="6282">
          <cell r="C6282" t="str">
            <v>01132014-016.1_Gross Average Monthly Demand Reduction (kW/unit)</v>
          </cell>
          <cell r="D6282">
            <v>1</v>
          </cell>
          <cell r="E6282" t="str">
            <v>Gross Average Monthly Demand Reduction (kW/unit)</v>
          </cell>
          <cell r="F6282" t="str">
            <v>Demand Savings Value Source</v>
          </cell>
          <cell r="G6282" t="str">
            <v/>
          </cell>
          <cell r="H6282" t="str">
            <v/>
          </cell>
          <cell r="I6282" t="str">
            <v>PP WA Ltg Tool 070114.12.xlsm</v>
          </cell>
        </row>
        <row r="6283">
          <cell r="C6283" t="str">
            <v>01132014-016.1_Gross incremental annual electric savings (kWh/yr)</v>
          </cell>
          <cell r="D6283">
            <v>1</v>
          </cell>
          <cell r="E6283" t="str">
            <v>Gross incremental annual electric savings (kWh/yr)</v>
          </cell>
          <cell r="F6283" t="str">
            <v>Energy Savings Value Source</v>
          </cell>
          <cell r="G6283" t="str">
            <v/>
          </cell>
          <cell r="H6283" t="str">
            <v/>
          </cell>
          <cell r="I6283" t="str">
            <v>PP WA Ltg Tool 070114.12.xlsm</v>
          </cell>
        </row>
        <row r="6284">
          <cell r="C6284" t="str">
            <v>02122014-035.2_Planned Net to Gross Ratio</v>
          </cell>
          <cell r="D6284">
            <v>2</v>
          </cell>
          <cell r="E6284" t="str">
            <v>Planned Net to Gross Ratio</v>
          </cell>
          <cell r="F6284" t="str">
            <v>Net-to-Gross Value Source</v>
          </cell>
          <cell r="G6284" t="str">
            <v/>
          </cell>
          <cell r="H6284" t="str">
            <v>Page 10</v>
          </cell>
          <cell r="I6284" t="str">
            <v>DSM_WY_FinAnswerExpress_Report_2011.pdf</v>
          </cell>
        </row>
        <row r="6285">
          <cell r="C6285" t="str">
            <v>02122014-035.2_Planned Realization Rate</v>
          </cell>
          <cell r="D6285">
            <v>2</v>
          </cell>
          <cell r="E6285" t="str">
            <v>Planned Realization Rate</v>
          </cell>
          <cell r="F6285" t="str">
            <v>Realization Rate Value Source</v>
          </cell>
          <cell r="G6285" t="str">
            <v/>
          </cell>
          <cell r="H6285" t="str">
            <v>Table 1</v>
          </cell>
          <cell r="I6285" t="str">
            <v>DSM_WY_FinAnswerExpress_Report_2011.pdf</v>
          </cell>
        </row>
        <row r="6286">
          <cell r="C6286" t="str">
            <v>02122014-035.2_Measure life (years)</v>
          </cell>
          <cell r="D6286">
            <v>2</v>
          </cell>
          <cell r="E6286" t="str">
            <v>Measure life (years)</v>
          </cell>
          <cell r="F6286" t="str">
            <v>Measure Life Value Source</v>
          </cell>
          <cell r="G6286" t="str">
            <v>Average of 12 years from FinAnswer Express and 15 years from Energy FinAnswer (13.5 rounded to 14)</v>
          </cell>
          <cell r="H6286" t="str">
            <v/>
          </cell>
          <cell r="I6286" t="str">
            <v/>
          </cell>
        </row>
        <row r="6287">
          <cell r="C6287" t="str">
            <v>06232015-020.1_Planned Realization Rate</v>
          </cell>
          <cell r="D6287">
            <v>1</v>
          </cell>
          <cell r="E6287" t="str">
            <v>Planned Realization Rate</v>
          </cell>
          <cell r="F6287" t="str">
            <v>Realization Rate Value Source</v>
          </cell>
          <cell r="G6287" t="str">
            <v/>
          </cell>
          <cell r="H6287" t="str">
            <v>page 2</v>
          </cell>
          <cell r="I6287" t="str">
            <v>CA_FinAnswer_Express_Program_Evaluation_2009-2011.pdf</v>
          </cell>
        </row>
        <row r="6288">
          <cell r="C6288" t="str">
            <v>06232015-020.1_Planned Net to Gross Ratio</v>
          </cell>
          <cell r="D6288">
            <v>1</v>
          </cell>
          <cell r="E6288" t="str">
            <v>Planned Net to Gross Ratio</v>
          </cell>
          <cell r="F6288" t="str">
            <v>Net-to-Gross Value Source</v>
          </cell>
          <cell r="G6288" t="str">
            <v/>
          </cell>
          <cell r="H6288" t="str">
            <v>page 2</v>
          </cell>
          <cell r="I6288" t="str">
            <v>CA_FinAnswer_Express_Program_Evaluation_2009-2011.pdf</v>
          </cell>
        </row>
        <row r="6289">
          <cell r="C6289" t="str">
            <v>11032014-005.1_Gross incremental annual electric savings (kWh/yr)</v>
          </cell>
          <cell r="D6289">
            <v>1</v>
          </cell>
          <cell r="E6289" t="str">
            <v>Gross incremental annual electric savings (kWh/yr)</v>
          </cell>
          <cell r="F6289" t="str">
            <v xml:space="preserve">Energy Savings Value Source </v>
          </cell>
          <cell r="G6289" t="str">
            <v/>
          </cell>
          <cell r="H6289" t="str">
            <v/>
          </cell>
          <cell r="I6289" t="str">
            <v>Exterior LED Compiled.xlsx</v>
          </cell>
        </row>
        <row r="6290">
          <cell r="C6290" t="str">
            <v>11032014-005.1_Planned Realization Rate</v>
          </cell>
          <cell r="D6290">
            <v>1</v>
          </cell>
          <cell r="E6290" t="str">
            <v>Planned Realization Rate</v>
          </cell>
          <cell r="F6290" t="str">
            <v>Realization Rate Value Source</v>
          </cell>
          <cell r="G6290" t="str">
            <v/>
          </cell>
          <cell r="H6290" t="str">
            <v>Table 1</v>
          </cell>
          <cell r="I6290" t="str">
            <v>ID_FinAnswer_Express_Program_Evaluation_2009-2011.pdf</v>
          </cell>
        </row>
        <row r="6291">
          <cell r="C6291" t="str">
            <v>11032014-005.1_Planned Net to Gross Ratio</v>
          </cell>
          <cell r="D6291">
            <v>1</v>
          </cell>
          <cell r="E6291" t="str">
            <v>Planned Net to Gross Ratio</v>
          </cell>
          <cell r="F6291" t="str">
            <v>Net-to-Gross Value Source</v>
          </cell>
          <cell r="G6291" t="str">
            <v/>
          </cell>
          <cell r="H6291" t="str">
            <v>Page 2</v>
          </cell>
          <cell r="I6291" t="str">
            <v>ID_FinAnswer_Express_Program_Evaluation_2009-2011.pdf</v>
          </cell>
        </row>
        <row r="6292">
          <cell r="C6292" t="str">
            <v>11032014-005.1_Measure life (years)</v>
          </cell>
          <cell r="D6292">
            <v>1</v>
          </cell>
          <cell r="E6292" t="str">
            <v>Measure life (years)</v>
          </cell>
          <cell r="F6292" t="str">
            <v>Measure Life Value Source</v>
          </cell>
          <cell r="G6292" t="str">
            <v>Average of 12 years from FinAnswer Express and 15 years from Energy FinAnswer (13.5 rounded to 14)</v>
          </cell>
          <cell r="H6292" t="str">
            <v/>
          </cell>
          <cell r="I6292" t="str">
            <v>2013-Idaho-Annual-Report-Appendices-FINAL071814.pdf</v>
          </cell>
        </row>
        <row r="6293">
          <cell r="C6293" t="str">
            <v>11032014-005.1_Gross Average Monthly Demand Reduction (kW/unit)</v>
          </cell>
          <cell r="D6293">
            <v>1</v>
          </cell>
          <cell r="E6293" t="str">
            <v>Gross Average Monthly Demand Reduction (kW/unit)</v>
          </cell>
          <cell r="F6293" t="str">
            <v>Demand Reduction Value Source</v>
          </cell>
          <cell r="G6293" t="str">
            <v/>
          </cell>
          <cell r="H6293" t="str">
            <v>Savings are assumed to occur at night, not at time of customer peak demand</v>
          </cell>
          <cell r="I6293" t="str">
            <v/>
          </cell>
        </row>
        <row r="6294">
          <cell r="C6294" t="str">
            <v>11032014-005.1_Incremental cost ($)</v>
          </cell>
          <cell r="D6294">
            <v>1</v>
          </cell>
          <cell r="E6294" t="str">
            <v>Incremental cost ($)</v>
          </cell>
          <cell r="F6294" t="str">
            <v>Cost Value Source</v>
          </cell>
          <cell r="G6294" t="str">
            <v/>
          </cell>
          <cell r="H6294" t="str">
            <v/>
          </cell>
          <cell r="I6294" t="str">
            <v>Exterior LED Compiled.xlsx</v>
          </cell>
        </row>
        <row r="6295">
          <cell r="C6295" t="str">
            <v>07182014-014.1_Planned Realization Rate</v>
          </cell>
          <cell r="D6295">
            <v>1</v>
          </cell>
          <cell r="E6295" t="str">
            <v>Planned Realization Rate</v>
          </cell>
          <cell r="F6295" t="str">
            <v>Realization Rate Value Source</v>
          </cell>
          <cell r="G6295" t="str">
            <v/>
          </cell>
          <cell r="H6295" t="str">
            <v>BAU - CE inputs sheet</v>
          </cell>
          <cell r="I6295" t="str">
            <v>CE inputs - measure update   small business 031314.xlsx</v>
          </cell>
        </row>
        <row r="6296">
          <cell r="C6296" t="str">
            <v>07182014-014.1_Measure life (years)</v>
          </cell>
          <cell r="D6296">
            <v>1</v>
          </cell>
          <cell r="E6296" t="str">
            <v>Measure life (years)</v>
          </cell>
          <cell r="F6296" t="str">
            <v>Measure Life Value Source</v>
          </cell>
          <cell r="G6296" t="str">
            <v/>
          </cell>
          <cell r="H6296" t="str">
            <v>Used for program change filing. Program-level measure life decreased from previous 14 years to feflect increasing role of energy management</v>
          </cell>
          <cell r="I6296" t="str">
            <v>CE inputs - measure update   small business 031314.xlsx</v>
          </cell>
        </row>
        <row r="6297">
          <cell r="C6297" t="str">
            <v>07182014-014.1_Incremental cost ($)</v>
          </cell>
          <cell r="D6297">
            <v>1</v>
          </cell>
          <cell r="E6297" t="str">
            <v>Incremental cost ($)</v>
          </cell>
          <cell r="F6297" t="str">
            <v>Incremental Cost Value Source</v>
          </cell>
          <cell r="G6297" t="str">
            <v/>
          </cell>
          <cell r="H6297" t="str">
            <v/>
          </cell>
          <cell r="I6297" t="str">
            <v>Program Update Report UT 050214.docx</v>
          </cell>
        </row>
        <row r="6298">
          <cell r="C6298" t="str">
            <v>07182014-014.1_Planned Net to Gross Ratio</v>
          </cell>
          <cell r="D6298">
            <v>1</v>
          </cell>
          <cell r="E6298" t="str">
            <v>Planned Net to Gross Ratio</v>
          </cell>
          <cell r="F6298" t="str">
            <v>Net-to-Gross Value Source</v>
          </cell>
          <cell r="G6298" t="str">
            <v/>
          </cell>
          <cell r="H6298" t="str">
            <v>BAU - CE inputs sheet</v>
          </cell>
          <cell r="I6298" t="str">
            <v>CE inputs - measure update   small business 031314.xlsx</v>
          </cell>
        </row>
        <row r="6299">
          <cell r="C6299" t="str">
            <v>07182014-014.1_Incremental cost ($)</v>
          </cell>
          <cell r="D6299">
            <v>1</v>
          </cell>
          <cell r="E6299" t="str">
            <v>Incremental cost ($)</v>
          </cell>
          <cell r="F6299" t="str">
            <v>Incremental Cost Value Source</v>
          </cell>
          <cell r="G6299" t="str">
            <v/>
          </cell>
          <cell r="H6299" t="str">
            <v/>
          </cell>
          <cell r="I6299" t="str">
            <v/>
          </cell>
        </row>
        <row r="6300">
          <cell r="C6300" t="str">
            <v>07182014-014.1_Gross incremental annual electric savings (kWh/yr)</v>
          </cell>
          <cell r="D6300">
            <v>1</v>
          </cell>
          <cell r="E6300" t="str">
            <v>Gross incremental annual electric savings (kWh/yr)</v>
          </cell>
          <cell r="F6300" t="str">
            <v>Energy Savings Value Source</v>
          </cell>
          <cell r="G6300" t="str">
            <v/>
          </cell>
          <cell r="H6300" t="str">
            <v/>
          </cell>
          <cell r="I6300" t="str">
            <v/>
          </cell>
        </row>
        <row r="6301">
          <cell r="C6301" t="str">
            <v>07182014-014.1_Gross Average Monthly Demand Reduction (kW/unit)</v>
          </cell>
          <cell r="D6301">
            <v>1</v>
          </cell>
          <cell r="E6301" t="str">
            <v>Gross Average Monthly Demand Reduction (kW/unit)</v>
          </cell>
          <cell r="F6301" t="str">
            <v>Demand Savings Value Source</v>
          </cell>
          <cell r="G6301" t="str">
            <v/>
          </cell>
          <cell r="H6301" t="str">
            <v>Savings are assumed to occur at night, not at time of customer peak demand</v>
          </cell>
          <cell r="I6301" t="str">
            <v/>
          </cell>
        </row>
        <row r="6302">
          <cell r="C6302" t="str">
            <v>07182014-014.1_Gross incremental annual electric savings (kWh/yr)</v>
          </cell>
          <cell r="D6302">
            <v>1</v>
          </cell>
          <cell r="E6302" t="str">
            <v>Gross incremental annual electric savings (kWh/yr)</v>
          </cell>
          <cell r="F6302" t="str">
            <v>Energy Savings Value Source</v>
          </cell>
          <cell r="G6302" t="str">
            <v/>
          </cell>
          <cell r="H6302" t="str">
            <v/>
          </cell>
          <cell r="I6302" t="str">
            <v>Program Update Report UT 050214.docx</v>
          </cell>
        </row>
        <row r="6303">
          <cell r="C6303" t="str">
            <v>09252014-007.1_Incremental cost ($)</v>
          </cell>
          <cell r="D6303">
            <v>1</v>
          </cell>
          <cell r="E6303" t="str">
            <v>Incremental cost ($)</v>
          </cell>
          <cell r="F6303" t="str">
            <v>Cost Value Source</v>
          </cell>
          <cell r="G6303" t="str">
            <v/>
          </cell>
          <cell r="H6303" t="str">
            <v/>
          </cell>
          <cell r="I6303" t="str">
            <v/>
          </cell>
        </row>
        <row r="6304">
          <cell r="C6304" t="str">
            <v>09252014-007.1_Incremental cost ($)</v>
          </cell>
          <cell r="D6304">
            <v>1</v>
          </cell>
          <cell r="E6304" t="str">
            <v>Incremental cost ($)</v>
          </cell>
          <cell r="F6304" t="str">
            <v>Cost Value Source</v>
          </cell>
          <cell r="G6304" t="str">
            <v/>
          </cell>
          <cell r="H6304" t="str">
            <v/>
          </cell>
          <cell r="I6304" t="str">
            <v>Washington Exterior LED Compiled for 01OCT2014 Update.xlsx</v>
          </cell>
        </row>
        <row r="6305">
          <cell r="C6305" t="str">
            <v>12012014-031.1_Gross incremental annual electric savings (kWh/yr)</v>
          </cell>
          <cell r="D6305">
            <v>1</v>
          </cell>
          <cell r="E6305" t="str">
            <v>Gross incremental annual electric savings (kWh/yr)</v>
          </cell>
          <cell r="F6305" t="str">
            <v>Energy Savings Value Source</v>
          </cell>
          <cell r="G6305" t="str">
            <v/>
          </cell>
          <cell r="H6305" t="str">
            <v/>
          </cell>
          <cell r="I6305" t="str">
            <v>WY Exterior NCMR Lighting Measures Compiled 12122014.xlsx</v>
          </cell>
        </row>
        <row r="6306">
          <cell r="C6306" t="str">
            <v>12012014-031.1_Gross Average Monthly Demand Reduction (kW/unit)</v>
          </cell>
          <cell r="D6306">
            <v>1</v>
          </cell>
          <cell r="E6306" t="str">
            <v>Gross Average Monthly Demand Reduction (kW/unit)</v>
          </cell>
          <cell r="F6306" t="str">
            <v>Demand Savings Value Source</v>
          </cell>
          <cell r="G6306" t="str">
            <v/>
          </cell>
          <cell r="H6306" t="str">
            <v>Savings are assumed to occur at night, not at time of customer peak demand</v>
          </cell>
          <cell r="I6306" t="str">
            <v/>
          </cell>
        </row>
        <row r="6307">
          <cell r="C6307" t="str">
            <v>12012014-031.1_Measure life (years)</v>
          </cell>
          <cell r="D6307">
            <v>1</v>
          </cell>
          <cell r="E6307" t="str">
            <v>Measure life (years)</v>
          </cell>
          <cell r="F6307" t="str">
            <v>Measure Life Value Source</v>
          </cell>
          <cell r="G6307" t="str">
            <v>Average of 12 years from FinAnswer Express and 15 years from Energy FinAnswer (13.5 rounded to 14)</v>
          </cell>
          <cell r="H6307" t="str">
            <v/>
          </cell>
          <cell r="I6307" t="str">
            <v/>
          </cell>
        </row>
        <row r="6308">
          <cell r="C6308" t="str">
            <v>12012014-031.1_Planned Realization Rate</v>
          </cell>
          <cell r="D6308">
            <v>1</v>
          </cell>
          <cell r="E6308" t="str">
            <v>Planned Realization Rate</v>
          </cell>
          <cell r="F6308" t="str">
            <v>Realization Rate Value Source</v>
          </cell>
          <cell r="G6308" t="str">
            <v/>
          </cell>
          <cell r="H6308" t="str">
            <v>Table 1</v>
          </cell>
          <cell r="I6308" t="str">
            <v>DSM_WY_FinAnswerExpress_Report_2011.pdf</v>
          </cell>
        </row>
        <row r="6309">
          <cell r="C6309" t="str">
            <v>12012014-031.1_Planned Net to Gross Ratio</v>
          </cell>
          <cell r="D6309">
            <v>1</v>
          </cell>
          <cell r="E6309" t="str">
            <v>Planned Net to Gross Ratio</v>
          </cell>
          <cell r="F6309" t="str">
            <v>Net-to-Gross Value Source</v>
          </cell>
          <cell r="G6309" t="str">
            <v/>
          </cell>
          <cell r="H6309" t="str">
            <v>Page 10</v>
          </cell>
          <cell r="I6309" t="str">
            <v>DSM_WY_FinAnswerExpress_Report_2011.pdf</v>
          </cell>
        </row>
        <row r="6310">
          <cell r="C6310" t="str">
            <v>12012014-031.1_Incremental cost ($)</v>
          </cell>
          <cell r="D6310">
            <v>1</v>
          </cell>
          <cell r="E6310" t="str">
            <v>Incremental cost ($)</v>
          </cell>
          <cell r="F6310" t="str">
            <v>Incremental Cost Value Source</v>
          </cell>
          <cell r="G6310" t="str">
            <v/>
          </cell>
          <cell r="H6310" t="str">
            <v/>
          </cell>
          <cell r="I6310" t="str">
            <v>WY Exterior NCMR Lighting Measures Compiled 12122014.xlsx</v>
          </cell>
        </row>
        <row r="6311">
          <cell r="C6311" t="str">
            <v>268.2_Planned Net to Gross Ratio</v>
          </cell>
          <cell r="D6311">
            <v>2</v>
          </cell>
          <cell r="E6311" t="str">
            <v>Planned Net to Gross Ratio</v>
          </cell>
          <cell r="F6311" t="str">
            <v>Net-to-Gross Value Source</v>
          </cell>
          <cell r="G6311" t="str">
            <v/>
          </cell>
          <cell r="H6311" t="str">
            <v>Page 2</v>
          </cell>
          <cell r="I6311" t="str">
            <v>ID_FinAnswer_Express_Program_Evaluation_2009-2011.pdf</v>
          </cell>
        </row>
        <row r="6312">
          <cell r="C6312" t="str">
            <v>268.2_Incremental cost ($)</v>
          </cell>
          <cell r="D6312">
            <v>2</v>
          </cell>
          <cell r="E6312" t="str">
            <v>Incremental cost ($)</v>
          </cell>
          <cell r="F6312" t="str">
            <v>Cost Value Source</v>
          </cell>
          <cell r="G6312" t="str">
            <v/>
          </cell>
          <cell r="H6312" t="str">
            <v/>
          </cell>
          <cell r="I6312" t="str">
            <v>NonLighting Measure Worksheets ID 111314.pdf</v>
          </cell>
        </row>
        <row r="6313">
          <cell r="C6313" t="str">
            <v>268.2_Gross incremental annual electric savings (kWh/yr)</v>
          </cell>
          <cell r="D6313">
            <v>2</v>
          </cell>
          <cell r="E6313" t="str">
            <v>Gross incremental annual electric savings (kWh/yr)</v>
          </cell>
          <cell r="F6313" t="str">
            <v xml:space="preserve">Energy Savings Value Source </v>
          </cell>
          <cell r="G6313" t="str">
            <v/>
          </cell>
          <cell r="H6313" t="str">
            <v/>
          </cell>
          <cell r="I6313" t="str">
            <v>NonLighting Measure Worksheets ID 111314.pdf</v>
          </cell>
        </row>
        <row r="6314">
          <cell r="C6314" t="str">
            <v>268.2_Gross Average Monthly Demand Reduction (kW/unit)</v>
          </cell>
          <cell r="D6314">
            <v>2</v>
          </cell>
          <cell r="E6314" t="str">
            <v>Gross Average Monthly Demand Reduction (kW/unit)</v>
          </cell>
          <cell r="F6314" t="str">
            <v>Demand Reduction Value Source</v>
          </cell>
          <cell r="G6314" t="str">
            <v/>
          </cell>
          <cell r="H6314" t="str">
            <v/>
          </cell>
          <cell r="I6314" t="str">
            <v>NonLighting Measure Worksheets ID 111314.pdf</v>
          </cell>
        </row>
        <row r="6315">
          <cell r="C6315" t="str">
            <v>268.2_Planned Realization Rate</v>
          </cell>
          <cell r="D6315">
            <v>2</v>
          </cell>
          <cell r="E6315" t="str">
            <v>Planned Realization Rate</v>
          </cell>
          <cell r="F6315" t="str">
            <v>Realization Rate Value Source</v>
          </cell>
          <cell r="G6315" t="str">
            <v/>
          </cell>
          <cell r="H6315" t="str">
            <v>Table 1</v>
          </cell>
          <cell r="I6315" t="str">
            <v>ID_FinAnswer_Express_Program_Evaluation_2009-2011.pdf</v>
          </cell>
        </row>
        <row r="6316">
          <cell r="C6316" t="str">
            <v>268.2_Measure life (years)</v>
          </cell>
          <cell r="D6316">
            <v>2</v>
          </cell>
          <cell r="E6316" t="str">
            <v>Measure life (years)</v>
          </cell>
          <cell r="F6316" t="str">
            <v>Measure Life Value Source</v>
          </cell>
          <cell r="G6316" t="str">
            <v/>
          </cell>
          <cell r="H6316" t="str">
            <v/>
          </cell>
          <cell r="I6316" t="str">
            <v>NonLighting Measure Worksheets ID 111314.pdf</v>
          </cell>
        </row>
        <row r="6317">
          <cell r="C6317" t="str">
            <v>496.2_Incremental cost ($)</v>
          </cell>
          <cell r="D6317">
            <v>2</v>
          </cell>
          <cell r="E6317" t="str">
            <v>Incremental cost ($)</v>
          </cell>
          <cell r="F6317" t="str">
            <v>Cost Value Source</v>
          </cell>
          <cell r="G6317" t="str">
            <v/>
          </cell>
          <cell r="H6317" t="str">
            <v>Table 6-11</v>
          </cell>
          <cell r="I6317" t="str">
            <v>FinAnswer Express Market Characterization and Program Enhancements - Utah Service Territory 30 Nov 2011.pdf</v>
          </cell>
        </row>
        <row r="6318">
          <cell r="C6318" t="str">
            <v>496.2_Gross incremental annual electric savings (kWh/yr)</v>
          </cell>
          <cell r="D6318">
            <v>2</v>
          </cell>
          <cell r="E6318" t="str">
            <v>Gross incremental annual electric savings (kWh/yr)</v>
          </cell>
          <cell r="F6318" t="str">
            <v xml:space="preserve">Energy Savings Value Source </v>
          </cell>
          <cell r="G6318" t="str">
            <v/>
          </cell>
          <cell r="H6318" t="str">
            <v>Table 6-11</v>
          </cell>
          <cell r="I6318" t="str">
            <v>FinAnswer Express Market Characterization and Program Enhancements - Utah Service Territory 30 Nov 2011.pdf</v>
          </cell>
        </row>
        <row r="6319">
          <cell r="C6319" t="str">
            <v>496.2_Measure life (years)</v>
          </cell>
          <cell r="D6319">
            <v>2</v>
          </cell>
          <cell r="E6319" t="str">
            <v>Measure life (years)</v>
          </cell>
          <cell r="F6319" t="str">
            <v>Measure Life Value Source</v>
          </cell>
          <cell r="G6319" t="str">
            <v/>
          </cell>
          <cell r="H6319" t="str">
            <v>Table 2 on page 22 of Appendix 1</v>
          </cell>
          <cell r="I6319" t="str">
            <v>UT_2011_Annual_Report.pdf</v>
          </cell>
        </row>
        <row r="6320">
          <cell r="C6320" t="str">
            <v>496.2_Gross Average Monthly Demand Reduction (kW/unit)</v>
          </cell>
          <cell r="D6320">
            <v>2</v>
          </cell>
          <cell r="E6320" t="str">
            <v>Gross Average Monthly Demand Reduction (kW/unit)</v>
          </cell>
          <cell r="F6320" t="str">
            <v>Demand Reduction Value Source</v>
          </cell>
          <cell r="G6320" t="str">
            <v/>
          </cell>
          <cell r="H6320" t="str">
            <v>Table 6-11</v>
          </cell>
          <cell r="I6320" t="str">
            <v>FinAnswer Express Market Characterization and Program Enhancements - Utah Service Territory 30 Nov 2011.pdf</v>
          </cell>
        </row>
        <row r="6321">
          <cell r="C6321" t="str">
            <v>496.2_Incentive Customer ($)</v>
          </cell>
          <cell r="D6321">
            <v>2</v>
          </cell>
          <cell r="E6321" t="str">
            <v>Incentive Customer ($)</v>
          </cell>
          <cell r="F6321" t="str">
            <v>Incentive Value Source</v>
          </cell>
          <cell r="G6321" t="str">
            <v/>
          </cell>
          <cell r="H6321" t="str">
            <v>Table 6-11</v>
          </cell>
          <cell r="I6321" t="str">
            <v>FinAnswer Express Market Characterization and Program Enhancements - Utah Service Territory 30 Nov 2011.pdf</v>
          </cell>
        </row>
        <row r="6322">
          <cell r="C6322" t="str">
            <v>496.2_Gross incremental annual electric savings (kWh/yr)</v>
          </cell>
          <cell r="D6322">
            <v>2</v>
          </cell>
          <cell r="E6322" t="str">
            <v>Gross incremental annual electric savings (kWh/yr)</v>
          </cell>
          <cell r="F6322" t="str">
            <v>See Source Document(s) for savings methodology</v>
          </cell>
          <cell r="G6322" t="str">
            <v/>
          </cell>
          <cell r="H6322" t="str">
            <v/>
          </cell>
          <cell r="I6322" t="str">
            <v>LED Case Lighting.docx</v>
          </cell>
        </row>
        <row r="6323">
          <cell r="C6323" t="str">
            <v>496.3_Gross Average Monthly Demand Reduction (kW/unit)</v>
          </cell>
          <cell r="D6323">
            <v>3</v>
          </cell>
          <cell r="E6323" t="str">
            <v>Gross Average Monthly Demand Reduction (kW/unit)</v>
          </cell>
          <cell r="F6323" t="str">
            <v>Demand Savings Value Source</v>
          </cell>
          <cell r="G6323" t="str">
            <v/>
          </cell>
          <cell r="H6323" t="str">
            <v/>
          </cell>
          <cell r="I6323" t="str">
            <v>Program Update Report UT 050214.docx</v>
          </cell>
        </row>
        <row r="6324">
          <cell r="C6324" t="str">
            <v>496.3_Planned Realization Rate</v>
          </cell>
          <cell r="D6324">
            <v>3</v>
          </cell>
          <cell r="E6324" t="str">
            <v>Planned Realization Rate</v>
          </cell>
          <cell r="F6324" t="str">
            <v>Realization Rate Value Source</v>
          </cell>
          <cell r="G6324" t="str">
            <v/>
          </cell>
          <cell r="H6324" t="str">
            <v>BAU - CE inputs sheet</v>
          </cell>
          <cell r="I6324" t="str">
            <v>CE inputs - measure update   small business 031314.xlsx</v>
          </cell>
        </row>
        <row r="6325">
          <cell r="C6325" t="str">
            <v>496.3_Gross Average Monthly Demand Reduction (kW/unit)</v>
          </cell>
          <cell r="D6325">
            <v>3</v>
          </cell>
          <cell r="E6325" t="str">
            <v>Gross Average Monthly Demand Reduction (kW/unit)</v>
          </cell>
          <cell r="F6325" t="str">
            <v>Demand Savings Value Source</v>
          </cell>
          <cell r="G6325" t="str">
            <v/>
          </cell>
          <cell r="H6325" t="str">
            <v/>
          </cell>
          <cell r="I6325" t="str">
            <v/>
          </cell>
        </row>
        <row r="6326">
          <cell r="C6326" t="str">
            <v>496.3_Planned Net to Gross Ratio</v>
          </cell>
          <cell r="D6326">
            <v>3</v>
          </cell>
          <cell r="E6326" t="str">
            <v>Planned Net to Gross Ratio</v>
          </cell>
          <cell r="F6326" t="str">
            <v>Net-to-Gross Value Source</v>
          </cell>
          <cell r="G6326" t="str">
            <v/>
          </cell>
          <cell r="H6326" t="str">
            <v>BAU - CE inputs sheet</v>
          </cell>
          <cell r="I6326" t="str">
            <v>CE inputs - measure update   small business 031314.xlsx</v>
          </cell>
        </row>
        <row r="6327">
          <cell r="C6327" t="str">
            <v>496.3_Incremental cost ($)</v>
          </cell>
          <cell r="D6327">
            <v>3</v>
          </cell>
          <cell r="E6327" t="str">
            <v>Incremental cost ($)</v>
          </cell>
          <cell r="F6327" t="str">
            <v>Incremental Cost Value Source</v>
          </cell>
          <cell r="G6327" t="str">
            <v/>
          </cell>
          <cell r="H6327" t="str">
            <v/>
          </cell>
          <cell r="I6327" t="str">
            <v>Program Update Report UT 050214.docx</v>
          </cell>
        </row>
        <row r="6328">
          <cell r="C6328" t="str">
            <v>496.3_Gross incremental annual electric savings (kWh/yr)</v>
          </cell>
          <cell r="D6328">
            <v>3</v>
          </cell>
          <cell r="E6328" t="str">
            <v>Gross incremental annual electric savings (kWh/yr)</v>
          </cell>
          <cell r="F6328" t="str">
            <v>Energy Savings Value Source</v>
          </cell>
          <cell r="G6328" t="str">
            <v/>
          </cell>
          <cell r="H6328" t="str">
            <v/>
          </cell>
          <cell r="I6328" t="str">
            <v/>
          </cell>
        </row>
        <row r="6329">
          <cell r="C6329" t="str">
            <v>496.3_Gross incremental annual electric savings (kWh/yr)</v>
          </cell>
          <cell r="D6329">
            <v>3</v>
          </cell>
          <cell r="E6329" t="str">
            <v>Gross incremental annual electric savings (kWh/yr)</v>
          </cell>
          <cell r="F6329" t="str">
            <v>Energy Savings Value Source</v>
          </cell>
          <cell r="G6329" t="str">
            <v/>
          </cell>
          <cell r="H6329" t="str">
            <v/>
          </cell>
          <cell r="I6329" t="str">
            <v>Program Update Report UT 050214.docx</v>
          </cell>
        </row>
        <row r="6330">
          <cell r="C6330" t="str">
            <v>496.3_Measure life (years)</v>
          </cell>
          <cell r="D6330">
            <v>3</v>
          </cell>
          <cell r="E6330" t="str">
            <v>Measure life (years)</v>
          </cell>
          <cell r="F6330" t="str">
            <v>Measure Life Value Source</v>
          </cell>
          <cell r="G6330" t="str">
            <v/>
          </cell>
          <cell r="H6330" t="str">
            <v/>
          </cell>
          <cell r="I6330" t="str">
            <v>Program Update Report UT 050214.docx</v>
          </cell>
        </row>
        <row r="6331">
          <cell r="C6331" t="str">
            <v>496.3_Incremental cost ($)</v>
          </cell>
          <cell r="D6331">
            <v>3</v>
          </cell>
          <cell r="E6331" t="str">
            <v>Incremental cost ($)</v>
          </cell>
          <cell r="F6331" t="str">
            <v>Incremental Cost Value Source</v>
          </cell>
          <cell r="G6331" t="str">
            <v/>
          </cell>
          <cell r="H6331" t="str">
            <v/>
          </cell>
          <cell r="I6331" t="str">
            <v/>
          </cell>
        </row>
        <row r="6332">
          <cell r="C6332" t="str">
            <v>708.2_Incentive Customer ($)</v>
          </cell>
          <cell r="D6332">
            <v>2</v>
          </cell>
          <cell r="E6332" t="str">
            <v>Incentive Customer ($)</v>
          </cell>
          <cell r="F6332" t="str">
            <v>Incentive Value Source</v>
          </cell>
          <cell r="G6332" t="str">
            <v/>
          </cell>
          <cell r="H6332" t="str">
            <v>pg 18-20, Table 6-11</v>
          </cell>
          <cell r="I6332" t="str">
            <v>FinAnswer Express Market Characterization and Program Enhancements - Washington Service Territory 9 Sept 2011.pdf</v>
          </cell>
        </row>
        <row r="6333">
          <cell r="C6333" t="str">
            <v>708.2_Gross Average Monthly Demand Reduction (kW/unit)</v>
          </cell>
          <cell r="D6333">
            <v>2</v>
          </cell>
          <cell r="E6333" t="str">
            <v>Gross Average Monthly Demand Reduction (kW/unit)</v>
          </cell>
          <cell r="F6333" t="str">
            <v>Savings Parameters</v>
          </cell>
          <cell r="G6333" t="str">
            <v/>
          </cell>
          <cell r="H6333" t="str">
            <v>See Source Document(s) for savings methodology</v>
          </cell>
          <cell r="I6333" t="str">
            <v>WA LED Case Lighting.docx</v>
          </cell>
        </row>
        <row r="6334">
          <cell r="C6334" t="str">
            <v>708.2_Gross Average Monthly Demand Reduction (kW/unit)</v>
          </cell>
          <cell r="D6334">
            <v>2</v>
          </cell>
          <cell r="E6334" t="str">
            <v>Gross Average Monthly Demand Reduction (kW/unit)</v>
          </cell>
          <cell r="F6334" t="str">
            <v>Demand Reduction Value Source</v>
          </cell>
          <cell r="G6334" t="str">
            <v/>
          </cell>
          <cell r="H6334" t="str">
            <v>pg 18-20, Table 6-11</v>
          </cell>
          <cell r="I6334" t="str">
            <v>FinAnswer Express Market Characterization and Program Enhancements - Washington Service Territory 9 Sept 2011.pdf</v>
          </cell>
        </row>
        <row r="6335">
          <cell r="C6335" t="str">
            <v>708.2_Incremental cost ($)</v>
          </cell>
          <cell r="D6335">
            <v>2</v>
          </cell>
          <cell r="E6335" t="str">
            <v>Incremental cost ($)</v>
          </cell>
          <cell r="F6335" t="str">
            <v>Cost Value Source</v>
          </cell>
          <cell r="G6335" t="str">
            <v/>
          </cell>
          <cell r="H6335" t="str">
            <v>pg 18-20, Table 6-11</v>
          </cell>
          <cell r="I6335" t="str">
            <v>FinAnswer Express Market Characterization and Program Enhancements - Washington Service Territory 9 Sept 2011.pdf</v>
          </cell>
        </row>
        <row r="6336">
          <cell r="C6336" t="str">
            <v>708.2_Gross incremental annual electric savings (kWh/yr)</v>
          </cell>
          <cell r="D6336">
            <v>2</v>
          </cell>
          <cell r="E6336" t="str">
            <v>Gross incremental annual electric savings (kWh/yr)</v>
          </cell>
          <cell r="F6336" t="str">
            <v>Savings Parameters</v>
          </cell>
          <cell r="G6336" t="str">
            <v/>
          </cell>
          <cell r="H6336" t="str">
            <v>See Source Document(s) for savings methodology</v>
          </cell>
          <cell r="I6336" t="str">
            <v>WA LED Case Lighting.docx</v>
          </cell>
        </row>
        <row r="6337">
          <cell r="C6337" t="str">
            <v>708.2_Gross incremental annual electric savings (kWh/yr)</v>
          </cell>
          <cell r="D6337">
            <v>2</v>
          </cell>
          <cell r="E6337" t="str">
            <v>Gross incremental annual electric savings (kWh/yr)</v>
          </cell>
          <cell r="F6337" t="str">
            <v xml:space="preserve">Energy Savings Value Source </v>
          </cell>
          <cell r="G6337" t="str">
            <v/>
          </cell>
          <cell r="H6337" t="str">
            <v>pg 18-20, Table 6-11</v>
          </cell>
          <cell r="I6337" t="str">
            <v>FinAnswer Express Market Characterization and Program Enhancements - Washington Service Territory 9 Sept 2011.pdf</v>
          </cell>
        </row>
        <row r="6338">
          <cell r="C6338" t="str">
            <v>708.2_Measure life (years)</v>
          </cell>
          <cell r="D6338">
            <v>2</v>
          </cell>
          <cell r="E6338" t="str">
            <v>Measure life (years)</v>
          </cell>
          <cell r="F6338" t="str">
            <v>Measure Life Value Source</v>
          </cell>
          <cell r="G6338" t="str">
            <v/>
          </cell>
          <cell r="H6338" t="str">
            <v>pg 18-20, Table 6-11</v>
          </cell>
          <cell r="I6338" t="str">
            <v>FinAnswer Express Market Characterization and Program Enhancements - Washington Service Territory 9 Sept 2011.pdf</v>
          </cell>
        </row>
        <row r="6339">
          <cell r="C6339" t="str">
            <v>919.2_Measure life (years)</v>
          </cell>
          <cell r="D6339">
            <v>2</v>
          </cell>
          <cell r="E6339" t="str">
            <v>Measure life (years)</v>
          </cell>
          <cell r="F6339" t="str">
            <v>Measure Life Value Source</v>
          </cell>
          <cell r="G6339" t="str">
            <v/>
          </cell>
          <cell r="H6339" t="str">
            <v/>
          </cell>
          <cell r="I6339" t="str">
            <v>NonLighting Measure Worksheets WY 120814.pdf</v>
          </cell>
        </row>
        <row r="6340">
          <cell r="C6340" t="str">
            <v>919.2_Gross incremental annual electric savings (kWh/yr)</v>
          </cell>
          <cell r="D6340">
            <v>2</v>
          </cell>
          <cell r="E6340" t="str">
            <v>Gross incremental annual electric savings (kWh/yr)</v>
          </cell>
          <cell r="F6340" t="str">
            <v>Energy Savings Value Source</v>
          </cell>
          <cell r="G6340" t="str">
            <v/>
          </cell>
          <cell r="H6340" t="str">
            <v/>
          </cell>
          <cell r="I6340" t="str">
            <v>NonLighting Measure Worksheets WY 120814.pdf</v>
          </cell>
        </row>
        <row r="6341">
          <cell r="C6341" t="str">
            <v>919.2_Gross Average Monthly Demand Reduction (kW/unit)</v>
          </cell>
          <cell r="D6341">
            <v>2</v>
          </cell>
          <cell r="E6341" t="str">
            <v>Gross Average Monthly Demand Reduction (kW/unit)</v>
          </cell>
          <cell r="F6341" t="str">
            <v>Demand Savings Value Source</v>
          </cell>
          <cell r="G6341" t="str">
            <v/>
          </cell>
          <cell r="H6341" t="str">
            <v/>
          </cell>
          <cell r="I6341" t="str">
            <v>NonLighting Measure Worksheets WY 120814.pdf</v>
          </cell>
        </row>
        <row r="6342">
          <cell r="C6342" t="str">
            <v>919.2_Planned Net to Gross Ratio</v>
          </cell>
          <cell r="D6342">
            <v>2</v>
          </cell>
          <cell r="E6342" t="str">
            <v>Planned Net to Gross Ratio</v>
          </cell>
          <cell r="F6342" t="str">
            <v>Net-to-Gross Value Source</v>
          </cell>
          <cell r="G6342" t="str">
            <v/>
          </cell>
          <cell r="H6342" t="str">
            <v>Page 10</v>
          </cell>
          <cell r="I6342" t="str">
            <v>DSM_WY_FinAnswerExpress_Report_2011.pdf</v>
          </cell>
        </row>
        <row r="6343">
          <cell r="C6343" t="str">
            <v>919.2_Incremental cost ($)</v>
          </cell>
          <cell r="D6343">
            <v>2</v>
          </cell>
          <cell r="E6343" t="str">
            <v>Incremental cost ($)</v>
          </cell>
          <cell r="F6343" t="str">
            <v>Incremental Cost Value Source</v>
          </cell>
          <cell r="G6343" t="str">
            <v/>
          </cell>
          <cell r="H6343" t="str">
            <v/>
          </cell>
          <cell r="I6343" t="str">
            <v>NonLighting Measure Worksheets WY 120814.pdf</v>
          </cell>
        </row>
        <row r="6344">
          <cell r="C6344" t="str">
            <v>919.2_Planned Realization Rate</v>
          </cell>
          <cell r="D6344">
            <v>2</v>
          </cell>
          <cell r="E6344" t="str">
            <v>Planned Realization Rate</v>
          </cell>
          <cell r="F6344" t="str">
            <v>Realization Rate Value Source</v>
          </cell>
          <cell r="G6344" t="str">
            <v/>
          </cell>
          <cell r="H6344" t="str">
            <v>Table 1</v>
          </cell>
          <cell r="I6344" t="str">
            <v>DSM_WY_FinAnswerExpress_Report_2011.pdf</v>
          </cell>
        </row>
        <row r="6345">
          <cell r="C6345" t="str">
            <v>57.2_Planned Net to Gross Ratio</v>
          </cell>
          <cell r="D6345">
            <v>2</v>
          </cell>
          <cell r="E6345" t="str">
            <v>Planned Net to Gross Ratio</v>
          </cell>
          <cell r="F6345" t="str">
            <v>Net-to-Gross Value Source</v>
          </cell>
          <cell r="G6345" t="str">
            <v/>
          </cell>
          <cell r="H6345" t="str">
            <v>page 2</v>
          </cell>
          <cell r="I6345" t="str">
            <v>CA_FinAnswer_Express_Program_Evaluation_2009-2011.pdf</v>
          </cell>
        </row>
        <row r="6346">
          <cell r="C6346" t="str">
            <v>57.2_Planned Realization Rate</v>
          </cell>
          <cell r="D6346">
            <v>2</v>
          </cell>
          <cell r="E6346" t="str">
            <v>Planned Realization Rate</v>
          </cell>
          <cell r="F6346" t="str">
            <v>Realization Rate Value Source</v>
          </cell>
          <cell r="G6346" t="str">
            <v/>
          </cell>
          <cell r="H6346" t="str">
            <v>page 2</v>
          </cell>
          <cell r="I6346" t="str">
            <v>CA_FinAnswer_Express_Program_Evaluation_2009-2011.pdf</v>
          </cell>
        </row>
        <row r="6347">
          <cell r="C6347" t="str">
            <v>102.2_Planned Realization Rate</v>
          </cell>
          <cell r="D6347">
            <v>2</v>
          </cell>
          <cell r="E6347" t="str">
            <v>Planned Realization Rate</v>
          </cell>
          <cell r="F6347" t="str">
            <v>Realization Rate Value Source</v>
          </cell>
          <cell r="G6347" t="str">
            <v/>
          </cell>
          <cell r="H6347" t="str">
            <v>page 2</v>
          </cell>
          <cell r="I6347" t="str">
            <v>CA_FinAnswer_Express_Program_Evaluation_2009-2011.pdf</v>
          </cell>
        </row>
        <row r="6348">
          <cell r="C6348" t="str">
            <v>102.2_Planned Net to Gross Ratio</v>
          </cell>
          <cell r="D6348">
            <v>2</v>
          </cell>
          <cell r="E6348" t="str">
            <v>Planned Net to Gross Ratio</v>
          </cell>
          <cell r="F6348" t="str">
            <v>Net-to-Gross Value Source</v>
          </cell>
          <cell r="G6348" t="str">
            <v/>
          </cell>
          <cell r="H6348" t="str">
            <v>page 2</v>
          </cell>
          <cell r="I6348" t="str">
            <v>CA_FinAnswer_Express_Program_Evaluation_2009-2011.pdf</v>
          </cell>
        </row>
        <row r="6349">
          <cell r="C6349" t="str">
            <v>317.2_Gross incremental annual electric savings (kWh/yr)</v>
          </cell>
          <cell r="D6349">
            <v>2</v>
          </cell>
          <cell r="E6349" t="str">
            <v>Gross incremental annual electric savings (kWh/yr)</v>
          </cell>
          <cell r="F6349" t="str">
            <v xml:space="preserve">Energy Savings Value Source </v>
          </cell>
          <cell r="G6349" t="str">
            <v/>
          </cell>
          <cell r="H6349" t="str">
            <v/>
          </cell>
          <cell r="I6349" t="str">
            <v>2010 ID FX MARKET CHARACTERIZATION 051512.pdf</v>
          </cell>
        </row>
        <row r="6350">
          <cell r="C6350" t="str">
            <v>317.2_Measure life (years)</v>
          </cell>
          <cell r="D6350">
            <v>2</v>
          </cell>
          <cell r="E6350" t="str">
            <v>Measure life (years)</v>
          </cell>
          <cell r="F6350" t="str">
            <v>Measure Life Value Source</v>
          </cell>
          <cell r="G6350" t="str">
            <v>Average of 12 years from FinAnswer Express and 15 years from Energy FinAnswer (13.5 rounded to 14)</v>
          </cell>
          <cell r="H6350" t="str">
            <v/>
          </cell>
          <cell r="I6350" t="str">
            <v>2013-Idaho-Annual-Report-Appendices-FINAL071814.pdf</v>
          </cell>
        </row>
        <row r="6351">
          <cell r="C6351" t="str">
            <v>317.2_Gross Average Monthly Demand Reduction (kW/unit)</v>
          </cell>
          <cell r="D6351">
            <v>2</v>
          </cell>
          <cell r="E6351" t="str">
            <v>Gross Average Monthly Demand Reduction (kW/unit)</v>
          </cell>
          <cell r="F6351" t="str">
            <v>Demand Reduction Value Source</v>
          </cell>
          <cell r="G6351" t="str">
            <v/>
          </cell>
          <cell r="H6351" t="str">
            <v/>
          </cell>
          <cell r="I6351" t="str">
            <v>2010 ID FX MARKET CHARACTERIZATION 051512.pdf</v>
          </cell>
        </row>
        <row r="6352">
          <cell r="C6352" t="str">
            <v>317.2_Planned Net to Gross Ratio</v>
          </cell>
          <cell r="D6352">
            <v>2</v>
          </cell>
          <cell r="E6352" t="str">
            <v>Planned Net to Gross Ratio</v>
          </cell>
          <cell r="F6352" t="str">
            <v>Net-to-Gross Value Source</v>
          </cell>
          <cell r="G6352" t="str">
            <v/>
          </cell>
          <cell r="H6352" t="str">
            <v>Page 2</v>
          </cell>
          <cell r="I6352" t="str">
            <v>ID_FinAnswer_Express_Program_Evaluation_2009-2011.pdf</v>
          </cell>
        </row>
        <row r="6353">
          <cell r="C6353" t="str">
            <v>317.2_Planned Realization Rate</v>
          </cell>
          <cell r="D6353">
            <v>2</v>
          </cell>
          <cell r="E6353" t="str">
            <v>Planned Realization Rate</v>
          </cell>
          <cell r="F6353" t="str">
            <v>Realization Rate Value Source</v>
          </cell>
          <cell r="G6353" t="str">
            <v/>
          </cell>
          <cell r="H6353" t="str">
            <v>Table 1</v>
          </cell>
          <cell r="I6353" t="str">
            <v>ID_FinAnswer_Express_Program_Evaluation_2009-2011.pdf</v>
          </cell>
        </row>
        <row r="6354">
          <cell r="C6354" t="str">
            <v>317.2_Incremental cost ($)</v>
          </cell>
          <cell r="D6354">
            <v>2</v>
          </cell>
          <cell r="E6354" t="str">
            <v>Incremental cost ($)</v>
          </cell>
          <cell r="F6354" t="str">
            <v>Cost Value Source</v>
          </cell>
          <cell r="G6354" t="str">
            <v>Material + Labor</v>
          </cell>
          <cell r="H6354" t="str">
            <v/>
          </cell>
          <cell r="I6354" t="str">
            <v>2010 ID FX MARKET CHARACTERIZATION 051512.pdf</v>
          </cell>
        </row>
        <row r="6355">
          <cell r="C6355" t="str">
            <v>544.2_Measure life (years)</v>
          </cell>
          <cell r="D6355">
            <v>2</v>
          </cell>
          <cell r="E6355" t="str">
            <v>Measure life (years)</v>
          </cell>
          <cell r="F6355" t="str">
            <v>Measure Life Value Source</v>
          </cell>
          <cell r="G6355" t="str">
            <v/>
          </cell>
          <cell r="H6355" t="str">
            <v>Table 2 on page 22 of Appendix 1</v>
          </cell>
          <cell r="I6355" t="str">
            <v>UT_2011_Annual_Report.pdf</v>
          </cell>
        </row>
        <row r="6356">
          <cell r="C6356" t="str">
            <v>544.2_Incremental cost ($)</v>
          </cell>
          <cell r="D6356">
            <v>2</v>
          </cell>
          <cell r="E6356" t="str">
            <v>Incremental cost ($)</v>
          </cell>
          <cell r="F6356" t="str">
            <v>Cost Value Source</v>
          </cell>
          <cell r="G6356" t="str">
            <v/>
          </cell>
          <cell r="H6356" t="str">
            <v>Table 9-27</v>
          </cell>
          <cell r="I6356" t="str">
            <v>FinAnswer Express Market Characterization and Program Enhancements - Utah Service Territory 30 Nov 2011.pdf</v>
          </cell>
        </row>
        <row r="6357">
          <cell r="C6357" t="str">
            <v>544.2_Gross Average Monthly Demand Reduction (kW/unit)</v>
          </cell>
          <cell r="D6357">
            <v>2</v>
          </cell>
          <cell r="E6357" t="str">
            <v>Gross Average Monthly Demand Reduction (kW/unit)</v>
          </cell>
          <cell r="F6357" t="str">
            <v>Demand Reduction Value Source</v>
          </cell>
          <cell r="G6357" t="str">
            <v/>
          </cell>
          <cell r="H6357" t="str">
            <v>Table 6-11</v>
          </cell>
          <cell r="I6357" t="str">
            <v>FinAnswer Express Market Characterization and Program Enhancements - Utah Service Territory 30 Nov 2011.pdf</v>
          </cell>
        </row>
        <row r="6358">
          <cell r="C6358" t="str">
            <v>544.2_Incentive Customer ($)</v>
          </cell>
          <cell r="D6358">
            <v>2</v>
          </cell>
          <cell r="E6358" t="str">
            <v>Incentive Customer ($)</v>
          </cell>
          <cell r="F6358" t="str">
            <v>Incentive Value Source</v>
          </cell>
          <cell r="G6358" t="str">
            <v/>
          </cell>
          <cell r="H6358" t="str">
            <v>Table 9-27</v>
          </cell>
          <cell r="I6358" t="str">
            <v>FinAnswer Express Market Characterization and Program Enhancements - Utah Service Territory 30 Nov 2011.pdf</v>
          </cell>
        </row>
        <row r="6359">
          <cell r="C6359" t="str">
            <v>544.2_Gross incremental annual electric savings (kWh/yr)</v>
          </cell>
          <cell r="D6359">
            <v>2</v>
          </cell>
          <cell r="E6359" t="str">
            <v>Gross incremental annual electric savings (kWh/yr)</v>
          </cell>
          <cell r="F6359" t="str">
            <v>See Source Document(s) for savings methodology</v>
          </cell>
          <cell r="G6359" t="str">
            <v/>
          </cell>
          <cell r="H6359" t="str">
            <v/>
          </cell>
          <cell r="I6359" t="str">
            <v>Ltg Info.xls</v>
          </cell>
        </row>
        <row r="6360">
          <cell r="C6360" t="str">
            <v>544.2_Gross incremental annual electric savings (kWh/yr)</v>
          </cell>
          <cell r="D6360">
            <v>2</v>
          </cell>
          <cell r="E6360" t="str">
            <v>Gross incremental annual electric savings (kWh/yr)</v>
          </cell>
          <cell r="F6360" t="str">
            <v xml:space="preserve">Energy Savings Value Source </v>
          </cell>
          <cell r="G6360" t="str">
            <v/>
          </cell>
          <cell r="H6360" t="str">
            <v>Table 9-27</v>
          </cell>
          <cell r="I6360" t="str">
            <v>FinAnswer Express Market Characterization and Program Enhancements - Utah Service Territory 30 Nov 2011.pdf</v>
          </cell>
        </row>
        <row r="6361">
          <cell r="C6361" t="str">
            <v>761.2_Incentive Customer ($)</v>
          </cell>
          <cell r="D6361">
            <v>2</v>
          </cell>
          <cell r="E6361" t="str">
            <v>Incentive Customer ($)</v>
          </cell>
          <cell r="F6361" t="str">
            <v>Incentive Value Source</v>
          </cell>
          <cell r="G6361" t="str">
            <v/>
          </cell>
          <cell r="H6361" t="str">
            <v>pg 32, Table 9-26</v>
          </cell>
          <cell r="I6361" t="str">
            <v>FinAnswer Express Market Characterization and Program Enhancements - Washington Service Territory 9 Sept 2011.pdf</v>
          </cell>
        </row>
        <row r="6362">
          <cell r="C6362" t="str">
            <v>761.2_Gross incremental annual electric savings (kWh/yr)</v>
          </cell>
          <cell r="D6362">
            <v>2</v>
          </cell>
          <cell r="E6362" t="str">
            <v>Gross incremental annual electric savings (kWh/yr)</v>
          </cell>
          <cell r="F6362" t="str">
            <v>Savings Parameters</v>
          </cell>
          <cell r="G6362" t="str">
            <v/>
          </cell>
          <cell r="H6362" t="str">
            <v>Market Characterization contains detailed information on baselines, and assumed hours of operation. See Tables 9-26 and 9-27. Also see WA Ltg Info spreadsheet for calculations.</v>
          </cell>
          <cell r="I6362" t="str">
            <v>FinAnswer Express Market Characterization and Program Enhancements - Washington Service Territory 9 Sept 2011.pdf</v>
          </cell>
        </row>
        <row r="6363">
          <cell r="C6363" t="str">
            <v>761.2_Gross incremental annual electric savings (kWh/yr)</v>
          </cell>
          <cell r="D6363">
            <v>2</v>
          </cell>
          <cell r="E6363" t="str">
            <v>Gross incremental annual electric savings (kWh/yr)</v>
          </cell>
          <cell r="F6363" t="str">
            <v xml:space="preserve">Energy Savings Value Source </v>
          </cell>
          <cell r="G6363" t="str">
            <v/>
          </cell>
          <cell r="H6363" t="str">
            <v>pg 32, Table 9-26</v>
          </cell>
          <cell r="I6363" t="str">
            <v>FinAnswer Express Market Characterization and Program Enhancements - Washington Service Territory 9 Sept 2011.pdf</v>
          </cell>
        </row>
        <row r="6364">
          <cell r="C6364" t="str">
            <v>761.2_Gross Average Monthly Demand Reduction (kW/unit)</v>
          </cell>
          <cell r="D6364">
            <v>2</v>
          </cell>
          <cell r="E6364" t="str">
            <v>Gross Average Monthly Demand Reduction (kW/unit)</v>
          </cell>
          <cell r="F6364" t="str">
            <v>Demand Reduction Value Source</v>
          </cell>
          <cell r="G6364" t="str">
            <v/>
          </cell>
          <cell r="H6364" t="str">
            <v>pg 32, Table 9-26</v>
          </cell>
          <cell r="I6364" t="str">
            <v>FinAnswer Express Market Characterization and Program Enhancements - Washington Service Territory 9 Sept 2011.pdf</v>
          </cell>
        </row>
        <row r="6365">
          <cell r="C6365" t="str">
            <v>761.2_Gross incremental annual electric savings (kWh/yr)</v>
          </cell>
          <cell r="D6365">
            <v>2</v>
          </cell>
          <cell r="E6365" t="str">
            <v>Gross incremental annual electric savings (kWh/yr)</v>
          </cell>
          <cell r="F6365" t="str">
            <v>Savings Parameters</v>
          </cell>
          <cell r="G6365" t="str">
            <v/>
          </cell>
          <cell r="H6365" t="str">
            <v>See Source Document(s) for savings methodology</v>
          </cell>
          <cell r="I6365" t="str">
            <v>WA Ltg Info.xls</v>
          </cell>
        </row>
        <row r="6366">
          <cell r="C6366" t="str">
            <v>761.2_Gross Average Monthly Demand Reduction (kW/unit)</v>
          </cell>
          <cell r="D6366">
            <v>2</v>
          </cell>
          <cell r="E6366" t="str">
            <v>Gross Average Monthly Demand Reduction (kW/unit)</v>
          </cell>
          <cell r="F6366" t="str">
            <v>Savings Parameters</v>
          </cell>
          <cell r="G6366" t="str">
            <v/>
          </cell>
          <cell r="H6366" t="str">
            <v>See Source Document(s) for savings methodology</v>
          </cell>
          <cell r="I6366" t="str">
            <v>WA Ltg Info.xls</v>
          </cell>
        </row>
        <row r="6367">
          <cell r="C6367" t="str">
            <v>761.2_Incremental cost ($)</v>
          </cell>
          <cell r="D6367">
            <v>2</v>
          </cell>
          <cell r="E6367" t="str">
            <v>Incremental cost ($)</v>
          </cell>
          <cell r="F6367" t="str">
            <v>Cost Value Source</v>
          </cell>
          <cell r="G6367" t="str">
            <v/>
          </cell>
          <cell r="H6367" t="str">
            <v>pg 32, Table 9-26</v>
          </cell>
          <cell r="I6367" t="str">
            <v>FinAnswer Express Market Characterization and Program Enhancements - Washington Service Territory 9 Sept 2011.pdf</v>
          </cell>
        </row>
        <row r="6368">
          <cell r="C6368" t="str">
            <v>978.2_Measure life (years)</v>
          </cell>
          <cell r="D6368">
            <v>2</v>
          </cell>
          <cell r="E6368" t="str">
            <v>Measure life (years)</v>
          </cell>
          <cell r="F6368" t="str">
            <v>Measure Life Value Source</v>
          </cell>
          <cell r="G6368" t="str">
            <v>Average of 12 years from FinAnswer Express and 15 years from Energy FinAnswer (13.5 rounded to 14)</v>
          </cell>
          <cell r="H6368" t="str">
            <v/>
          </cell>
          <cell r="I6368" t="str">
            <v/>
          </cell>
        </row>
        <row r="6369">
          <cell r="C6369" t="str">
            <v>978.2_Planned Net to Gross Ratio</v>
          </cell>
          <cell r="D6369">
            <v>2</v>
          </cell>
          <cell r="E6369" t="str">
            <v>Planned Net to Gross Ratio</v>
          </cell>
          <cell r="F6369" t="str">
            <v>Net-to-Gross Value Source</v>
          </cell>
          <cell r="G6369" t="str">
            <v/>
          </cell>
          <cell r="H6369" t="str">
            <v>Page 10</v>
          </cell>
          <cell r="I6369" t="str">
            <v>DSM_WY_FinAnswerExpress_Report_2011.pdf</v>
          </cell>
        </row>
        <row r="6370">
          <cell r="C6370" t="str">
            <v>978.2_Gross incremental annual electric savings (kWh/yr)</v>
          </cell>
          <cell r="D6370">
            <v>2</v>
          </cell>
          <cell r="E6370" t="str">
            <v>Gross incremental annual electric savings (kWh/yr)</v>
          </cell>
          <cell r="F6370" t="str">
            <v>Energy Savings Value Source</v>
          </cell>
          <cell r="G6370" t="str">
            <v/>
          </cell>
          <cell r="H6370" t="str">
            <v>Page 9-30</v>
          </cell>
          <cell r="I6370" t="str">
            <v>2010 WY Market Characterization 101810.pdf</v>
          </cell>
        </row>
        <row r="6371">
          <cell r="C6371" t="str">
            <v>978.2_Planned Realization Rate</v>
          </cell>
          <cell r="D6371">
            <v>2</v>
          </cell>
          <cell r="E6371" t="str">
            <v>Planned Realization Rate</v>
          </cell>
          <cell r="F6371" t="str">
            <v>Realization Rate Value Source</v>
          </cell>
          <cell r="G6371" t="str">
            <v/>
          </cell>
          <cell r="H6371" t="str">
            <v>Table 1</v>
          </cell>
          <cell r="I6371" t="str">
            <v>DSM_WY_FinAnswerExpress_Report_2011.pdf</v>
          </cell>
        </row>
        <row r="6372">
          <cell r="C6372" t="str">
            <v>978.2_Incremental cost ($)</v>
          </cell>
          <cell r="D6372">
            <v>2</v>
          </cell>
          <cell r="E6372" t="str">
            <v>Incremental cost ($)</v>
          </cell>
          <cell r="F6372" t="str">
            <v>Incremental Cost Value Source</v>
          </cell>
          <cell r="G6372" t="str">
            <v/>
          </cell>
          <cell r="H6372" t="str">
            <v>Page 9-30</v>
          </cell>
          <cell r="I6372" t="str">
            <v>2010 WY Market Characterization 101810.pdf</v>
          </cell>
        </row>
        <row r="6373">
          <cell r="C6373" t="str">
            <v>978.2_Gross Average Monthly Demand Reduction (kW/unit)</v>
          </cell>
          <cell r="D6373">
            <v>2</v>
          </cell>
          <cell r="E6373" t="str">
            <v>Gross Average Monthly Demand Reduction (kW/unit)</v>
          </cell>
          <cell r="F6373" t="str">
            <v>Demand Savings Value Source</v>
          </cell>
          <cell r="G6373" t="str">
            <v/>
          </cell>
          <cell r="H6373" t="str">
            <v>Page 9-30</v>
          </cell>
          <cell r="I6373" t="str">
            <v>2010 WY Market Characterization 101810.pdf</v>
          </cell>
        </row>
        <row r="6374">
          <cell r="C6374" t="str">
            <v>100.2_Planned Net to Gross Ratio</v>
          </cell>
          <cell r="D6374">
            <v>2</v>
          </cell>
          <cell r="E6374" t="str">
            <v>Planned Net to Gross Ratio</v>
          </cell>
          <cell r="F6374" t="str">
            <v>Net-to-Gross Value Source</v>
          </cell>
          <cell r="G6374" t="str">
            <v/>
          </cell>
          <cell r="H6374" t="str">
            <v>page 2</v>
          </cell>
          <cell r="I6374" t="str">
            <v>CA_FinAnswer_Express_Program_Evaluation_2009-2011.pdf</v>
          </cell>
        </row>
        <row r="6375">
          <cell r="C6375" t="str">
            <v>100.2_Planned Realization Rate</v>
          </cell>
          <cell r="D6375">
            <v>2</v>
          </cell>
          <cell r="E6375" t="str">
            <v>Planned Realization Rate</v>
          </cell>
          <cell r="F6375" t="str">
            <v>Realization Rate Value Source</v>
          </cell>
          <cell r="G6375" t="str">
            <v/>
          </cell>
          <cell r="H6375" t="str">
            <v>page 2</v>
          </cell>
          <cell r="I6375" t="str">
            <v>CA_FinAnswer_Express_Program_Evaluation_2009-2011.pdf</v>
          </cell>
        </row>
        <row r="6376">
          <cell r="C6376" t="str">
            <v>01302014-039.2_Planned Realization Rate</v>
          </cell>
          <cell r="D6376">
            <v>2</v>
          </cell>
          <cell r="E6376" t="str">
            <v>Planned Realization Rate</v>
          </cell>
          <cell r="F6376" t="str">
            <v>Realization Rate Value Source</v>
          </cell>
          <cell r="G6376" t="str">
            <v/>
          </cell>
          <cell r="H6376" t="str">
            <v>Table 1</v>
          </cell>
          <cell r="I6376" t="str">
            <v>ID_FinAnswer_Express_Program_Evaluation_2009-2011.pdf</v>
          </cell>
        </row>
        <row r="6377">
          <cell r="C6377" t="str">
            <v>01302014-039.2_Planned Net to Gross Ratio</v>
          </cell>
          <cell r="D6377">
            <v>2</v>
          </cell>
          <cell r="E6377" t="str">
            <v>Planned Net to Gross Ratio</v>
          </cell>
          <cell r="F6377" t="str">
            <v>Net-to-Gross Value Source</v>
          </cell>
          <cell r="G6377" t="str">
            <v/>
          </cell>
          <cell r="H6377" t="str">
            <v>Page 2</v>
          </cell>
          <cell r="I6377" t="str">
            <v>ID_FinAnswer_Express_Program_Evaluation_2009-2011.pdf</v>
          </cell>
        </row>
        <row r="6378">
          <cell r="C6378" t="str">
            <v>01302014-039.2_Measure life (years)</v>
          </cell>
          <cell r="D6378">
            <v>2</v>
          </cell>
          <cell r="E6378" t="str">
            <v>Measure life (years)</v>
          </cell>
          <cell r="F6378" t="str">
            <v>Measure Life Value Source</v>
          </cell>
          <cell r="G6378" t="str">
            <v>Average of 12 years from FinAnswer Express and 15 years from Energy FinAnswer (13.5 rounded to 14)</v>
          </cell>
          <cell r="H6378" t="str">
            <v/>
          </cell>
          <cell r="I6378" t="str">
            <v>2013-Idaho-Annual-Report-Appendices-FINAL071814.pdf</v>
          </cell>
        </row>
        <row r="6379">
          <cell r="C6379" t="str">
            <v>01302014-040.2_Gross Average Monthly Demand Reduction (kW/unit)</v>
          </cell>
          <cell r="D6379">
            <v>2</v>
          </cell>
          <cell r="E6379" t="str">
            <v>Gross Average Monthly Demand Reduction (kW/unit)</v>
          </cell>
          <cell r="F6379" t="str">
            <v>Demand Savings Value Source</v>
          </cell>
          <cell r="G6379" t="str">
            <v/>
          </cell>
          <cell r="H6379" t="str">
            <v/>
          </cell>
          <cell r="I6379" t="str">
            <v>RMP UT Ltg Tool 070114.12.xlsm</v>
          </cell>
        </row>
        <row r="6380">
          <cell r="C6380" t="str">
            <v>01302014-040.2_Gross incremental annual electric savings (kWh/yr)</v>
          </cell>
          <cell r="D6380">
            <v>2</v>
          </cell>
          <cell r="E6380" t="str">
            <v>Gross incremental annual electric savings (kWh/yr)</v>
          </cell>
          <cell r="F6380" t="str">
            <v>Energy Savings Value Source</v>
          </cell>
          <cell r="G6380" t="str">
            <v/>
          </cell>
          <cell r="H6380" t="str">
            <v/>
          </cell>
          <cell r="I6380" t="str">
            <v>RMP UT Ltg Tool 070114.12.xlsm</v>
          </cell>
        </row>
        <row r="6381">
          <cell r="C6381" t="str">
            <v>758.2_Gross Average Monthly Demand Reduction (kW/unit)</v>
          </cell>
          <cell r="D6381">
            <v>2</v>
          </cell>
          <cell r="E6381" t="str">
            <v>Gross Average Monthly Demand Reduction (kW/unit)</v>
          </cell>
          <cell r="F6381" t="str">
            <v>Savings Parameters</v>
          </cell>
          <cell r="G6381" t="str">
            <v/>
          </cell>
          <cell r="H6381" t="str">
            <v>See Source Document(s) for savings methodology</v>
          </cell>
          <cell r="I6381" t="str">
            <v>WA Ltg Info.xls</v>
          </cell>
        </row>
        <row r="6382">
          <cell r="C6382" t="str">
            <v>758.2_Incremental cost ($)</v>
          </cell>
          <cell r="D6382">
            <v>2</v>
          </cell>
          <cell r="E6382" t="str">
            <v>Incremental cost ($)</v>
          </cell>
          <cell r="F6382" t="str">
            <v>Cost Value Source</v>
          </cell>
          <cell r="G6382" t="str">
            <v/>
          </cell>
          <cell r="H6382" t="str">
            <v>pg 32, Table 9-26</v>
          </cell>
          <cell r="I6382" t="str">
            <v>FinAnswer Express Market Characterization and Program Enhancements - Washington Service Territory 9 Sept 2011.pdf</v>
          </cell>
        </row>
        <row r="6383">
          <cell r="C6383" t="str">
            <v>758.2_Gross Average Monthly Demand Reduction (kW/unit)</v>
          </cell>
          <cell r="D6383">
            <v>2</v>
          </cell>
          <cell r="E6383" t="str">
            <v>Gross Average Monthly Demand Reduction (kW/unit)</v>
          </cell>
          <cell r="F6383" t="str">
            <v>Demand Reduction Value Source</v>
          </cell>
          <cell r="G6383" t="str">
            <v/>
          </cell>
          <cell r="H6383" t="str">
            <v>pg 32, Table 9-26</v>
          </cell>
          <cell r="I6383" t="str">
            <v>FinAnswer Express Market Characterization and Program Enhancements - Washington Service Territory 9 Sept 2011.pdf</v>
          </cell>
        </row>
        <row r="6384">
          <cell r="C6384" t="str">
            <v>758.2_Incentive Customer ($)</v>
          </cell>
          <cell r="D6384">
            <v>2</v>
          </cell>
          <cell r="E6384" t="str">
            <v>Incentive Customer ($)</v>
          </cell>
          <cell r="F6384" t="str">
            <v>Incentive Value Source</v>
          </cell>
          <cell r="G6384" t="str">
            <v/>
          </cell>
          <cell r="H6384" t="str">
            <v>pg 32, Table 9-26</v>
          </cell>
          <cell r="I6384" t="str">
            <v>FinAnswer Express Market Characterization and Program Enhancements - Washington Service Territory 9 Sept 2011.pdf</v>
          </cell>
        </row>
        <row r="6385">
          <cell r="C6385" t="str">
            <v>758.2_Gross incremental annual electric savings (kWh/yr)</v>
          </cell>
          <cell r="D6385">
            <v>2</v>
          </cell>
          <cell r="E6385" t="str">
            <v>Gross incremental annual electric savings (kWh/yr)</v>
          </cell>
          <cell r="F6385" t="str">
            <v>Savings Parameters</v>
          </cell>
          <cell r="G6385" t="str">
            <v/>
          </cell>
          <cell r="H6385" t="str">
            <v>Market Characterization contains detailed information on baselines, and assumed hours of operation. See Tables 9-26 and 9-27. Also see WA Ltg Info spreadsheet for calculations.</v>
          </cell>
          <cell r="I6385" t="str">
            <v>FinAnswer Express Market Characterization and Program Enhancements - Washington Service Territory 9 Sept 2011.pdf</v>
          </cell>
        </row>
        <row r="6386">
          <cell r="C6386" t="str">
            <v>758.2_Gross incremental annual electric savings (kWh/yr)</v>
          </cell>
          <cell r="D6386">
            <v>2</v>
          </cell>
          <cell r="E6386" t="str">
            <v>Gross incremental annual electric savings (kWh/yr)</v>
          </cell>
          <cell r="F6386" t="str">
            <v>Savings Parameters</v>
          </cell>
          <cell r="G6386" t="str">
            <v/>
          </cell>
          <cell r="H6386" t="str">
            <v>See Source Document(s) for savings methodology</v>
          </cell>
          <cell r="I6386" t="str">
            <v>WA Ltg Info.xls</v>
          </cell>
        </row>
        <row r="6387">
          <cell r="C6387" t="str">
            <v>758.2_Gross incremental annual electric savings (kWh/yr)</v>
          </cell>
          <cell r="D6387">
            <v>2</v>
          </cell>
          <cell r="E6387" t="str">
            <v>Gross incremental annual electric savings (kWh/yr)</v>
          </cell>
          <cell r="F6387" t="str">
            <v xml:space="preserve">Energy Savings Value Source </v>
          </cell>
          <cell r="G6387" t="str">
            <v/>
          </cell>
          <cell r="H6387" t="str">
            <v>pg 32, Table 9-26</v>
          </cell>
          <cell r="I6387" t="str">
            <v>FinAnswer Express Market Characterization and Program Enhancements - Washington Service Territory 9 Sept 2011.pdf</v>
          </cell>
        </row>
        <row r="6388">
          <cell r="C6388" t="str">
            <v>01302014-041.2_Planned Net to Gross Ratio</v>
          </cell>
          <cell r="D6388">
            <v>2</v>
          </cell>
          <cell r="E6388" t="str">
            <v>Planned Net to Gross Ratio</v>
          </cell>
          <cell r="F6388" t="str">
            <v>Net-to-Gross Value Source</v>
          </cell>
          <cell r="G6388" t="str">
            <v/>
          </cell>
          <cell r="H6388" t="str">
            <v>Page 10</v>
          </cell>
          <cell r="I6388" t="str">
            <v>DSM_WY_FinAnswerExpress_Report_2011.pdf</v>
          </cell>
        </row>
        <row r="6389">
          <cell r="C6389" t="str">
            <v>01302014-041.2_Planned Realization Rate</v>
          </cell>
          <cell r="D6389">
            <v>2</v>
          </cell>
          <cell r="E6389" t="str">
            <v>Planned Realization Rate</v>
          </cell>
          <cell r="F6389" t="str">
            <v>Realization Rate Value Source</v>
          </cell>
          <cell r="G6389" t="str">
            <v/>
          </cell>
          <cell r="H6389" t="str">
            <v>Table 1</v>
          </cell>
          <cell r="I6389" t="str">
            <v>DSM_WY_FinAnswerExpress_Report_2011.pdf</v>
          </cell>
        </row>
        <row r="6390">
          <cell r="C6390" t="str">
            <v>01302014-041.2_Measure life (years)</v>
          </cell>
          <cell r="D6390">
            <v>2</v>
          </cell>
          <cell r="E6390" t="str">
            <v>Measure life (years)</v>
          </cell>
          <cell r="F6390" t="str">
            <v>Measure Life Value Source</v>
          </cell>
          <cell r="G6390" t="str">
            <v>Average of 12 years from FinAnswer Express and 15 years from Energy FinAnswer (13.5 rounded to 14)</v>
          </cell>
          <cell r="H6390" t="str">
            <v/>
          </cell>
          <cell r="I6390" t="str">
            <v/>
          </cell>
        </row>
        <row r="6391">
          <cell r="C6391" t="str">
            <v>06232015-033.1_Planned Net to Gross Ratio</v>
          </cell>
          <cell r="D6391">
            <v>1</v>
          </cell>
          <cell r="E6391" t="str">
            <v>Planned Net to Gross Ratio</v>
          </cell>
          <cell r="F6391" t="str">
            <v>Net-to-Gross Value Source</v>
          </cell>
          <cell r="G6391" t="str">
            <v/>
          </cell>
          <cell r="H6391" t="str">
            <v>page 2</v>
          </cell>
          <cell r="I6391" t="str">
            <v>CA_FinAnswer_Express_Program_Evaluation_2009-2011.pdf</v>
          </cell>
        </row>
        <row r="6392">
          <cell r="C6392" t="str">
            <v>06232015-033.1_Planned Realization Rate</v>
          </cell>
          <cell r="D6392">
            <v>1</v>
          </cell>
          <cell r="E6392" t="str">
            <v>Planned Realization Rate</v>
          </cell>
          <cell r="F6392" t="str">
            <v>Realization Rate Value Source</v>
          </cell>
          <cell r="G6392" t="str">
            <v/>
          </cell>
          <cell r="H6392" t="str">
            <v>page 2</v>
          </cell>
          <cell r="I6392" t="str">
            <v>CA_FinAnswer_Express_Program_Evaluation_2009-2011.pdf</v>
          </cell>
        </row>
        <row r="6393">
          <cell r="C6393" t="str">
            <v>11032014-013.1_Measure life (years)</v>
          </cell>
          <cell r="D6393">
            <v>1</v>
          </cell>
          <cell r="E6393" t="str">
            <v>Measure life (years)</v>
          </cell>
          <cell r="F6393" t="str">
            <v>Measure Life Value Source</v>
          </cell>
          <cell r="G6393" t="str">
            <v>Average of 12 years from FinAnswer Express and 15 years from Energy FinAnswer (13.5 rounded to 14)</v>
          </cell>
          <cell r="H6393" t="str">
            <v/>
          </cell>
          <cell r="I6393" t="str">
            <v>2013-Idaho-Annual-Report-Appendices-FINAL071814.pdf</v>
          </cell>
        </row>
        <row r="6394">
          <cell r="C6394" t="str">
            <v>11032014-013.1_Planned Net to Gross Ratio</v>
          </cell>
          <cell r="D6394">
            <v>1</v>
          </cell>
          <cell r="E6394" t="str">
            <v>Planned Net to Gross Ratio</v>
          </cell>
          <cell r="F6394" t="str">
            <v>Net-to-Gross Value Source</v>
          </cell>
          <cell r="G6394" t="str">
            <v/>
          </cell>
          <cell r="H6394" t="str">
            <v>Page 2</v>
          </cell>
          <cell r="I6394" t="str">
            <v>ID_FinAnswer_Express_Program_Evaluation_2009-2011.pdf</v>
          </cell>
        </row>
        <row r="6395">
          <cell r="C6395" t="str">
            <v>11032014-013.1_Planned Realization Rate</v>
          </cell>
          <cell r="D6395">
            <v>1</v>
          </cell>
          <cell r="E6395" t="str">
            <v>Planned Realization Rate</v>
          </cell>
          <cell r="F6395" t="str">
            <v>Realization Rate Value Source</v>
          </cell>
          <cell r="G6395" t="str">
            <v/>
          </cell>
          <cell r="H6395" t="str">
            <v>Table 1</v>
          </cell>
          <cell r="I6395" t="str">
            <v>ID_FinAnswer_Express_Program_Evaluation_2009-2011.pdf</v>
          </cell>
        </row>
        <row r="6396">
          <cell r="C6396" t="str">
            <v>07182014-026.1_Gross Average Monthly Demand Reduction (kW/unit)</v>
          </cell>
          <cell r="D6396">
            <v>1</v>
          </cell>
          <cell r="E6396" t="str">
            <v>Gross Average Monthly Demand Reduction (kW/unit)</v>
          </cell>
          <cell r="F6396" t="str">
            <v>Demand Savings Value Source</v>
          </cell>
          <cell r="G6396" t="str">
            <v/>
          </cell>
          <cell r="H6396" t="str">
            <v/>
          </cell>
          <cell r="I6396" t="str">
            <v>Program Update Report UT 050214.docx</v>
          </cell>
        </row>
        <row r="6397">
          <cell r="C6397" t="str">
            <v>07182014-026.1_Measure life (years)</v>
          </cell>
          <cell r="D6397">
            <v>1</v>
          </cell>
          <cell r="E6397" t="str">
            <v>Measure life (years)</v>
          </cell>
          <cell r="F6397" t="str">
            <v>Measure Life Value Source</v>
          </cell>
          <cell r="G6397" t="str">
            <v/>
          </cell>
          <cell r="H6397" t="str">
            <v>Used for program change filing. Program-level measure life decreased from previous 14 years to feflect increasing role of energy management</v>
          </cell>
          <cell r="I6397" t="str">
            <v>CE inputs - measure update   small business 031314.xlsx</v>
          </cell>
        </row>
        <row r="6398">
          <cell r="C6398" t="str">
            <v>07182014-026.1_Incremental cost ($)</v>
          </cell>
          <cell r="D6398">
            <v>1</v>
          </cell>
          <cell r="E6398" t="str">
            <v>Incremental cost ($)</v>
          </cell>
          <cell r="F6398" t="str">
            <v>Incremental Cost Value Source</v>
          </cell>
          <cell r="G6398" t="str">
            <v/>
          </cell>
          <cell r="H6398" t="str">
            <v/>
          </cell>
          <cell r="I6398" t="str">
            <v/>
          </cell>
        </row>
        <row r="6399">
          <cell r="C6399" t="str">
            <v>07182014-026.1_Planned Net to Gross Ratio</v>
          </cell>
          <cell r="D6399">
            <v>1</v>
          </cell>
          <cell r="E6399" t="str">
            <v>Planned Net to Gross Ratio</v>
          </cell>
          <cell r="F6399" t="str">
            <v>Net-to-Gross Value Source</v>
          </cell>
          <cell r="G6399" t="str">
            <v/>
          </cell>
          <cell r="H6399" t="str">
            <v>BAU - CE inputs sheet</v>
          </cell>
          <cell r="I6399" t="str">
            <v>CE inputs - measure update   small business 031314.xlsx</v>
          </cell>
        </row>
        <row r="6400">
          <cell r="C6400" t="str">
            <v>07182014-026.1_Gross Average Monthly Demand Reduction (kW/unit)</v>
          </cell>
          <cell r="D6400">
            <v>1</v>
          </cell>
          <cell r="E6400" t="str">
            <v>Gross Average Monthly Demand Reduction (kW/unit)</v>
          </cell>
          <cell r="F6400" t="str">
            <v>Demand Savings Value Source</v>
          </cell>
          <cell r="G6400" t="str">
            <v/>
          </cell>
          <cell r="H6400" t="str">
            <v/>
          </cell>
          <cell r="I6400" t="str">
            <v/>
          </cell>
        </row>
        <row r="6401">
          <cell r="C6401" t="str">
            <v>07182014-026.1_Gross incremental annual electric savings (kWh/yr)</v>
          </cell>
          <cell r="D6401">
            <v>1</v>
          </cell>
          <cell r="E6401" t="str">
            <v>Gross incremental annual electric savings (kWh/yr)</v>
          </cell>
          <cell r="F6401" t="str">
            <v>Energy Savings Value Source</v>
          </cell>
          <cell r="G6401" t="str">
            <v/>
          </cell>
          <cell r="H6401" t="str">
            <v/>
          </cell>
          <cell r="I6401" t="str">
            <v/>
          </cell>
        </row>
        <row r="6402">
          <cell r="C6402" t="str">
            <v>07182014-026.1_Incremental cost ($)</v>
          </cell>
          <cell r="D6402">
            <v>1</v>
          </cell>
          <cell r="E6402" t="str">
            <v>Incremental cost ($)</v>
          </cell>
          <cell r="F6402" t="str">
            <v>Incremental Cost Value Source</v>
          </cell>
          <cell r="G6402" t="str">
            <v/>
          </cell>
          <cell r="H6402" t="str">
            <v/>
          </cell>
          <cell r="I6402" t="str">
            <v>Program Update Report UT 050214.docx</v>
          </cell>
        </row>
        <row r="6403">
          <cell r="C6403" t="str">
            <v>07182014-026.1_Planned Realization Rate</v>
          </cell>
          <cell r="D6403">
            <v>1</v>
          </cell>
          <cell r="E6403" t="str">
            <v>Planned Realization Rate</v>
          </cell>
          <cell r="F6403" t="str">
            <v>Realization Rate Value Source</v>
          </cell>
          <cell r="G6403" t="str">
            <v/>
          </cell>
          <cell r="H6403" t="str">
            <v>BAU - CE inputs sheet</v>
          </cell>
          <cell r="I6403" t="str">
            <v>CE inputs - measure update   small business 031314.xlsx</v>
          </cell>
        </row>
        <row r="6404">
          <cell r="C6404" t="str">
            <v>07182014-026.1_Gross incremental annual electric savings (kWh/yr)</v>
          </cell>
          <cell r="D6404">
            <v>1</v>
          </cell>
          <cell r="E6404" t="str">
            <v>Gross incremental annual electric savings (kWh/yr)</v>
          </cell>
          <cell r="F6404" t="str">
            <v>Energy Savings Value Source</v>
          </cell>
          <cell r="G6404" t="str">
            <v/>
          </cell>
          <cell r="H6404" t="str">
            <v/>
          </cell>
          <cell r="I6404" t="str">
            <v>Program Update Report UT 050214.docx</v>
          </cell>
        </row>
        <row r="6405">
          <cell r="C6405" t="str">
            <v>09252014-026.1_</v>
          </cell>
          <cell r="D6405">
            <v>1</v>
          </cell>
          <cell r="E6405" t="str">
            <v/>
          </cell>
          <cell r="F6405" t="str">
            <v/>
          </cell>
          <cell r="G6405" t="str">
            <v/>
          </cell>
          <cell r="H6405" t="str">
            <v/>
          </cell>
          <cell r="I6405" t="str">
            <v/>
          </cell>
        </row>
        <row r="6406">
          <cell r="C6406" t="str">
            <v>06032015-001.1_Measure life (years)</v>
          </cell>
          <cell r="D6406">
            <v>1</v>
          </cell>
          <cell r="E6406" t="str">
            <v>Measure life (years)</v>
          </cell>
          <cell r="F6406" t="str">
            <v>Measure Life Value Source</v>
          </cell>
          <cell r="G6406" t="str">
            <v/>
          </cell>
          <cell r="H6406" t="str">
            <v/>
          </cell>
          <cell r="I6406" t="str">
            <v>Exhibit B - Cost Effectiveness_WY_SBL.docx</v>
          </cell>
        </row>
        <row r="6407">
          <cell r="C6407" t="str">
            <v>06032015-001.1_Planned Net to Gross Ratio</v>
          </cell>
          <cell r="D6407">
            <v>1</v>
          </cell>
          <cell r="E6407" t="str">
            <v>Planned Net to Gross Ratio</v>
          </cell>
          <cell r="F6407" t="str">
            <v>Net-to-Gross Value Source</v>
          </cell>
          <cell r="G6407" t="str">
            <v/>
          </cell>
          <cell r="H6407" t="str">
            <v/>
          </cell>
          <cell r="I6407" t="str">
            <v>Exhibit B - Cost Effectiveness_WY_SBL.docx</v>
          </cell>
        </row>
        <row r="6408">
          <cell r="C6408" t="str">
            <v>01302014-017.1_Gross Average Monthly Demand Reduction (kW/unit)</v>
          </cell>
          <cell r="D6408">
            <v>1</v>
          </cell>
          <cell r="E6408" t="str">
            <v>Gross Average Monthly Demand Reduction (kW/unit)</v>
          </cell>
          <cell r="F6408" t="str">
            <v>Demand Savings Value Source</v>
          </cell>
          <cell r="G6408" t="str">
            <v/>
          </cell>
          <cell r="H6408" t="str">
            <v/>
          </cell>
          <cell r="I6408" t="str">
            <v>RMP UT Ltg Tool 070114.12.xlsm</v>
          </cell>
        </row>
        <row r="6409">
          <cell r="C6409" t="str">
            <v>01302014-017.1_Gross incremental annual electric savings (kWh/yr)</v>
          </cell>
          <cell r="D6409">
            <v>1</v>
          </cell>
          <cell r="E6409" t="str">
            <v>Gross incremental annual electric savings (kWh/yr)</v>
          </cell>
          <cell r="F6409" t="str">
            <v>Energy Savings Value Source</v>
          </cell>
          <cell r="G6409" t="str">
            <v/>
          </cell>
          <cell r="H6409" t="str">
            <v/>
          </cell>
          <cell r="I6409" t="str">
            <v>RMP UT Ltg Tool 070114.12.xlsm</v>
          </cell>
        </row>
        <row r="6410">
          <cell r="C6410" t="str">
            <v>01132014-020.1_Baseline Value</v>
          </cell>
          <cell r="D6410">
            <v>1</v>
          </cell>
          <cell r="E6410" t="str">
            <v>Baseline Value</v>
          </cell>
          <cell r="F6410" t="str">
            <v>Stipulated Baseline Wattage</v>
          </cell>
          <cell r="G6410" t="str">
            <v/>
          </cell>
          <cell r="H6410" t="str">
            <v/>
          </cell>
          <cell r="I6410" t="str">
            <v>Stipulated Baseline Wattages for wattsmart Business and FinAnswer Express Linear Flurorescent and Incandescent Fixtures.pdf</v>
          </cell>
        </row>
        <row r="6411">
          <cell r="C6411" t="str">
            <v>01132014-020.1_Gross incremental annual electric savings (kWh/yr)</v>
          </cell>
          <cell r="D6411">
            <v>1</v>
          </cell>
          <cell r="E6411" t="str">
            <v>Gross incremental annual electric savings (kWh/yr)</v>
          </cell>
          <cell r="F6411" t="str">
            <v>Energy Savings Value Source</v>
          </cell>
          <cell r="G6411" t="str">
            <v/>
          </cell>
          <cell r="H6411" t="str">
            <v/>
          </cell>
          <cell r="I6411" t="str">
            <v>PP WA Ltg Tool 070114.12.xlsm</v>
          </cell>
        </row>
        <row r="6412">
          <cell r="C6412" t="str">
            <v>01132014-020.1_Gross Average Monthly Demand Reduction (kW/unit)</v>
          </cell>
          <cell r="D6412">
            <v>1</v>
          </cell>
          <cell r="E6412" t="str">
            <v>Gross Average Monthly Demand Reduction (kW/unit)</v>
          </cell>
          <cell r="F6412" t="str">
            <v>Demand Savings Value Source</v>
          </cell>
          <cell r="G6412" t="str">
            <v/>
          </cell>
          <cell r="H6412" t="str">
            <v/>
          </cell>
          <cell r="I6412" t="str">
            <v>PP WA Ltg Tool 070114.12.xlsm</v>
          </cell>
        </row>
        <row r="6413">
          <cell r="C6413" t="str">
            <v>06232015-017.1_Planned Realization Rate</v>
          </cell>
          <cell r="D6413">
            <v>1</v>
          </cell>
          <cell r="E6413" t="str">
            <v>Planned Realization Rate</v>
          </cell>
          <cell r="F6413" t="str">
            <v>Realization Rate Value Source</v>
          </cell>
          <cell r="G6413" t="str">
            <v/>
          </cell>
          <cell r="H6413" t="str">
            <v>page 2</v>
          </cell>
          <cell r="I6413" t="str">
            <v>CA_FinAnswer_Express_Program_Evaluation_2009-2011.pdf</v>
          </cell>
        </row>
        <row r="6414">
          <cell r="C6414" t="str">
            <v>06232015-017.1_Planned Net to Gross Ratio</v>
          </cell>
          <cell r="D6414">
            <v>1</v>
          </cell>
          <cell r="E6414" t="str">
            <v>Planned Net to Gross Ratio</v>
          </cell>
          <cell r="F6414" t="str">
            <v>Net-to-Gross Value Source</v>
          </cell>
          <cell r="G6414" t="str">
            <v/>
          </cell>
          <cell r="H6414" t="str">
            <v>page 2</v>
          </cell>
          <cell r="I6414" t="str">
            <v>CA_FinAnswer_Express_Program_Evaluation_2009-2011.pdf</v>
          </cell>
        </row>
        <row r="6415">
          <cell r="C6415" t="str">
            <v>02122014-011.2_Planned Net to Gross Ratio</v>
          </cell>
          <cell r="D6415">
            <v>2</v>
          </cell>
          <cell r="E6415" t="str">
            <v>Planned Net to Gross Ratio</v>
          </cell>
          <cell r="F6415" t="str">
            <v>Net-to-Gross Value Source</v>
          </cell>
          <cell r="G6415" t="str">
            <v/>
          </cell>
          <cell r="H6415" t="str">
            <v>Page 2</v>
          </cell>
          <cell r="I6415" t="str">
            <v>ID_FinAnswer_Express_Program_Evaluation_2009-2011.pdf</v>
          </cell>
        </row>
        <row r="6416">
          <cell r="C6416" t="str">
            <v>02122014-011.2_Planned Realization Rate</v>
          </cell>
          <cell r="D6416">
            <v>2</v>
          </cell>
          <cell r="E6416" t="str">
            <v>Planned Realization Rate</v>
          </cell>
          <cell r="F6416" t="str">
            <v>Realization Rate Value Source</v>
          </cell>
          <cell r="G6416" t="str">
            <v/>
          </cell>
          <cell r="H6416" t="str">
            <v>Table 1</v>
          </cell>
          <cell r="I6416" t="str">
            <v>ID_FinAnswer_Express_Program_Evaluation_2009-2011.pdf</v>
          </cell>
        </row>
        <row r="6417">
          <cell r="C6417" t="str">
            <v>07182014-021.2_Planned Realization Rate</v>
          </cell>
          <cell r="D6417">
            <v>2</v>
          </cell>
          <cell r="E6417" t="str">
            <v>Planned Realization Rate</v>
          </cell>
          <cell r="F6417" t="str">
            <v>Realization Rate Value Source</v>
          </cell>
          <cell r="G6417" t="str">
            <v/>
          </cell>
          <cell r="H6417" t="str">
            <v>BAU - CE inputs sheet</v>
          </cell>
          <cell r="I6417" t="str">
            <v>CE inputs - measure update   small business 031314.xlsx</v>
          </cell>
        </row>
        <row r="6418">
          <cell r="C6418" t="str">
            <v>07182014-021.2_Planned Net to Gross Ratio</v>
          </cell>
          <cell r="D6418">
            <v>2</v>
          </cell>
          <cell r="E6418" t="str">
            <v>Planned Net to Gross Ratio</v>
          </cell>
          <cell r="F6418" t="str">
            <v>Net-to-Gross Value Source</v>
          </cell>
          <cell r="G6418" t="str">
            <v/>
          </cell>
          <cell r="H6418" t="str">
            <v>BAU - CE inputs sheet</v>
          </cell>
          <cell r="I6418" t="str">
            <v>CE inputs - measure update   small business 031314.xlsx</v>
          </cell>
        </row>
        <row r="6419">
          <cell r="C6419" t="str">
            <v>07182014-021.1_Planned Net to Gross Ratio</v>
          </cell>
          <cell r="D6419">
            <v>1</v>
          </cell>
          <cell r="E6419" t="str">
            <v>Planned Net to Gross Ratio</v>
          </cell>
          <cell r="F6419" t="str">
            <v>Net-to-Gross Value Source</v>
          </cell>
          <cell r="G6419" t="str">
            <v/>
          </cell>
          <cell r="H6419" t="str">
            <v>BAU - CE inputs sheet</v>
          </cell>
          <cell r="I6419" t="str">
            <v>CE inputs - measure update   small business 031314.xlsx</v>
          </cell>
        </row>
        <row r="6420">
          <cell r="C6420" t="str">
            <v>07182014-021.1_Incremental cost ($)</v>
          </cell>
          <cell r="D6420">
            <v>1</v>
          </cell>
          <cell r="E6420" t="str">
            <v>Incremental cost ($)</v>
          </cell>
          <cell r="F6420" t="str">
            <v>Incremental Cost Value Source</v>
          </cell>
          <cell r="G6420" t="str">
            <v/>
          </cell>
          <cell r="H6420" t="str">
            <v/>
          </cell>
          <cell r="I6420" t="str">
            <v/>
          </cell>
        </row>
        <row r="6421">
          <cell r="C6421" t="str">
            <v>07182014-021.1_Planned Realization Rate</v>
          </cell>
          <cell r="D6421">
            <v>1</v>
          </cell>
          <cell r="E6421" t="str">
            <v>Planned Realization Rate</v>
          </cell>
          <cell r="F6421" t="str">
            <v>Realization Rate Value Source</v>
          </cell>
          <cell r="G6421" t="str">
            <v/>
          </cell>
          <cell r="H6421" t="str">
            <v>BAU - CE inputs sheet</v>
          </cell>
          <cell r="I6421" t="str">
            <v>CE inputs - measure update   small business 031314.xlsx</v>
          </cell>
        </row>
        <row r="6422">
          <cell r="C6422" t="str">
            <v>07182014-021.1_Incremental cost ($)</v>
          </cell>
          <cell r="D6422">
            <v>1</v>
          </cell>
          <cell r="E6422" t="str">
            <v>Incremental cost ($)</v>
          </cell>
          <cell r="F6422" t="str">
            <v>Incremental Cost Value Source</v>
          </cell>
          <cell r="G6422" t="str">
            <v/>
          </cell>
          <cell r="H6422" t="str">
            <v/>
          </cell>
          <cell r="I6422" t="str">
            <v>Program Update Report UT 050214.docx</v>
          </cell>
        </row>
        <row r="6423">
          <cell r="C6423" t="str">
            <v>07182014-021.1_Gross Average Monthly Demand Reduction (kW/unit)</v>
          </cell>
          <cell r="D6423">
            <v>1</v>
          </cell>
          <cell r="E6423" t="str">
            <v>Gross Average Monthly Demand Reduction (kW/unit)</v>
          </cell>
          <cell r="F6423" t="str">
            <v>Demand Savings Value Source</v>
          </cell>
          <cell r="G6423" t="str">
            <v/>
          </cell>
          <cell r="H6423" t="str">
            <v/>
          </cell>
          <cell r="I6423" t="str">
            <v>Program Update Report UT 050214.docx</v>
          </cell>
        </row>
        <row r="6424">
          <cell r="C6424" t="str">
            <v>07182014-021.1_Gross incremental annual electric savings (kWh/yr)</v>
          </cell>
          <cell r="D6424">
            <v>1</v>
          </cell>
          <cell r="E6424" t="str">
            <v>Gross incremental annual electric savings (kWh/yr)</v>
          </cell>
          <cell r="F6424" t="str">
            <v>Energy Savings Value Source</v>
          </cell>
          <cell r="G6424" t="str">
            <v/>
          </cell>
          <cell r="H6424" t="str">
            <v/>
          </cell>
          <cell r="I6424" t="str">
            <v>Program Update Report UT 050214.docx</v>
          </cell>
        </row>
        <row r="6425">
          <cell r="C6425" t="str">
            <v>07182014-021.1_Gross Average Monthly Demand Reduction (kW/unit)</v>
          </cell>
          <cell r="D6425">
            <v>1</v>
          </cell>
          <cell r="E6425" t="str">
            <v>Gross Average Monthly Demand Reduction (kW/unit)</v>
          </cell>
          <cell r="F6425" t="str">
            <v>Demand Savings Value Source</v>
          </cell>
          <cell r="G6425" t="str">
            <v/>
          </cell>
          <cell r="H6425" t="str">
            <v/>
          </cell>
          <cell r="I6425" t="str">
            <v/>
          </cell>
        </row>
        <row r="6426">
          <cell r="C6426" t="str">
            <v>07182014-021.1_Gross incremental annual electric savings (kWh/yr)</v>
          </cell>
          <cell r="D6426">
            <v>1</v>
          </cell>
          <cell r="E6426" t="str">
            <v>Gross incremental annual electric savings (kWh/yr)</v>
          </cell>
          <cell r="F6426" t="str">
            <v>Energy Savings Value Source</v>
          </cell>
          <cell r="G6426" t="str">
            <v/>
          </cell>
          <cell r="H6426" t="str">
            <v/>
          </cell>
          <cell r="I6426" t="str">
            <v/>
          </cell>
        </row>
        <row r="6427">
          <cell r="C6427" t="str">
            <v>09252014-002.1_</v>
          </cell>
          <cell r="D6427">
            <v>1</v>
          </cell>
          <cell r="E6427" t="str">
            <v/>
          </cell>
          <cell r="F6427" t="str">
            <v/>
          </cell>
          <cell r="G6427" t="str">
            <v/>
          </cell>
          <cell r="H6427" t="str">
            <v/>
          </cell>
          <cell r="I6427" t="str">
            <v/>
          </cell>
        </row>
        <row r="6428">
          <cell r="C6428" t="str">
            <v>09252014-002.2_</v>
          </cell>
          <cell r="D6428">
            <v>2</v>
          </cell>
          <cell r="E6428" t="str">
            <v/>
          </cell>
          <cell r="F6428" t="str">
            <v/>
          </cell>
          <cell r="G6428" t="str">
            <v/>
          </cell>
          <cell r="H6428" t="str">
            <v/>
          </cell>
          <cell r="I6428" t="str">
            <v/>
          </cell>
        </row>
        <row r="6429">
          <cell r="C6429" t="str">
            <v>02122014-037.2_Measure life (years)</v>
          </cell>
          <cell r="D6429">
            <v>2</v>
          </cell>
          <cell r="E6429" t="str">
            <v>Measure life (years)</v>
          </cell>
          <cell r="F6429" t="str">
            <v>Measure Life Value Source</v>
          </cell>
          <cell r="G6429" t="str">
            <v>Average of 12 years from FinAnswer Express and 15 years from Energy FinAnswer (13.5 rounded to 14)</v>
          </cell>
          <cell r="H6429" t="str">
            <v/>
          </cell>
          <cell r="I6429" t="str">
            <v/>
          </cell>
        </row>
        <row r="6430">
          <cell r="C6430" t="str">
            <v>02122014-037.2_Planned Net to Gross Ratio</v>
          </cell>
          <cell r="D6430">
            <v>2</v>
          </cell>
          <cell r="E6430" t="str">
            <v>Planned Net to Gross Ratio</v>
          </cell>
          <cell r="F6430" t="str">
            <v>Net-to-Gross Value Source</v>
          </cell>
          <cell r="G6430" t="str">
            <v/>
          </cell>
          <cell r="H6430" t="str">
            <v>Page 10</v>
          </cell>
          <cell r="I6430" t="str">
            <v>DSM_WY_FinAnswerExpress_Report_2011.pdf</v>
          </cell>
        </row>
        <row r="6431">
          <cell r="C6431" t="str">
            <v>02122014-037.2_Planned Realization Rate</v>
          </cell>
          <cell r="D6431">
            <v>2</v>
          </cell>
          <cell r="E6431" t="str">
            <v>Planned Realization Rate</v>
          </cell>
          <cell r="F6431" t="str">
            <v>Realization Rate Value Source</v>
          </cell>
          <cell r="G6431" t="str">
            <v/>
          </cell>
          <cell r="H6431" t="str">
            <v>Table 1</v>
          </cell>
          <cell r="I6431" t="str">
            <v>DSM_WY_FinAnswerExpress_Report_2011.pdf</v>
          </cell>
        </row>
        <row r="6432">
          <cell r="C6432" t="str">
            <v>01302014-018.1_Gross incremental annual electric savings (kWh/yr)</v>
          </cell>
          <cell r="D6432">
            <v>1</v>
          </cell>
          <cell r="E6432" t="str">
            <v>Gross incremental annual electric savings (kWh/yr)</v>
          </cell>
          <cell r="F6432" t="str">
            <v>Energy Savings Value Source</v>
          </cell>
          <cell r="G6432" t="str">
            <v/>
          </cell>
          <cell r="H6432" t="str">
            <v/>
          </cell>
          <cell r="I6432" t="str">
            <v>RMP UT Ltg Tool 070114.12.xlsm</v>
          </cell>
        </row>
        <row r="6433">
          <cell r="C6433" t="str">
            <v>01302014-018.1_Gross Average Monthly Demand Reduction (kW/unit)</v>
          </cell>
          <cell r="D6433">
            <v>1</v>
          </cell>
          <cell r="E6433" t="str">
            <v>Gross Average Monthly Demand Reduction (kW/unit)</v>
          </cell>
          <cell r="F6433" t="str">
            <v>Demand Savings Value Source</v>
          </cell>
          <cell r="G6433" t="str">
            <v/>
          </cell>
          <cell r="H6433" t="str">
            <v/>
          </cell>
          <cell r="I6433" t="str">
            <v>RMP UT Ltg Tool 070114.12.xlsm</v>
          </cell>
        </row>
        <row r="6434">
          <cell r="C6434" t="str">
            <v>01132014-018.1_Gross Average Monthly Demand Reduction (kW/unit)</v>
          </cell>
          <cell r="D6434">
            <v>1</v>
          </cell>
          <cell r="E6434" t="str">
            <v>Gross Average Monthly Demand Reduction (kW/unit)</v>
          </cell>
          <cell r="F6434" t="str">
            <v>Demand Savings Value Source</v>
          </cell>
          <cell r="G6434" t="str">
            <v/>
          </cell>
          <cell r="H6434" t="str">
            <v/>
          </cell>
          <cell r="I6434" t="str">
            <v>PP WA Ltg Tool 070114.12.xlsm</v>
          </cell>
        </row>
        <row r="6435">
          <cell r="C6435" t="str">
            <v>01132014-018.1_Baseline Value</v>
          </cell>
          <cell r="D6435">
            <v>1</v>
          </cell>
          <cell r="E6435" t="str">
            <v>Baseline Value</v>
          </cell>
          <cell r="F6435" t="str">
            <v>Stipulated Baseline Wattage</v>
          </cell>
          <cell r="G6435" t="str">
            <v/>
          </cell>
          <cell r="H6435" t="str">
            <v/>
          </cell>
          <cell r="I6435" t="str">
            <v>Stipulated Baseline Wattages for wattsmart Business and FinAnswer Express Linear Flurorescent and Incandescent Fixtures.pdf</v>
          </cell>
        </row>
        <row r="6436">
          <cell r="C6436" t="str">
            <v>01132014-018.1_Gross incremental annual electric savings (kWh/yr)</v>
          </cell>
          <cell r="D6436">
            <v>1</v>
          </cell>
          <cell r="E6436" t="str">
            <v>Gross incremental annual electric savings (kWh/yr)</v>
          </cell>
          <cell r="F6436" t="str">
            <v>Energy Savings Value Source</v>
          </cell>
          <cell r="G6436" t="str">
            <v/>
          </cell>
          <cell r="H6436" t="str">
            <v/>
          </cell>
          <cell r="I6436" t="str">
            <v>PP WA Ltg Tool 070114.12.xlsm</v>
          </cell>
        </row>
        <row r="6437">
          <cell r="C6437" t="str">
            <v>01302014-019.1_Gross Average Monthly Demand Reduction (kW/unit)</v>
          </cell>
          <cell r="D6437">
            <v>1</v>
          </cell>
          <cell r="E6437" t="str">
            <v>Gross Average Monthly Demand Reduction (kW/unit)</v>
          </cell>
          <cell r="F6437" t="str">
            <v>Demand Savings Value Source</v>
          </cell>
          <cell r="G6437" t="str">
            <v/>
          </cell>
          <cell r="H6437" t="str">
            <v/>
          </cell>
          <cell r="I6437" t="str">
            <v>RMP UT Ltg Tool 070114.12.xlsm</v>
          </cell>
        </row>
        <row r="6438">
          <cell r="C6438" t="str">
            <v>01302014-019.1_Gross incremental annual electric savings (kWh/yr)</v>
          </cell>
          <cell r="D6438">
            <v>1</v>
          </cell>
          <cell r="E6438" t="str">
            <v>Gross incremental annual electric savings (kWh/yr)</v>
          </cell>
          <cell r="F6438" t="str">
            <v>Energy Savings Value Source</v>
          </cell>
          <cell r="G6438" t="str">
            <v/>
          </cell>
          <cell r="H6438" t="str">
            <v/>
          </cell>
          <cell r="I6438" t="str">
            <v>RMP UT Ltg Tool 070114.12.xlsm</v>
          </cell>
        </row>
        <row r="6439">
          <cell r="C6439" t="str">
            <v>01132014-019.1_Baseline Value</v>
          </cell>
          <cell r="D6439">
            <v>1</v>
          </cell>
          <cell r="E6439" t="str">
            <v>Baseline Value</v>
          </cell>
          <cell r="F6439" t="str">
            <v>Stipulated Baseline Wattage</v>
          </cell>
          <cell r="G6439" t="str">
            <v/>
          </cell>
          <cell r="H6439" t="str">
            <v/>
          </cell>
          <cell r="I6439" t="str">
            <v>Stipulated Baseline Wattages for wattsmart Business and FinAnswer Express Linear Flurorescent and Incandescent Fixtures.pdf</v>
          </cell>
        </row>
        <row r="6440">
          <cell r="C6440" t="str">
            <v>01132014-019.1_Gross Average Monthly Demand Reduction (kW/unit)</v>
          </cell>
          <cell r="D6440">
            <v>1</v>
          </cell>
          <cell r="E6440" t="str">
            <v>Gross Average Monthly Demand Reduction (kW/unit)</v>
          </cell>
          <cell r="F6440" t="str">
            <v>Demand Savings Value Source</v>
          </cell>
          <cell r="G6440" t="str">
            <v/>
          </cell>
          <cell r="H6440" t="str">
            <v/>
          </cell>
          <cell r="I6440" t="str">
            <v>PP WA Ltg Tool 070114.12.xlsm</v>
          </cell>
        </row>
        <row r="6441">
          <cell r="C6441" t="str">
            <v>01132014-019.1_Gross incremental annual electric savings (kWh/yr)</v>
          </cell>
          <cell r="D6441">
            <v>1</v>
          </cell>
          <cell r="E6441" t="str">
            <v>Gross incremental annual electric savings (kWh/yr)</v>
          </cell>
          <cell r="F6441" t="str">
            <v>Energy Savings Value Source</v>
          </cell>
          <cell r="G6441" t="str">
            <v/>
          </cell>
          <cell r="H6441" t="str">
            <v/>
          </cell>
          <cell r="I6441" t="str">
            <v>PP WA Ltg Tool 070114.12.xlsm</v>
          </cell>
        </row>
        <row r="6442">
          <cell r="C6442" t="str">
            <v>02122014-059.2_Planned Net to Gross Ratio</v>
          </cell>
          <cell r="D6442">
            <v>2</v>
          </cell>
          <cell r="E6442" t="str">
            <v>Planned Net to Gross Ratio</v>
          </cell>
          <cell r="F6442" t="str">
            <v>Net-to-Gross Value Source</v>
          </cell>
          <cell r="G6442" t="str">
            <v/>
          </cell>
          <cell r="H6442" t="str">
            <v>page 2</v>
          </cell>
          <cell r="I6442" t="str">
            <v>CA_FinAnswer_Express_Program_Evaluation_2009-2011.pdf</v>
          </cell>
        </row>
        <row r="6443">
          <cell r="C6443" t="str">
            <v>02122014-059.2_Planned Realization Rate</v>
          </cell>
          <cell r="D6443">
            <v>2</v>
          </cell>
          <cell r="E6443" t="str">
            <v>Planned Realization Rate</v>
          </cell>
          <cell r="F6443" t="str">
            <v>Realization Rate Value Source</v>
          </cell>
          <cell r="G6443" t="str">
            <v/>
          </cell>
          <cell r="H6443" t="str">
            <v>page 2</v>
          </cell>
          <cell r="I6443" t="str">
            <v>CA_FinAnswer_Express_Program_Evaluation_2009-2011.pdf</v>
          </cell>
        </row>
        <row r="6444">
          <cell r="C6444" t="str">
            <v>02122014-013.2_Planned Net to Gross Ratio</v>
          </cell>
          <cell r="D6444">
            <v>2</v>
          </cell>
          <cell r="E6444" t="str">
            <v>Planned Net to Gross Ratio</v>
          </cell>
          <cell r="F6444" t="str">
            <v>Net-to-Gross Value Source</v>
          </cell>
          <cell r="G6444" t="str">
            <v/>
          </cell>
          <cell r="H6444" t="str">
            <v>Page 2</v>
          </cell>
          <cell r="I6444" t="str">
            <v>ID_FinAnswer_Express_Program_Evaluation_2009-2011.pdf</v>
          </cell>
        </row>
        <row r="6445">
          <cell r="C6445" t="str">
            <v>02122014-013.2_Planned Realization Rate</v>
          </cell>
          <cell r="D6445">
            <v>2</v>
          </cell>
          <cell r="E6445" t="str">
            <v>Planned Realization Rate</v>
          </cell>
          <cell r="F6445" t="str">
            <v>Realization Rate Value Source</v>
          </cell>
          <cell r="G6445" t="str">
            <v/>
          </cell>
          <cell r="H6445" t="str">
            <v>Table 1</v>
          </cell>
          <cell r="I6445" t="str">
            <v>ID_FinAnswer_Express_Program_Evaluation_2009-2011.pdf</v>
          </cell>
        </row>
        <row r="6446">
          <cell r="C6446" t="str">
            <v>01302014-020.1_Gross incremental annual electric savings (kWh/yr)</v>
          </cell>
          <cell r="D6446">
            <v>1</v>
          </cell>
          <cell r="E6446" t="str">
            <v>Gross incremental annual electric savings (kWh/yr)</v>
          </cell>
          <cell r="F6446" t="str">
            <v>Energy Savings Value Source</v>
          </cell>
          <cell r="G6446" t="str">
            <v/>
          </cell>
          <cell r="H6446" t="str">
            <v/>
          </cell>
          <cell r="I6446" t="str">
            <v>RMP UT Ltg Tool 070114.12.xlsm</v>
          </cell>
        </row>
        <row r="6447">
          <cell r="C6447" t="str">
            <v>01302014-020.1_Gross Average Monthly Demand Reduction (kW/unit)</v>
          </cell>
          <cell r="D6447">
            <v>1</v>
          </cell>
          <cell r="E6447" t="str">
            <v>Gross Average Monthly Demand Reduction (kW/unit)</v>
          </cell>
          <cell r="F6447" t="str">
            <v>Demand Savings Value Source</v>
          </cell>
          <cell r="G6447" t="str">
            <v/>
          </cell>
          <cell r="H6447" t="str">
            <v/>
          </cell>
          <cell r="I6447" t="str">
            <v>RMP UT Ltg Tool 070114.12.xlsm</v>
          </cell>
        </row>
        <row r="6448">
          <cell r="C6448" t="str">
            <v>01132014-017.1_Gross Average Monthly Demand Reduction (kW/unit)</v>
          </cell>
          <cell r="D6448">
            <v>1</v>
          </cell>
          <cell r="E6448" t="str">
            <v>Gross Average Monthly Demand Reduction (kW/unit)</v>
          </cell>
          <cell r="F6448" t="str">
            <v>Demand Savings Value Source</v>
          </cell>
          <cell r="G6448" t="str">
            <v/>
          </cell>
          <cell r="H6448" t="str">
            <v/>
          </cell>
          <cell r="I6448" t="str">
            <v>PP WA Ltg Tool 070114.12.xlsm</v>
          </cell>
        </row>
        <row r="6449">
          <cell r="C6449" t="str">
            <v>01132014-017.1_Gross incremental annual electric savings (kWh/yr)</v>
          </cell>
          <cell r="D6449">
            <v>1</v>
          </cell>
          <cell r="E6449" t="str">
            <v>Gross incremental annual electric savings (kWh/yr)</v>
          </cell>
          <cell r="F6449" t="str">
            <v>Energy Savings Value Source</v>
          </cell>
          <cell r="G6449" t="str">
            <v/>
          </cell>
          <cell r="H6449" t="str">
            <v/>
          </cell>
          <cell r="I6449" t="str">
            <v>PP WA Ltg Tool 070114.12.xlsm</v>
          </cell>
        </row>
        <row r="6450">
          <cell r="C6450" t="str">
            <v>01132014-017.1_Baseline Value</v>
          </cell>
          <cell r="D6450">
            <v>1</v>
          </cell>
          <cell r="E6450" t="str">
            <v>Baseline Value</v>
          </cell>
          <cell r="F6450" t="str">
            <v>Stipulated Baseline Wattage</v>
          </cell>
          <cell r="G6450" t="str">
            <v/>
          </cell>
          <cell r="H6450" t="str">
            <v/>
          </cell>
          <cell r="I6450" t="str">
            <v>Stipulated Baseline Wattages for wattsmart Business and FinAnswer Express Linear Flurorescent and Incandescent Fixtures.pdf</v>
          </cell>
        </row>
        <row r="6451">
          <cell r="C6451" t="str">
            <v>02122014-039.2_Measure life (years)</v>
          </cell>
          <cell r="D6451">
            <v>2</v>
          </cell>
          <cell r="E6451" t="str">
            <v>Measure life (years)</v>
          </cell>
          <cell r="F6451" t="str">
            <v>Measure Life Value Source</v>
          </cell>
          <cell r="G6451" t="str">
            <v>Average of 12 years from FinAnswer Express and 15 years from Energy FinAnswer (13.5 rounded to 14)</v>
          </cell>
          <cell r="H6451" t="str">
            <v/>
          </cell>
          <cell r="I6451" t="str">
            <v/>
          </cell>
        </row>
        <row r="6452">
          <cell r="C6452" t="str">
            <v>02122014-039.2_Planned Realization Rate</v>
          </cell>
          <cell r="D6452">
            <v>2</v>
          </cell>
          <cell r="E6452" t="str">
            <v>Planned Realization Rate</v>
          </cell>
          <cell r="F6452" t="str">
            <v>Realization Rate Value Source</v>
          </cell>
          <cell r="G6452" t="str">
            <v/>
          </cell>
          <cell r="H6452" t="str">
            <v>Table 1</v>
          </cell>
          <cell r="I6452" t="str">
            <v>DSM_WY_FinAnswerExpress_Report_2011.pdf</v>
          </cell>
        </row>
        <row r="6453">
          <cell r="C6453" t="str">
            <v>02122014-039.2_Planned Net to Gross Ratio</v>
          </cell>
          <cell r="D6453">
            <v>2</v>
          </cell>
          <cell r="E6453" t="str">
            <v>Planned Net to Gross Ratio</v>
          </cell>
          <cell r="F6453" t="str">
            <v>Net-to-Gross Value Source</v>
          </cell>
          <cell r="G6453" t="str">
            <v/>
          </cell>
          <cell r="H6453" t="str">
            <v>Page 10</v>
          </cell>
          <cell r="I6453" t="str">
            <v>DSM_WY_FinAnswerExpress_Report_2011.pdf</v>
          </cell>
        </row>
        <row r="6454">
          <cell r="C6454" t="str">
            <v>06232015-034.1_Planned Net to Gross Ratio</v>
          </cell>
          <cell r="D6454">
            <v>1</v>
          </cell>
          <cell r="E6454" t="str">
            <v>Planned Net to Gross Ratio</v>
          </cell>
          <cell r="F6454" t="str">
            <v>Net-to-Gross Value Source</v>
          </cell>
          <cell r="G6454" t="str">
            <v/>
          </cell>
          <cell r="H6454" t="str">
            <v>page 2</v>
          </cell>
          <cell r="I6454" t="str">
            <v>CA_FinAnswer_Express_Program_Evaluation_2009-2011.pdf</v>
          </cell>
        </row>
        <row r="6455">
          <cell r="C6455" t="str">
            <v>06232015-034.1_Planned Realization Rate</v>
          </cell>
          <cell r="D6455">
            <v>1</v>
          </cell>
          <cell r="E6455" t="str">
            <v>Planned Realization Rate</v>
          </cell>
          <cell r="F6455" t="str">
            <v>Realization Rate Value Source</v>
          </cell>
          <cell r="G6455" t="str">
            <v/>
          </cell>
          <cell r="H6455" t="str">
            <v>page 2</v>
          </cell>
          <cell r="I6455" t="str">
            <v>CA_FinAnswer_Express_Program_Evaluation_2009-2011.pdf</v>
          </cell>
        </row>
        <row r="6456">
          <cell r="C6456" t="str">
            <v>11032014-014.1_Planned Net to Gross Ratio</v>
          </cell>
          <cell r="D6456">
            <v>1</v>
          </cell>
          <cell r="E6456" t="str">
            <v>Planned Net to Gross Ratio</v>
          </cell>
          <cell r="F6456" t="str">
            <v>Net-to-Gross Value Source</v>
          </cell>
          <cell r="G6456" t="str">
            <v/>
          </cell>
          <cell r="H6456" t="str">
            <v>Page 2</v>
          </cell>
          <cell r="I6456" t="str">
            <v>ID_FinAnswer_Express_Program_Evaluation_2009-2011.pdf</v>
          </cell>
        </row>
        <row r="6457">
          <cell r="C6457" t="str">
            <v>11032014-014.1_Measure life (years)</v>
          </cell>
          <cell r="D6457">
            <v>1</v>
          </cell>
          <cell r="E6457" t="str">
            <v>Measure life (years)</v>
          </cell>
          <cell r="F6457" t="str">
            <v>Measure Life Value Source</v>
          </cell>
          <cell r="G6457" t="str">
            <v>Average of 12 years from FinAnswer Express and 15 years from Energy FinAnswer (13.5 rounded to 14)</v>
          </cell>
          <cell r="H6457" t="str">
            <v/>
          </cell>
          <cell r="I6457" t="str">
            <v>2013-Idaho-Annual-Report-Appendices-FINAL071814.pdf</v>
          </cell>
        </row>
        <row r="6458">
          <cell r="C6458" t="str">
            <v>11032014-014.1_Planned Realization Rate</v>
          </cell>
          <cell r="D6458">
            <v>1</v>
          </cell>
          <cell r="E6458" t="str">
            <v>Planned Realization Rate</v>
          </cell>
          <cell r="F6458" t="str">
            <v>Realization Rate Value Source</v>
          </cell>
          <cell r="G6458" t="str">
            <v/>
          </cell>
          <cell r="H6458" t="str">
            <v>Table 1</v>
          </cell>
          <cell r="I6458" t="str">
            <v>ID_FinAnswer_Express_Program_Evaluation_2009-2011.pdf</v>
          </cell>
        </row>
        <row r="6459">
          <cell r="C6459" t="str">
            <v>09252014-025.1_</v>
          </cell>
          <cell r="D6459">
            <v>1</v>
          </cell>
          <cell r="E6459" t="str">
            <v/>
          </cell>
          <cell r="F6459" t="str">
            <v/>
          </cell>
          <cell r="G6459" t="str">
            <v/>
          </cell>
          <cell r="H6459" t="str">
            <v/>
          </cell>
          <cell r="I6459" t="str">
            <v/>
          </cell>
        </row>
        <row r="6460">
          <cell r="C6460" t="str">
            <v>07182014-027.1_Planned Realization Rate</v>
          </cell>
          <cell r="D6460">
            <v>1</v>
          </cell>
          <cell r="E6460" t="str">
            <v>Planned Realization Rate</v>
          </cell>
          <cell r="F6460" t="str">
            <v>Realization Rate Value Source</v>
          </cell>
          <cell r="G6460" t="str">
            <v/>
          </cell>
          <cell r="H6460" t="str">
            <v>BAU - CE inputs sheet</v>
          </cell>
          <cell r="I6460" t="str">
            <v>CE inputs - measure update   small business 031314.xlsx</v>
          </cell>
        </row>
        <row r="6461">
          <cell r="C6461" t="str">
            <v>07182014-027.1_Incremental cost ($)</v>
          </cell>
          <cell r="D6461">
            <v>1</v>
          </cell>
          <cell r="E6461" t="str">
            <v>Incremental cost ($)</v>
          </cell>
          <cell r="F6461" t="str">
            <v>Incremental Cost Value Source</v>
          </cell>
          <cell r="G6461" t="str">
            <v/>
          </cell>
          <cell r="H6461" t="str">
            <v/>
          </cell>
          <cell r="I6461" t="str">
            <v/>
          </cell>
        </row>
        <row r="6462">
          <cell r="C6462" t="str">
            <v>07182014-027.1_Planned Net to Gross Ratio</v>
          </cell>
          <cell r="D6462">
            <v>1</v>
          </cell>
          <cell r="E6462" t="str">
            <v>Planned Net to Gross Ratio</v>
          </cell>
          <cell r="F6462" t="str">
            <v>Net-to-Gross Value Source</v>
          </cell>
          <cell r="G6462" t="str">
            <v/>
          </cell>
          <cell r="H6462" t="str">
            <v>BAU - CE inputs sheet</v>
          </cell>
          <cell r="I6462" t="str">
            <v>CE inputs - measure update   small business 031314.xlsx</v>
          </cell>
        </row>
        <row r="6463">
          <cell r="C6463" t="str">
            <v>07182014-027.1_Measure life (years)</v>
          </cell>
          <cell r="D6463">
            <v>1</v>
          </cell>
          <cell r="E6463" t="str">
            <v>Measure life (years)</v>
          </cell>
          <cell r="F6463" t="str">
            <v>Measure Life Value Source</v>
          </cell>
          <cell r="G6463" t="str">
            <v/>
          </cell>
          <cell r="H6463" t="str">
            <v>Used for program change filing. Program-level measure life decreased from previous 14 years to feflect increasing role of energy management</v>
          </cell>
          <cell r="I6463" t="str">
            <v>CE inputs - measure update   small business 031314.xlsx</v>
          </cell>
        </row>
        <row r="6464">
          <cell r="C6464" t="str">
            <v>07182014-027.1_Gross incremental annual electric savings (kWh/yr)</v>
          </cell>
          <cell r="D6464">
            <v>1</v>
          </cell>
          <cell r="E6464" t="str">
            <v>Gross incremental annual electric savings (kWh/yr)</v>
          </cell>
          <cell r="F6464" t="str">
            <v>Energy Savings Value Source</v>
          </cell>
          <cell r="G6464" t="str">
            <v/>
          </cell>
          <cell r="H6464" t="str">
            <v/>
          </cell>
          <cell r="I6464" t="str">
            <v/>
          </cell>
        </row>
        <row r="6465">
          <cell r="C6465" t="str">
            <v>07182014-027.1_Incremental cost ($)</v>
          </cell>
          <cell r="D6465">
            <v>1</v>
          </cell>
          <cell r="E6465" t="str">
            <v>Incremental cost ($)</v>
          </cell>
          <cell r="F6465" t="str">
            <v>Incremental Cost Value Source</v>
          </cell>
          <cell r="G6465" t="str">
            <v/>
          </cell>
          <cell r="H6465" t="str">
            <v/>
          </cell>
          <cell r="I6465" t="str">
            <v>Program Update Report UT 050214.docx</v>
          </cell>
        </row>
        <row r="6466">
          <cell r="C6466" t="str">
            <v>07182014-027.1_Gross incremental annual electric savings (kWh/yr)</v>
          </cell>
          <cell r="D6466">
            <v>1</v>
          </cell>
          <cell r="E6466" t="str">
            <v>Gross incremental annual electric savings (kWh/yr)</v>
          </cell>
          <cell r="F6466" t="str">
            <v>Energy Savings Value Source</v>
          </cell>
          <cell r="G6466" t="str">
            <v/>
          </cell>
          <cell r="H6466" t="str">
            <v/>
          </cell>
          <cell r="I6466" t="str">
            <v>Program Update Report UT 050214.docx</v>
          </cell>
        </row>
        <row r="6467">
          <cell r="C6467" t="str">
            <v>07182014-027.1_Gross Average Monthly Demand Reduction (kW/unit)</v>
          </cell>
          <cell r="D6467">
            <v>1</v>
          </cell>
          <cell r="E6467" t="str">
            <v>Gross Average Monthly Demand Reduction (kW/unit)</v>
          </cell>
          <cell r="F6467" t="str">
            <v>Demand Savings Value Source</v>
          </cell>
          <cell r="G6467" t="str">
            <v/>
          </cell>
          <cell r="H6467" t="str">
            <v/>
          </cell>
          <cell r="I6467" t="str">
            <v>Program Update Report UT 050214.docx</v>
          </cell>
        </row>
        <row r="6468">
          <cell r="C6468" t="str">
            <v>07182014-027.1_Gross Average Monthly Demand Reduction (kW/unit)</v>
          </cell>
          <cell r="D6468">
            <v>1</v>
          </cell>
          <cell r="E6468" t="str">
            <v>Gross Average Monthly Demand Reduction (kW/unit)</v>
          </cell>
          <cell r="F6468" t="str">
            <v>Demand Savings Value Source</v>
          </cell>
          <cell r="G6468" t="str">
            <v/>
          </cell>
          <cell r="H6468" t="str">
            <v/>
          </cell>
          <cell r="I6468" t="str">
            <v/>
          </cell>
        </row>
        <row r="6469">
          <cell r="C6469" t="str">
            <v>06032015-002.1_Measure life (years)</v>
          </cell>
          <cell r="D6469">
            <v>1</v>
          </cell>
          <cell r="E6469" t="str">
            <v>Measure life (years)</v>
          </cell>
          <cell r="F6469" t="str">
            <v>Measure Life Value Source</v>
          </cell>
          <cell r="G6469" t="str">
            <v/>
          </cell>
          <cell r="H6469" t="str">
            <v/>
          </cell>
          <cell r="I6469" t="str">
            <v>Exhibit B - Cost Effectiveness_WY_SBL.docx</v>
          </cell>
        </row>
        <row r="6470">
          <cell r="C6470" t="str">
            <v>06032015-002.1_Planned Net to Gross Ratio</v>
          </cell>
          <cell r="D6470">
            <v>1</v>
          </cell>
          <cell r="E6470" t="str">
            <v>Planned Net to Gross Ratio</v>
          </cell>
          <cell r="F6470" t="str">
            <v>Net-to-Gross Value Source</v>
          </cell>
          <cell r="G6470" t="str">
            <v/>
          </cell>
          <cell r="H6470" t="str">
            <v/>
          </cell>
          <cell r="I6470" t="str">
            <v>Exhibit B - Cost Effectiveness_WY_SBL.docx</v>
          </cell>
        </row>
        <row r="6471">
          <cell r="C6471" t="str">
            <v>06232015-023.1_Planned Realization Rate</v>
          </cell>
          <cell r="D6471">
            <v>1</v>
          </cell>
          <cell r="E6471" t="str">
            <v>Planned Realization Rate</v>
          </cell>
          <cell r="F6471" t="str">
            <v>Realization Rate Value Source</v>
          </cell>
          <cell r="G6471" t="str">
            <v/>
          </cell>
          <cell r="H6471" t="str">
            <v>page 2</v>
          </cell>
          <cell r="I6471" t="str">
            <v>CA_FinAnswer_Express_Program_Evaluation_2009-2011.pdf</v>
          </cell>
        </row>
        <row r="6472">
          <cell r="C6472" t="str">
            <v>06232015-023.1_Planned Net to Gross Ratio</v>
          </cell>
          <cell r="D6472">
            <v>1</v>
          </cell>
          <cell r="E6472" t="str">
            <v>Planned Net to Gross Ratio</v>
          </cell>
          <cell r="F6472" t="str">
            <v>Net-to-Gross Value Source</v>
          </cell>
          <cell r="G6472" t="str">
            <v/>
          </cell>
          <cell r="H6472" t="str">
            <v>page 2</v>
          </cell>
          <cell r="I6472" t="str">
            <v>CA_FinAnswer_Express_Program_Evaluation_2009-2011.pdf</v>
          </cell>
        </row>
        <row r="6473">
          <cell r="C6473" t="str">
            <v>11032014-003.1_Gross incremental annual electric savings (kWh/yr)</v>
          </cell>
          <cell r="D6473">
            <v>1</v>
          </cell>
          <cell r="E6473" t="str">
            <v>Gross incremental annual electric savings (kWh/yr)</v>
          </cell>
          <cell r="F6473" t="str">
            <v xml:space="preserve">Energy Savings Value Source </v>
          </cell>
          <cell r="G6473" t="str">
            <v/>
          </cell>
          <cell r="H6473" t="str">
            <v/>
          </cell>
          <cell r="I6473" t="str">
            <v>Exterior LED Compiled.xlsx</v>
          </cell>
        </row>
        <row r="6474">
          <cell r="C6474" t="str">
            <v>11032014-003.1_Incremental cost ($)</v>
          </cell>
          <cell r="D6474">
            <v>1</v>
          </cell>
          <cell r="E6474" t="str">
            <v>Incremental cost ($)</v>
          </cell>
          <cell r="F6474" t="str">
            <v>Cost Value Source</v>
          </cell>
          <cell r="G6474" t="str">
            <v/>
          </cell>
          <cell r="H6474" t="str">
            <v/>
          </cell>
          <cell r="I6474" t="str">
            <v>Exterior LED Compiled.xlsx</v>
          </cell>
        </row>
        <row r="6475">
          <cell r="C6475" t="str">
            <v>11032014-003.1_Measure life (years)</v>
          </cell>
          <cell r="D6475">
            <v>1</v>
          </cell>
          <cell r="E6475" t="str">
            <v>Measure life (years)</v>
          </cell>
          <cell r="F6475" t="str">
            <v>Measure Life Value Source</v>
          </cell>
          <cell r="G6475" t="str">
            <v>Average of 12 years from FinAnswer Express and 15 years from Energy FinAnswer (13.5 rounded to 14)</v>
          </cell>
          <cell r="H6475" t="str">
            <v/>
          </cell>
          <cell r="I6475" t="str">
            <v>2013-Idaho-Annual-Report-Appendices-FINAL071814.pdf</v>
          </cell>
        </row>
        <row r="6476">
          <cell r="C6476" t="str">
            <v>11032014-003.1_Planned Net to Gross Ratio</v>
          </cell>
          <cell r="D6476">
            <v>1</v>
          </cell>
          <cell r="E6476" t="str">
            <v>Planned Net to Gross Ratio</v>
          </cell>
          <cell r="F6476" t="str">
            <v>Net-to-Gross Value Source</v>
          </cell>
          <cell r="G6476" t="str">
            <v/>
          </cell>
          <cell r="H6476" t="str">
            <v>Page 2</v>
          </cell>
          <cell r="I6476" t="str">
            <v>ID_FinAnswer_Express_Program_Evaluation_2009-2011.pdf</v>
          </cell>
        </row>
        <row r="6477">
          <cell r="C6477" t="str">
            <v>11032014-003.1_Planned Realization Rate</v>
          </cell>
          <cell r="D6477">
            <v>1</v>
          </cell>
          <cell r="E6477" t="str">
            <v>Planned Realization Rate</v>
          </cell>
          <cell r="F6477" t="str">
            <v>Realization Rate Value Source</v>
          </cell>
          <cell r="G6477" t="str">
            <v/>
          </cell>
          <cell r="H6477" t="str">
            <v>Table 1</v>
          </cell>
          <cell r="I6477" t="str">
            <v>ID_FinAnswer_Express_Program_Evaluation_2009-2011.pdf</v>
          </cell>
        </row>
        <row r="6478">
          <cell r="C6478" t="str">
            <v>11032014-003.1_Gross Average Monthly Demand Reduction (kW/unit)</v>
          </cell>
          <cell r="D6478">
            <v>1</v>
          </cell>
          <cell r="E6478" t="str">
            <v>Gross Average Monthly Demand Reduction (kW/unit)</v>
          </cell>
          <cell r="F6478" t="str">
            <v>Demand Reduction Value Source</v>
          </cell>
          <cell r="G6478" t="str">
            <v/>
          </cell>
          <cell r="H6478" t="str">
            <v>Savings are assumed to occur at night, not at time of customer peak demand</v>
          </cell>
          <cell r="I6478" t="str">
            <v/>
          </cell>
        </row>
        <row r="6479">
          <cell r="C6479" t="str">
            <v>07182014-015.1_Planned Net to Gross Ratio</v>
          </cell>
          <cell r="D6479">
            <v>1</v>
          </cell>
          <cell r="E6479" t="str">
            <v>Planned Net to Gross Ratio</v>
          </cell>
          <cell r="F6479" t="str">
            <v>Net-to-Gross Value Source</v>
          </cell>
          <cell r="G6479" t="str">
            <v/>
          </cell>
          <cell r="H6479" t="str">
            <v>BAU - CE inputs sheet</v>
          </cell>
          <cell r="I6479" t="str">
            <v>CE inputs - measure update   small business 031314.xlsx</v>
          </cell>
        </row>
        <row r="6480">
          <cell r="C6480" t="str">
            <v>07182014-015.1_Incremental cost ($)</v>
          </cell>
          <cell r="D6480">
            <v>1</v>
          </cell>
          <cell r="E6480" t="str">
            <v>Incremental cost ($)</v>
          </cell>
          <cell r="F6480" t="str">
            <v>Incremental Cost Value Source</v>
          </cell>
          <cell r="G6480" t="str">
            <v/>
          </cell>
          <cell r="H6480" t="str">
            <v/>
          </cell>
          <cell r="I6480" t="str">
            <v>Program Update Report UT 050214.docx</v>
          </cell>
        </row>
        <row r="6481">
          <cell r="C6481" t="str">
            <v>07182014-015.1_Gross incremental annual electric savings (kWh/yr)</v>
          </cell>
          <cell r="D6481">
            <v>1</v>
          </cell>
          <cell r="E6481" t="str">
            <v>Gross incremental annual electric savings (kWh/yr)</v>
          </cell>
          <cell r="F6481" t="str">
            <v>Energy Savings Value Source</v>
          </cell>
          <cell r="G6481" t="str">
            <v/>
          </cell>
          <cell r="H6481" t="str">
            <v/>
          </cell>
          <cell r="I6481" t="str">
            <v>Program Update Report UT 050214.docx</v>
          </cell>
        </row>
        <row r="6482">
          <cell r="C6482" t="str">
            <v>07182014-015.1_Measure life (years)</v>
          </cell>
          <cell r="D6482">
            <v>1</v>
          </cell>
          <cell r="E6482" t="str">
            <v>Measure life (years)</v>
          </cell>
          <cell r="F6482" t="str">
            <v>Measure Life Value Source</v>
          </cell>
          <cell r="G6482" t="str">
            <v/>
          </cell>
          <cell r="H6482" t="str">
            <v>Used for program change filing. Program-level measure life decreased from previous 14 years to feflect increasing role of energy management</v>
          </cell>
          <cell r="I6482" t="str">
            <v>CE inputs - measure update   small business 031314.xlsx</v>
          </cell>
        </row>
        <row r="6483">
          <cell r="C6483" t="str">
            <v>07182014-015.1_Planned Realization Rate</v>
          </cell>
          <cell r="D6483">
            <v>1</v>
          </cell>
          <cell r="E6483" t="str">
            <v>Planned Realization Rate</v>
          </cell>
          <cell r="F6483" t="str">
            <v>Realization Rate Value Source</v>
          </cell>
          <cell r="G6483" t="str">
            <v/>
          </cell>
          <cell r="H6483" t="str">
            <v>BAU - CE inputs sheet</v>
          </cell>
          <cell r="I6483" t="str">
            <v>CE inputs - measure update   small business 031314.xlsx</v>
          </cell>
        </row>
        <row r="6484">
          <cell r="C6484" t="str">
            <v>07182014-015.1_Incremental cost ($)</v>
          </cell>
          <cell r="D6484">
            <v>1</v>
          </cell>
          <cell r="E6484" t="str">
            <v>Incremental cost ($)</v>
          </cell>
          <cell r="F6484" t="str">
            <v>Incremental Cost Value Source</v>
          </cell>
          <cell r="G6484" t="str">
            <v/>
          </cell>
          <cell r="H6484" t="str">
            <v/>
          </cell>
          <cell r="I6484" t="str">
            <v/>
          </cell>
        </row>
        <row r="6485">
          <cell r="C6485" t="str">
            <v>07182014-015.1_Gross Average Monthly Demand Reduction (kW/unit)</v>
          </cell>
          <cell r="D6485">
            <v>1</v>
          </cell>
          <cell r="E6485" t="str">
            <v>Gross Average Monthly Demand Reduction (kW/unit)</v>
          </cell>
          <cell r="F6485" t="str">
            <v>Demand Savings Value Source</v>
          </cell>
          <cell r="G6485" t="str">
            <v/>
          </cell>
          <cell r="H6485" t="str">
            <v>Savings are assumed to occur at night, not at time of customer peak demand</v>
          </cell>
          <cell r="I6485" t="str">
            <v/>
          </cell>
        </row>
        <row r="6486">
          <cell r="C6486" t="str">
            <v>07182014-015.1_Gross incremental annual electric savings (kWh/yr)</v>
          </cell>
          <cell r="D6486">
            <v>1</v>
          </cell>
          <cell r="E6486" t="str">
            <v>Gross incremental annual electric savings (kWh/yr)</v>
          </cell>
          <cell r="F6486" t="str">
            <v>Energy Savings Value Source</v>
          </cell>
          <cell r="G6486" t="str">
            <v/>
          </cell>
          <cell r="H6486" t="str">
            <v/>
          </cell>
          <cell r="I6486" t="str">
            <v/>
          </cell>
        </row>
        <row r="6487">
          <cell r="C6487" t="str">
            <v>09252014-005.1_Incremental cost ($)</v>
          </cell>
          <cell r="D6487">
            <v>1</v>
          </cell>
          <cell r="E6487" t="str">
            <v>Incremental cost ($)</v>
          </cell>
          <cell r="F6487" t="str">
            <v>Cost Value Source</v>
          </cell>
          <cell r="G6487" t="str">
            <v/>
          </cell>
          <cell r="H6487" t="str">
            <v/>
          </cell>
          <cell r="I6487" t="str">
            <v>Washington Exterior LED Compiled for 01OCT2014 Update.xlsx</v>
          </cell>
        </row>
        <row r="6488">
          <cell r="C6488" t="str">
            <v>09252014-005.1_Incremental cost ($)</v>
          </cell>
          <cell r="D6488">
            <v>1</v>
          </cell>
          <cell r="E6488" t="str">
            <v>Incremental cost ($)</v>
          </cell>
          <cell r="F6488" t="str">
            <v>Cost Value Source</v>
          </cell>
          <cell r="G6488" t="str">
            <v/>
          </cell>
          <cell r="H6488" t="str">
            <v/>
          </cell>
          <cell r="I6488" t="str">
            <v/>
          </cell>
        </row>
        <row r="6489">
          <cell r="C6489" t="str">
            <v>12012014-032.1_Incremental cost ($)</v>
          </cell>
          <cell r="D6489">
            <v>1</v>
          </cell>
          <cell r="E6489" t="str">
            <v>Incremental cost ($)</v>
          </cell>
          <cell r="F6489" t="str">
            <v>Incremental Cost Value Source</v>
          </cell>
          <cell r="G6489" t="str">
            <v/>
          </cell>
          <cell r="H6489" t="str">
            <v/>
          </cell>
          <cell r="I6489" t="str">
            <v>WY Exterior NCMR Lighting Measures Compiled 12122014.xlsx</v>
          </cell>
        </row>
        <row r="6490">
          <cell r="C6490" t="str">
            <v>12012014-032.1_Gross incremental annual electric savings (kWh/yr)</v>
          </cell>
          <cell r="D6490">
            <v>1</v>
          </cell>
          <cell r="E6490" t="str">
            <v>Gross incremental annual electric savings (kWh/yr)</v>
          </cell>
          <cell r="F6490" t="str">
            <v>Energy Savings Value Source</v>
          </cell>
          <cell r="G6490" t="str">
            <v/>
          </cell>
          <cell r="H6490" t="str">
            <v/>
          </cell>
          <cell r="I6490" t="str">
            <v>WY Exterior NCMR Lighting Measures Compiled 12122014.xlsx</v>
          </cell>
        </row>
        <row r="6491">
          <cell r="C6491" t="str">
            <v>12012014-032.1_Gross Average Monthly Demand Reduction (kW/unit)</v>
          </cell>
          <cell r="D6491">
            <v>1</v>
          </cell>
          <cell r="E6491" t="str">
            <v>Gross Average Monthly Demand Reduction (kW/unit)</v>
          </cell>
          <cell r="F6491" t="str">
            <v>Demand Savings Value Source</v>
          </cell>
          <cell r="G6491" t="str">
            <v/>
          </cell>
          <cell r="H6491" t="str">
            <v>Savings are assumed to occur at night, not at time of customer peak demand</v>
          </cell>
          <cell r="I6491" t="str">
            <v/>
          </cell>
        </row>
        <row r="6492">
          <cell r="C6492" t="str">
            <v>12012014-032.1_Measure life (years)</v>
          </cell>
          <cell r="D6492">
            <v>1</v>
          </cell>
          <cell r="E6492" t="str">
            <v>Measure life (years)</v>
          </cell>
          <cell r="F6492" t="str">
            <v>Measure Life Value Source</v>
          </cell>
          <cell r="G6492" t="str">
            <v>Average of 12 years from FinAnswer Express and 15 years from Energy FinAnswer (13.5 rounded to 14)</v>
          </cell>
          <cell r="H6492" t="str">
            <v/>
          </cell>
          <cell r="I6492" t="str">
            <v/>
          </cell>
        </row>
        <row r="6493">
          <cell r="C6493" t="str">
            <v>12012014-032.1_Planned Realization Rate</v>
          </cell>
          <cell r="D6493">
            <v>1</v>
          </cell>
          <cell r="E6493" t="str">
            <v>Planned Realization Rate</v>
          </cell>
          <cell r="F6493" t="str">
            <v>Realization Rate Value Source</v>
          </cell>
          <cell r="G6493" t="str">
            <v/>
          </cell>
          <cell r="H6493" t="str">
            <v>Table 1</v>
          </cell>
          <cell r="I6493" t="str">
            <v>DSM_WY_FinAnswerExpress_Report_2011.pdf</v>
          </cell>
        </row>
        <row r="6494">
          <cell r="C6494" t="str">
            <v>12012014-032.1_Planned Net to Gross Ratio</v>
          </cell>
          <cell r="D6494">
            <v>1</v>
          </cell>
          <cell r="E6494" t="str">
            <v>Planned Net to Gross Ratio</v>
          </cell>
          <cell r="F6494" t="str">
            <v>Net-to-Gross Value Source</v>
          </cell>
          <cell r="G6494" t="str">
            <v/>
          </cell>
          <cell r="H6494" t="str">
            <v>Page 10</v>
          </cell>
          <cell r="I6494" t="str">
            <v>DSM_WY_FinAnswerExpress_Report_2011.pdf</v>
          </cell>
        </row>
        <row r="6495">
          <cell r="C6495" t="str">
            <v>06232015-024.1_Planned Realization Rate</v>
          </cell>
          <cell r="D6495">
            <v>1</v>
          </cell>
          <cell r="E6495" t="str">
            <v>Planned Realization Rate</v>
          </cell>
          <cell r="F6495" t="str">
            <v>Realization Rate Value Source</v>
          </cell>
          <cell r="G6495" t="str">
            <v/>
          </cell>
          <cell r="H6495" t="str">
            <v>page 2</v>
          </cell>
          <cell r="I6495" t="str">
            <v>CA_FinAnswer_Express_Program_Evaluation_2009-2011.pdf</v>
          </cell>
        </row>
        <row r="6496">
          <cell r="C6496" t="str">
            <v>06232015-024.1_Planned Net to Gross Ratio</v>
          </cell>
          <cell r="D6496">
            <v>1</v>
          </cell>
          <cell r="E6496" t="str">
            <v>Planned Net to Gross Ratio</v>
          </cell>
          <cell r="F6496" t="str">
            <v>Net-to-Gross Value Source</v>
          </cell>
          <cell r="G6496" t="str">
            <v/>
          </cell>
          <cell r="H6496" t="str">
            <v>page 2</v>
          </cell>
          <cell r="I6496" t="str">
            <v>CA_FinAnswer_Express_Program_Evaluation_2009-2011.pdf</v>
          </cell>
        </row>
        <row r="6497">
          <cell r="C6497" t="str">
            <v>11032014-004.1_Gross Average Monthly Demand Reduction (kW/unit)</v>
          </cell>
          <cell r="D6497">
            <v>1</v>
          </cell>
          <cell r="E6497" t="str">
            <v>Gross Average Monthly Demand Reduction (kW/unit)</v>
          </cell>
          <cell r="F6497" t="str">
            <v>Demand Reduction Value Source</v>
          </cell>
          <cell r="G6497" t="str">
            <v/>
          </cell>
          <cell r="H6497" t="str">
            <v>Savings are assumed to occur at night, not at time of customer peak demand</v>
          </cell>
          <cell r="I6497" t="str">
            <v/>
          </cell>
        </row>
        <row r="6498">
          <cell r="C6498" t="str">
            <v>11032014-004.1_Gross incremental annual electric savings (kWh/yr)</v>
          </cell>
          <cell r="D6498">
            <v>1</v>
          </cell>
          <cell r="E6498" t="str">
            <v>Gross incremental annual electric savings (kWh/yr)</v>
          </cell>
          <cell r="F6498" t="str">
            <v xml:space="preserve">Energy Savings Value Source </v>
          </cell>
          <cell r="G6498" t="str">
            <v/>
          </cell>
          <cell r="H6498" t="str">
            <v/>
          </cell>
          <cell r="I6498" t="str">
            <v>Exterior LED Compiled.xlsx</v>
          </cell>
        </row>
        <row r="6499">
          <cell r="C6499" t="str">
            <v>11032014-004.1_Planned Realization Rate</v>
          </cell>
          <cell r="D6499">
            <v>1</v>
          </cell>
          <cell r="E6499" t="str">
            <v>Planned Realization Rate</v>
          </cell>
          <cell r="F6499" t="str">
            <v>Realization Rate Value Source</v>
          </cell>
          <cell r="G6499" t="str">
            <v/>
          </cell>
          <cell r="H6499" t="str">
            <v>Table 1</v>
          </cell>
          <cell r="I6499" t="str">
            <v>ID_FinAnswer_Express_Program_Evaluation_2009-2011.pdf</v>
          </cell>
        </row>
        <row r="6500">
          <cell r="C6500" t="str">
            <v>11032014-004.1_Measure life (years)</v>
          </cell>
          <cell r="D6500">
            <v>1</v>
          </cell>
          <cell r="E6500" t="str">
            <v>Measure life (years)</v>
          </cell>
          <cell r="F6500" t="str">
            <v>Measure Life Value Source</v>
          </cell>
          <cell r="G6500" t="str">
            <v>Average of 12 years from FinAnswer Express and 15 years from Energy FinAnswer (13.5 rounded to 14)</v>
          </cell>
          <cell r="H6500" t="str">
            <v/>
          </cell>
          <cell r="I6500" t="str">
            <v>2013-Idaho-Annual-Report-Appendices-FINAL071814.pdf</v>
          </cell>
        </row>
        <row r="6501">
          <cell r="C6501" t="str">
            <v>11032014-004.1_Incremental cost ($)</v>
          </cell>
          <cell r="D6501">
            <v>1</v>
          </cell>
          <cell r="E6501" t="str">
            <v>Incremental cost ($)</v>
          </cell>
          <cell r="F6501" t="str">
            <v>Cost Value Source</v>
          </cell>
          <cell r="G6501" t="str">
            <v/>
          </cell>
          <cell r="H6501" t="str">
            <v/>
          </cell>
          <cell r="I6501" t="str">
            <v>Exterior LED Compiled.xlsx</v>
          </cell>
        </row>
        <row r="6502">
          <cell r="C6502" t="str">
            <v>11032014-004.1_Planned Net to Gross Ratio</v>
          </cell>
          <cell r="D6502">
            <v>1</v>
          </cell>
          <cell r="E6502" t="str">
            <v>Planned Net to Gross Ratio</v>
          </cell>
          <cell r="F6502" t="str">
            <v>Net-to-Gross Value Source</v>
          </cell>
          <cell r="G6502" t="str">
            <v/>
          </cell>
          <cell r="H6502" t="str">
            <v>Page 2</v>
          </cell>
          <cell r="I6502" t="str">
            <v>ID_FinAnswer_Express_Program_Evaluation_2009-2011.pdf</v>
          </cell>
        </row>
        <row r="6503">
          <cell r="C6503" t="str">
            <v>07182014-016.1_Incremental cost ($)</v>
          </cell>
          <cell r="D6503">
            <v>1</v>
          </cell>
          <cell r="E6503" t="str">
            <v>Incremental cost ($)</v>
          </cell>
          <cell r="F6503" t="str">
            <v>Incremental Cost Value Source</v>
          </cell>
          <cell r="G6503" t="str">
            <v/>
          </cell>
          <cell r="H6503" t="str">
            <v/>
          </cell>
          <cell r="I6503" t="str">
            <v/>
          </cell>
        </row>
        <row r="6504">
          <cell r="C6504" t="str">
            <v>07182014-016.1_Gross incremental annual electric savings (kWh/yr)</v>
          </cell>
          <cell r="D6504">
            <v>1</v>
          </cell>
          <cell r="E6504" t="str">
            <v>Gross incremental annual electric savings (kWh/yr)</v>
          </cell>
          <cell r="F6504" t="str">
            <v>Energy Savings Value Source</v>
          </cell>
          <cell r="G6504" t="str">
            <v/>
          </cell>
          <cell r="H6504" t="str">
            <v/>
          </cell>
          <cell r="I6504" t="str">
            <v/>
          </cell>
        </row>
        <row r="6505">
          <cell r="C6505" t="str">
            <v>07182014-016.1_Planned Net to Gross Ratio</v>
          </cell>
          <cell r="D6505">
            <v>1</v>
          </cell>
          <cell r="E6505" t="str">
            <v>Planned Net to Gross Ratio</v>
          </cell>
          <cell r="F6505" t="str">
            <v>Net-to-Gross Value Source</v>
          </cell>
          <cell r="G6505" t="str">
            <v/>
          </cell>
          <cell r="H6505" t="str">
            <v>BAU - CE inputs sheet</v>
          </cell>
          <cell r="I6505" t="str">
            <v>CE inputs - measure update   small business 031314.xlsx</v>
          </cell>
        </row>
        <row r="6506">
          <cell r="C6506" t="str">
            <v>07182014-016.1_Gross Average Monthly Demand Reduction (kW/unit)</v>
          </cell>
          <cell r="D6506">
            <v>1</v>
          </cell>
          <cell r="E6506" t="str">
            <v>Gross Average Monthly Demand Reduction (kW/unit)</v>
          </cell>
          <cell r="F6506" t="str">
            <v>Demand Savings Value Source</v>
          </cell>
          <cell r="G6506" t="str">
            <v/>
          </cell>
          <cell r="H6506" t="str">
            <v>Savings are assumed to occur at night, not at time of customer peak demand</v>
          </cell>
          <cell r="I6506" t="str">
            <v/>
          </cell>
        </row>
        <row r="6507">
          <cell r="C6507" t="str">
            <v>07182014-016.1_Planned Realization Rate</v>
          </cell>
          <cell r="D6507">
            <v>1</v>
          </cell>
          <cell r="E6507" t="str">
            <v>Planned Realization Rate</v>
          </cell>
          <cell r="F6507" t="str">
            <v>Realization Rate Value Source</v>
          </cell>
          <cell r="G6507" t="str">
            <v/>
          </cell>
          <cell r="H6507" t="str">
            <v>BAU - CE inputs sheet</v>
          </cell>
          <cell r="I6507" t="str">
            <v>CE inputs - measure update   small business 031314.xlsx</v>
          </cell>
        </row>
        <row r="6508">
          <cell r="C6508" t="str">
            <v>07182014-016.1_Measure life (years)</v>
          </cell>
          <cell r="D6508">
            <v>1</v>
          </cell>
          <cell r="E6508" t="str">
            <v>Measure life (years)</v>
          </cell>
          <cell r="F6508" t="str">
            <v>Measure Life Value Source</v>
          </cell>
          <cell r="G6508" t="str">
            <v/>
          </cell>
          <cell r="H6508" t="str">
            <v>Used for program change filing. Program-level measure life decreased from previous 14 years to feflect increasing role of energy management</v>
          </cell>
          <cell r="I6508" t="str">
            <v>CE inputs - measure update   small business 031314.xlsx</v>
          </cell>
        </row>
        <row r="6509">
          <cell r="C6509" t="str">
            <v>07182014-016.1_Gross incremental annual electric savings (kWh/yr)</v>
          </cell>
          <cell r="D6509">
            <v>1</v>
          </cell>
          <cell r="E6509" t="str">
            <v>Gross incremental annual electric savings (kWh/yr)</v>
          </cell>
          <cell r="F6509" t="str">
            <v>Energy Savings Value Source</v>
          </cell>
          <cell r="G6509" t="str">
            <v/>
          </cell>
          <cell r="H6509" t="str">
            <v/>
          </cell>
          <cell r="I6509" t="str">
            <v>Program Update Report UT 050214.docx</v>
          </cell>
        </row>
        <row r="6510">
          <cell r="C6510" t="str">
            <v>07182014-016.1_Incremental cost ($)</v>
          </cell>
          <cell r="D6510">
            <v>1</v>
          </cell>
          <cell r="E6510" t="str">
            <v>Incremental cost ($)</v>
          </cell>
          <cell r="F6510" t="str">
            <v>Incremental Cost Value Source</v>
          </cell>
          <cell r="G6510" t="str">
            <v/>
          </cell>
          <cell r="H6510" t="str">
            <v/>
          </cell>
          <cell r="I6510" t="str">
            <v>Program Update Report UT 050214.docx</v>
          </cell>
        </row>
        <row r="6511">
          <cell r="C6511" t="str">
            <v>09252014-006.1_Incremental cost ($)</v>
          </cell>
          <cell r="D6511">
            <v>1</v>
          </cell>
          <cell r="E6511" t="str">
            <v>Incremental cost ($)</v>
          </cell>
          <cell r="F6511" t="str">
            <v>Cost Value Source</v>
          </cell>
          <cell r="G6511" t="str">
            <v/>
          </cell>
          <cell r="H6511" t="str">
            <v/>
          </cell>
          <cell r="I6511" t="str">
            <v>Washington Exterior LED Compiled for 01OCT2014 Update.xlsx</v>
          </cell>
        </row>
        <row r="6512">
          <cell r="C6512" t="str">
            <v>09252014-006.1_Incremental cost ($)</v>
          </cell>
          <cell r="D6512">
            <v>1</v>
          </cell>
          <cell r="E6512" t="str">
            <v>Incremental cost ($)</v>
          </cell>
          <cell r="F6512" t="str">
            <v>Cost Value Source</v>
          </cell>
          <cell r="G6512" t="str">
            <v/>
          </cell>
          <cell r="H6512" t="str">
            <v/>
          </cell>
          <cell r="I6512" t="str">
            <v/>
          </cell>
        </row>
        <row r="6513">
          <cell r="C6513" t="str">
            <v>12012014-033.1_Incremental cost ($)</v>
          </cell>
          <cell r="D6513">
            <v>1</v>
          </cell>
          <cell r="E6513" t="str">
            <v>Incremental cost ($)</v>
          </cell>
          <cell r="F6513" t="str">
            <v>Incremental Cost Value Source</v>
          </cell>
          <cell r="G6513" t="str">
            <v/>
          </cell>
          <cell r="H6513" t="str">
            <v/>
          </cell>
          <cell r="I6513" t="str">
            <v>WY Exterior NCMR Lighting Measures Compiled 12122014.xlsx</v>
          </cell>
        </row>
        <row r="6514">
          <cell r="C6514" t="str">
            <v>12012014-033.1_Measure life (years)</v>
          </cell>
          <cell r="D6514">
            <v>1</v>
          </cell>
          <cell r="E6514" t="str">
            <v>Measure life (years)</v>
          </cell>
          <cell r="F6514" t="str">
            <v>Measure Life Value Source</v>
          </cell>
          <cell r="G6514" t="str">
            <v>Average of 12 years from FinAnswer Express and 15 years from Energy FinAnswer (13.5 rounded to 14)</v>
          </cell>
          <cell r="H6514" t="str">
            <v/>
          </cell>
          <cell r="I6514" t="str">
            <v/>
          </cell>
        </row>
        <row r="6515">
          <cell r="C6515" t="str">
            <v>12012014-033.1_Gross Average Monthly Demand Reduction (kW/unit)</v>
          </cell>
          <cell r="D6515">
            <v>1</v>
          </cell>
          <cell r="E6515" t="str">
            <v>Gross Average Monthly Demand Reduction (kW/unit)</v>
          </cell>
          <cell r="F6515" t="str">
            <v>Demand Savings Value Source</v>
          </cell>
          <cell r="G6515" t="str">
            <v/>
          </cell>
          <cell r="H6515" t="str">
            <v>Savings are assumed to occur at night, not at time of customer peak demand</v>
          </cell>
          <cell r="I6515" t="str">
            <v/>
          </cell>
        </row>
        <row r="6516">
          <cell r="C6516" t="str">
            <v>12012014-033.1_Gross incremental annual electric savings (kWh/yr)</v>
          </cell>
          <cell r="D6516">
            <v>1</v>
          </cell>
          <cell r="E6516" t="str">
            <v>Gross incremental annual electric savings (kWh/yr)</v>
          </cell>
          <cell r="F6516" t="str">
            <v>Energy Savings Value Source</v>
          </cell>
          <cell r="G6516" t="str">
            <v/>
          </cell>
          <cell r="H6516" t="str">
            <v/>
          </cell>
          <cell r="I6516" t="str">
            <v>WY Exterior NCMR Lighting Measures Compiled 12122014.xlsx</v>
          </cell>
        </row>
        <row r="6517">
          <cell r="C6517" t="str">
            <v>12012014-033.1_Planned Realization Rate</v>
          </cell>
          <cell r="D6517">
            <v>1</v>
          </cell>
          <cell r="E6517" t="str">
            <v>Planned Realization Rate</v>
          </cell>
          <cell r="F6517" t="str">
            <v>Realization Rate Value Source</v>
          </cell>
          <cell r="G6517" t="str">
            <v/>
          </cell>
          <cell r="H6517" t="str">
            <v>Table 1</v>
          </cell>
          <cell r="I6517" t="str">
            <v>DSM_WY_FinAnswerExpress_Report_2011.pdf</v>
          </cell>
        </row>
        <row r="6518">
          <cell r="C6518" t="str">
            <v>12012014-033.1_Planned Net to Gross Ratio</v>
          </cell>
          <cell r="D6518">
            <v>1</v>
          </cell>
          <cell r="E6518" t="str">
            <v>Planned Net to Gross Ratio</v>
          </cell>
          <cell r="F6518" t="str">
            <v>Net-to-Gross Value Source</v>
          </cell>
          <cell r="G6518" t="str">
            <v/>
          </cell>
          <cell r="H6518" t="str">
            <v>Page 10</v>
          </cell>
          <cell r="I6518" t="str">
            <v>DSM_WY_FinAnswerExpress_Report_2011.pdf</v>
          </cell>
        </row>
        <row r="6519">
          <cell r="C6519" t="str">
            <v>103.2_Planned Realization Rate</v>
          </cell>
          <cell r="D6519">
            <v>2</v>
          </cell>
          <cell r="E6519" t="str">
            <v>Planned Realization Rate</v>
          </cell>
          <cell r="F6519" t="str">
            <v>Realization Rate Value Source</v>
          </cell>
          <cell r="G6519" t="str">
            <v/>
          </cell>
          <cell r="H6519" t="str">
            <v>page 2</v>
          </cell>
          <cell r="I6519" t="str">
            <v>CA_FinAnswer_Express_Program_Evaluation_2009-2011.pdf</v>
          </cell>
        </row>
        <row r="6520">
          <cell r="C6520" t="str">
            <v>103.2_Planned Net to Gross Ratio</v>
          </cell>
          <cell r="D6520">
            <v>2</v>
          </cell>
          <cell r="E6520" t="str">
            <v>Planned Net to Gross Ratio</v>
          </cell>
          <cell r="F6520" t="str">
            <v>Net-to-Gross Value Source</v>
          </cell>
          <cell r="G6520" t="str">
            <v/>
          </cell>
          <cell r="H6520" t="str">
            <v>page 2</v>
          </cell>
          <cell r="I6520" t="str">
            <v>CA_FinAnswer_Express_Program_Evaluation_2009-2011.pdf</v>
          </cell>
        </row>
        <row r="6521">
          <cell r="C6521" t="str">
            <v>318.2_Planned Net to Gross Ratio</v>
          </cell>
          <cell r="D6521">
            <v>2</v>
          </cell>
          <cell r="E6521" t="str">
            <v>Planned Net to Gross Ratio</v>
          </cell>
          <cell r="F6521" t="str">
            <v>Net-to-Gross Value Source</v>
          </cell>
          <cell r="G6521" t="str">
            <v/>
          </cell>
          <cell r="H6521" t="str">
            <v>Page 2</v>
          </cell>
          <cell r="I6521" t="str">
            <v>ID_FinAnswer_Express_Program_Evaluation_2009-2011.pdf</v>
          </cell>
        </row>
        <row r="6522">
          <cell r="C6522" t="str">
            <v>318.2_Gross Average Monthly Demand Reduction (kW/unit)</v>
          </cell>
          <cell r="D6522">
            <v>2</v>
          </cell>
          <cell r="E6522" t="str">
            <v>Gross Average Monthly Demand Reduction (kW/unit)</v>
          </cell>
          <cell r="F6522" t="str">
            <v>Demand Reduction Value Source</v>
          </cell>
          <cell r="G6522" t="str">
            <v/>
          </cell>
          <cell r="H6522" t="str">
            <v/>
          </cell>
          <cell r="I6522" t="str">
            <v>2010 ID FX MARKET CHARACTERIZATION 051512.pdf</v>
          </cell>
        </row>
        <row r="6523">
          <cell r="C6523" t="str">
            <v>318.2_Measure life (years)</v>
          </cell>
          <cell r="D6523">
            <v>2</v>
          </cell>
          <cell r="E6523" t="str">
            <v>Measure life (years)</v>
          </cell>
          <cell r="F6523" t="str">
            <v>Measure Life Value Source</v>
          </cell>
          <cell r="G6523" t="str">
            <v>Average of 12 years from FinAnswer Express and 15 years from Energy FinAnswer (13.5 rounded to 14)</v>
          </cell>
          <cell r="H6523" t="str">
            <v/>
          </cell>
          <cell r="I6523" t="str">
            <v>2013-Idaho-Annual-Report-Appendices-FINAL071814.pdf</v>
          </cell>
        </row>
        <row r="6524">
          <cell r="C6524" t="str">
            <v>318.2_Incremental cost ($)</v>
          </cell>
          <cell r="D6524">
            <v>2</v>
          </cell>
          <cell r="E6524" t="str">
            <v>Incremental cost ($)</v>
          </cell>
          <cell r="F6524" t="str">
            <v>Cost Value Source</v>
          </cell>
          <cell r="G6524" t="str">
            <v>Material + Labor</v>
          </cell>
          <cell r="H6524" t="str">
            <v/>
          </cell>
          <cell r="I6524" t="str">
            <v>2010 ID FX MARKET CHARACTERIZATION 051512.pdf</v>
          </cell>
        </row>
        <row r="6525">
          <cell r="C6525" t="str">
            <v>318.2_Gross incremental annual electric savings (kWh/yr)</v>
          </cell>
          <cell r="D6525">
            <v>2</v>
          </cell>
          <cell r="E6525" t="str">
            <v>Gross incremental annual electric savings (kWh/yr)</v>
          </cell>
          <cell r="F6525" t="str">
            <v xml:space="preserve">Energy Savings Value Source </v>
          </cell>
          <cell r="G6525" t="str">
            <v/>
          </cell>
          <cell r="H6525" t="str">
            <v/>
          </cell>
          <cell r="I6525" t="str">
            <v>2010 ID FX MARKET CHARACTERIZATION 051512.pdf</v>
          </cell>
        </row>
        <row r="6526">
          <cell r="C6526" t="str">
            <v>318.2_Planned Realization Rate</v>
          </cell>
          <cell r="D6526">
            <v>2</v>
          </cell>
          <cell r="E6526" t="str">
            <v>Planned Realization Rate</v>
          </cell>
          <cell r="F6526" t="str">
            <v>Realization Rate Value Source</v>
          </cell>
          <cell r="G6526" t="str">
            <v/>
          </cell>
          <cell r="H6526" t="str">
            <v>Table 1</v>
          </cell>
          <cell r="I6526" t="str">
            <v>ID_FinAnswer_Express_Program_Evaluation_2009-2011.pdf</v>
          </cell>
        </row>
        <row r="6527">
          <cell r="C6527" t="str">
            <v>545.2_Gross incremental annual electric savings (kWh/yr)</v>
          </cell>
          <cell r="D6527">
            <v>2</v>
          </cell>
          <cell r="E6527" t="str">
            <v>Gross incremental annual electric savings (kWh/yr)</v>
          </cell>
          <cell r="F6527" t="str">
            <v>See Source Document(s) for savings methodology</v>
          </cell>
          <cell r="G6527" t="str">
            <v/>
          </cell>
          <cell r="H6527" t="str">
            <v/>
          </cell>
          <cell r="I6527" t="str">
            <v>Ltg Info.xls</v>
          </cell>
        </row>
        <row r="6528">
          <cell r="C6528" t="str">
            <v>545.2_Measure life (years)</v>
          </cell>
          <cell r="D6528">
            <v>2</v>
          </cell>
          <cell r="E6528" t="str">
            <v>Measure life (years)</v>
          </cell>
          <cell r="F6528" t="str">
            <v>Measure Life Value Source</v>
          </cell>
          <cell r="G6528" t="str">
            <v/>
          </cell>
          <cell r="H6528" t="str">
            <v>Table 2 on page 22 of Appendix 1</v>
          </cell>
          <cell r="I6528" t="str">
            <v>UT_2011_Annual_Report.pdf</v>
          </cell>
        </row>
        <row r="6529">
          <cell r="C6529" t="str">
            <v>545.2_Incentive Customer ($)</v>
          </cell>
          <cell r="D6529">
            <v>2</v>
          </cell>
          <cell r="E6529" t="str">
            <v>Incentive Customer ($)</v>
          </cell>
          <cell r="F6529" t="str">
            <v>Incentive Value Source</v>
          </cell>
          <cell r="G6529" t="str">
            <v/>
          </cell>
          <cell r="H6529" t="str">
            <v>Table 9-27</v>
          </cell>
          <cell r="I6529" t="str">
            <v>FinAnswer Express Market Characterization and Program Enhancements - Utah Service Territory 30 Nov 2011.pdf</v>
          </cell>
        </row>
        <row r="6530">
          <cell r="C6530" t="str">
            <v>545.2_Gross Average Monthly Demand Reduction (kW/unit)</v>
          </cell>
          <cell r="D6530">
            <v>2</v>
          </cell>
          <cell r="E6530" t="str">
            <v>Gross Average Monthly Demand Reduction (kW/unit)</v>
          </cell>
          <cell r="F6530" t="str">
            <v>Demand Reduction Value Source</v>
          </cell>
          <cell r="G6530" t="str">
            <v/>
          </cell>
          <cell r="H6530" t="str">
            <v>Table 6-11</v>
          </cell>
          <cell r="I6530" t="str">
            <v>FinAnswer Express Market Characterization and Program Enhancements - Utah Service Territory 30 Nov 2011.pdf</v>
          </cell>
        </row>
        <row r="6531">
          <cell r="C6531" t="str">
            <v>545.2_Gross incremental annual electric savings (kWh/yr)</v>
          </cell>
          <cell r="D6531">
            <v>2</v>
          </cell>
          <cell r="E6531" t="str">
            <v>Gross incremental annual electric savings (kWh/yr)</v>
          </cell>
          <cell r="F6531" t="str">
            <v xml:space="preserve">Energy Savings Value Source </v>
          </cell>
          <cell r="G6531" t="str">
            <v/>
          </cell>
          <cell r="H6531" t="str">
            <v>Table 9-27</v>
          </cell>
          <cell r="I6531" t="str">
            <v>FinAnswer Express Market Characterization and Program Enhancements - Utah Service Territory 30 Nov 2011.pdf</v>
          </cell>
        </row>
        <row r="6532">
          <cell r="C6532" t="str">
            <v>545.2_Incremental cost ($)</v>
          </cell>
          <cell r="D6532">
            <v>2</v>
          </cell>
          <cell r="E6532" t="str">
            <v>Incremental cost ($)</v>
          </cell>
          <cell r="F6532" t="str">
            <v>Cost Value Source</v>
          </cell>
          <cell r="G6532" t="str">
            <v/>
          </cell>
          <cell r="H6532" t="str">
            <v>Table 9-27</v>
          </cell>
          <cell r="I6532" t="str">
            <v>FinAnswer Express Market Characterization and Program Enhancements - Utah Service Territory 30 Nov 2011.pdf</v>
          </cell>
        </row>
        <row r="6533">
          <cell r="C6533" t="str">
            <v>762.2_Gross incremental annual electric savings (kWh/yr)</v>
          </cell>
          <cell r="D6533">
            <v>2</v>
          </cell>
          <cell r="E6533" t="str">
            <v>Gross incremental annual electric savings (kWh/yr)</v>
          </cell>
          <cell r="F6533" t="str">
            <v>Savings Parameters</v>
          </cell>
          <cell r="G6533" t="str">
            <v/>
          </cell>
          <cell r="H6533" t="str">
            <v>See Source Document(s) for savings methodology</v>
          </cell>
          <cell r="I6533" t="str">
            <v>WA Ltg Info.xls</v>
          </cell>
        </row>
        <row r="6534">
          <cell r="C6534" t="str">
            <v>762.2_Incentive Customer ($)</v>
          </cell>
          <cell r="D6534">
            <v>2</v>
          </cell>
          <cell r="E6534" t="str">
            <v>Incentive Customer ($)</v>
          </cell>
          <cell r="F6534" t="str">
            <v>Incentive Value Source</v>
          </cell>
          <cell r="G6534" t="str">
            <v/>
          </cell>
          <cell r="H6534" t="str">
            <v>pg 32, Table 9-26</v>
          </cell>
          <cell r="I6534" t="str">
            <v>FinAnswer Express Market Characterization and Program Enhancements - Washington Service Territory 9 Sept 2011.pdf</v>
          </cell>
        </row>
        <row r="6535">
          <cell r="C6535" t="str">
            <v>762.2_Incremental cost ($)</v>
          </cell>
          <cell r="D6535">
            <v>2</v>
          </cell>
          <cell r="E6535" t="str">
            <v>Incremental cost ($)</v>
          </cell>
          <cell r="F6535" t="str">
            <v>Cost Value Source</v>
          </cell>
          <cell r="G6535" t="str">
            <v/>
          </cell>
          <cell r="H6535" t="str">
            <v>pg 32, Table 9-26</v>
          </cell>
          <cell r="I6535" t="str">
            <v>FinAnswer Express Market Characterization and Program Enhancements - Washington Service Territory 9 Sept 2011.pdf</v>
          </cell>
        </row>
        <row r="6536">
          <cell r="C6536" t="str">
            <v>762.2_Gross incremental annual electric savings (kWh/yr)</v>
          </cell>
          <cell r="D6536">
            <v>2</v>
          </cell>
          <cell r="E6536" t="str">
            <v>Gross incremental annual electric savings (kWh/yr)</v>
          </cell>
          <cell r="F6536" t="str">
            <v>Savings Parameters</v>
          </cell>
          <cell r="G6536" t="str">
            <v/>
          </cell>
          <cell r="H6536" t="str">
            <v>Market Characterization contains detailed information on baselines, and assumed hours of operation. See Tables 9-26 and 9-27. Also see WA Ltg Info spreadsheet for calculations.</v>
          </cell>
          <cell r="I6536" t="str">
            <v>FinAnswer Express Market Characterization and Program Enhancements - Washington Service Territory 9 Sept 2011.pdf</v>
          </cell>
        </row>
        <row r="6537">
          <cell r="C6537" t="str">
            <v>762.2_Gross Average Monthly Demand Reduction (kW/unit)</v>
          </cell>
          <cell r="D6537">
            <v>2</v>
          </cell>
          <cell r="E6537" t="str">
            <v>Gross Average Monthly Demand Reduction (kW/unit)</v>
          </cell>
          <cell r="F6537" t="str">
            <v>Demand Reduction Value Source</v>
          </cell>
          <cell r="G6537" t="str">
            <v/>
          </cell>
          <cell r="H6537" t="str">
            <v>pg 32, Table 9-26</v>
          </cell>
          <cell r="I6537" t="str">
            <v>FinAnswer Express Market Characterization and Program Enhancements - Washington Service Territory 9 Sept 2011.pdf</v>
          </cell>
        </row>
        <row r="6538">
          <cell r="C6538" t="str">
            <v>762.2_Gross Average Monthly Demand Reduction (kW/unit)</v>
          </cell>
          <cell r="D6538">
            <v>2</v>
          </cell>
          <cell r="E6538" t="str">
            <v>Gross Average Monthly Demand Reduction (kW/unit)</v>
          </cell>
          <cell r="F6538" t="str">
            <v>Savings Parameters</v>
          </cell>
          <cell r="G6538" t="str">
            <v/>
          </cell>
          <cell r="H6538" t="str">
            <v>See Source Document(s) for savings methodology</v>
          </cell>
          <cell r="I6538" t="str">
            <v>WA Ltg Info.xls</v>
          </cell>
        </row>
        <row r="6539">
          <cell r="C6539" t="str">
            <v>762.2_Gross incremental annual electric savings (kWh/yr)</v>
          </cell>
          <cell r="D6539">
            <v>2</v>
          </cell>
          <cell r="E6539" t="str">
            <v>Gross incremental annual electric savings (kWh/yr)</v>
          </cell>
          <cell r="F6539" t="str">
            <v xml:space="preserve">Energy Savings Value Source </v>
          </cell>
          <cell r="G6539" t="str">
            <v/>
          </cell>
          <cell r="H6539" t="str">
            <v>pg 32, Table 9-26</v>
          </cell>
          <cell r="I6539" t="str">
            <v>FinAnswer Express Market Characterization and Program Enhancements - Washington Service Territory 9 Sept 2011.pdf</v>
          </cell>
        </row>
        <row r="6540">
          <cell r="C6540" t="str">
            <v>979.2_Gross incremental annual electric savings (kWh/yr)</v>
          </cell>
          <cell r="D6540">
            <v>2</v>
          </cell>
          <cell r="E6540" t="str">
            <v>Gross incremental annual electric savings (kWh/yr)</v>
          </cell>
          <cell r="F6540" t="str">
            <v>Energy Savings Value Source</v>
          </cell>
          <cell r="G6540" t="str">
            <v/>
          </cell>
          <cell r="H6540" t="str">
            <v>Page 9-30</v>
          </cell>
          <cell r="I6540" t="str">
            <v>2010 WY Market Characterization 101810.pdf</v>
          </cell>
        </row>
        <row r="6541">
          <cell r="C6541" t="str">
            <v>979.2_Planned Net to Gross Ratio</v>
          </cell>
          <cell r="D6541">
            <v>2</v>
          </cell>
          <cell r="E6541" t="str">
            <v>Planned Net to Gross Ratio</v>
          </cell>
          <cell r="F6541" t="str">
            <v>Net-to-Gross Value Source</v>
          </cell>
          <cell r="G6541" t="str">
            <v/>
          </cell>
          <cell r="H6541" t="str">
            <v>Page 10</v>
          </cell>
          <cell r="I6541" t="str">
            <v>DSM_WY_FinAnswerExpress_Report_2011.pdf</v>
          </cell>
        </row>
        <row r="6542">
          <cell r="C6542" t="str">
            <v>979.2_Planned Realization Rate</v>
          </cell>
          <cell r="D6542">
            <v>2</v>
          </cell>
          <cell r="E6542" t="str">
            <v>Planned Realization Rate</v>
          </cell>
          <cell r="F6542" t="str">
            <v>Realization Rate Value Source</v>
          </cell>
          <cell r="G6542" t="str">
            <v/>
          </cell>
          <cell r="H6542" t="str">
            <v>Table 1</v>
          </cell>
          <cell r="I6542" t="str">
            <v>DSM_WY_FinAnswerExpress_Report_2011.pdf</v>
          </cell>
        </row>
        <row r="6543">
          <cell r="C6543" t="str">
            <v>979.2_Measure life (years)</v>
          </cell>
          <cell r="D6543">
            <v>2</v>
          </cell>
          <cell r="E6543" t="str">
            <v>Measure life (years)</v>
          </cell>
          <cell r="F6543" t="str">
            <v>Measure Life Value Source</v>
          </cell>
          <cell r="G6543" t="str">
            <v>Average of 12 years from FinAnswer Express and 15 years from Energy FinAnswer (13.5 rounded to 14)</v>
          </cell>
          <cell r="H6543" t="str">
            <v/>
          </cell>
          <cell r="I6543" t="str">
            <v/>
          </cell>
        </row>
        <row r="6544">
          <cell r="C6544" t="str">
            <v>979.2_Incremental cost ($)</v>
          </cell>
          <cell r="D6544">
            <v>2</v>
          </cell>
          <cell r="E6544" t="str">
            <v>Incremental cost ($)</v>
          </cell>
          <cell r="F6544" t="str">
            <v>Incremental Cost Value Source</v>
          </cell>
          <cell r="G6544" t="str">
            <v/>
          </cell>
          <cell r="H6544" t="str">
            <v>Page 9-30</v>
          </cell>
          <cell r="I6544" t="str">
            <v>2010 WY Market Characterization 101810.pdf</v>
          </cell>
        </row>
        <row r="6545">
          <cell r="C6545" t="str">
            <v>979.2_Gross Average Monthly Demand Reduction (kW/unit)</v>
          </cell>
          <cell r="D6545">
            <v>2</v>
          </cell>
          <cell r="E6545" t="str">
            <v>Gross Average Monthly Demand Reduction (kW/unit)</v>
          </cell>
          <cell r="F6545" t="str">
            <v>Demand Savings Value Source</v>
          </cell>
          <cell r="G6545" t="str">
            <v/>
          </cell>
          <cell r="H6545" t="str">
            <v>Page 9-30</v>
          </cell>
          <cell r="I6545" t="str">
            <v>2010 WY Market Characterization 101810.pdf</v>
          </cell>
        </row>
        <row r="6546">
          <cell r="C6546" t="str">
            <v>101.2_Planned Realization Rate</v>
          </cell>
          <cell r="D6546">
            <v>2</v>
          </cell>
          <cell r="E6546" t="str">
            <v>Planned Realization Rate</v>
          </cell>
          <cell r="F6546" t="str">
            <v>Realization Rate Value Source</v>
          </cell>
          <cell r="G6546" t="str">
            <v/>
          </cell>
          <cell r="H6546" t="str">
            <v>page 2</v>
          </cell>
          <cell r="I6546" t="str">
            <v>CA_FinAnswer_Express_Program_Evaluation_2009-2011.pdf</v>
          </cell>
        </row>
        <row r="6547">
          <cell r="C6547" t="str">
            <v>101.2_Planned Net to Gross Ratio</v>
          </cell>
          <cell r="D6547">
            <v>2</v>
          </cell>
          <cell r="E6547" t="str">
            <v>Planned Net to Gross Ratio</v>
          </cell>
          <cell r="F6547" t="str">
            <v>Net-to-Gross Value Source</v>
          </cell>
          <cell r="G6547" t="str">
            <v/>
          </cell>
          <cell r="H6547" t="str">
            <v>page 2</v>
          </cell>
          <cell r="I6547" t="str">
            <v>CA_FinAnswer_Express_Program_Evaluation_2009-2011.pdf</v>
          </cell>
        </row>
        <row r="6548">
          <cell r="C6548" t="str">
            <v>316.2_Planned Realization Rate</v>
          </cell>
          <cell r="D6548">
            <v>2</v>
          </cell>
          <cell r="E6548" t="str">
            <v>Planned Realization Rate</v>
          </cell>
          <cell r="F6548" t="str">
            <v>Realization Rate Value Source</v>
          </cell>
          <cell r="G6548" t="str">
            <v/>
          </cell>
          <cell r="H6548" t="str">
            <v>Table 1</v>
          </cell>
          <cell r="I6548" t="str">
            <v>ID_FinAnswer_Express_Program_Evaluation_2009-2011.pdf</v>
          </cell>
        </row>
        <row r="6549">
          <cell r="C6549" t="str">
            <v>316.2_Incremental cost ($)</v>
          </cell>
          <cell r="D6549">
            <v>2</v>
          </cell>
          <cell r="E6549" t="str">
            <v>Incremental cost ($)</v>
          </cell>
          <cell r="F6549" t="str">
            <v>Cost Value Source</v>
          </cell>
          <cell r="G6549" t="str">
            <v/>
          </cell>
          <cell r="H6549" t="str">
            <v/>
          </cell>
          <cell r="I6549" t="str">
            <v>2010 ID FX MARKET CHARACTERIZATION 051512.pdf</v>
          </cell>
        </row>
        <row r="6550">
          <cell r="C6550" t="str">
            <v>316.2_Gross incremental annual electric savings (kWh/yr)</v>
          </cell>
          <cell r="D6550">
            <v>2</v>
          </cell>
          <cell r="E6550" t="str">
            <v>Gross incremental annual electric savings (kWh/yr)</v>
          </cell>
          <cell r="F6550" t="str">
            <v xml:space="preserve">Energy Savings Value Source </v>
          </cell>
          <cell r="G6550" t="str">
            <v/>
          </cell>
          <cell r="H6550" t="str">
            <v/>
          </cell>
          <cell r="I6550" t="str">
            <v>2010 ID FX MARKET CHARACTERIZATION 051512.pdf</v>
          </cell>
        </row>
        <row r="6551">
          <cell r="C6551" t="str">
            <v>316.2_Gross Average Monthly Demand Reduction (kW/unit)</v>
          </cell>
          <cell r="D6551">
            <v>2</v>
          </cell>
          <cell r="E6551" t="str">
            <v>Gross Average Monthly Demand Reduction (kW/unit)</v>
          </cell>
          <cell r="F6551" t="str">
            <v>Demand Reduction Value Source</v>
          </cell>
          <cell r="G6551" t="str">
            <v/>
          </cell>
          <cell r="H6551" t="str">
            <v/>
          </cell>
          <cell r="I6551" t="str">
            <v>2010 ID FX MARKET CHARACTERIZATION 051512.pdf</v>
          </cell>
        </row>
        <row r="6552">
          <cell r="C6552" t="str">
            <v>316.2_Planned Net to Gross Ratio</v>
          </cell>
          <cell r="D6552">
            <v>2</v>
          </cell>
          <cell r="E6552" t="str">
            <v>Planned Net to Gross Ratio</v>
          </cell>
          <cell r="F6552" t="str">
            <v>Net-to-Gross Value Source</v>
          </cell>
          <cell r="G6552" t="str">
            <v/>
          </cell>
          <cell r="H6552" t="str">
            <v>Page 2</v>
          </cell>
          <cell r="I6552" t="str">
            <v>ID_FinAnswer_Express_Program_Evaluation_2009-2011.pdf</v>
          </cell>
        </row>
        <row r="6553">
          <cell r="C6553" t="str">
            <v>316.2_Measure life (years)</v>
          </cell>
          <cell r="D6553">
            <v>2</v>
          </cell>
          <cell r="E6553" t="str">
            <v>Measure life (years)</v>
          </cell>
          <cell r="F6553" t="str">
            <v>Measure Life Value Source</v>
          </cell>
          <cell r="G6553" t="str">
            <v>Average of 12 years from FinAnswer Express and 15 years from Energy FinAnswer (13.5 rounded to 14)</v>
          </cell>
          <cell r="H6553" t="str">
            <v/>
          </cell>
          <cell r="I6553" t="str">
            <v>2013-Idaho-Annual-Report-Appendices-FINAL071814.pdf</v>
          </cell>
        </row>
        <row r="6554">
          <cell r="C6554" t="str">
            <v>543.2_Gross incremental annual electric savings (kWh/yr)</v>
          </cell>
          <cell r="D6554">
            <v>2</v>
          </cell>
          <cell r="E6554" t="str">
            <v>Gross incremental annual electric savings (kWh/yr)</v>
          </cell>
          <cell r="F6554" t="str">
            <v>See Source Document(s) for savings methodology</v>
          </cell>
          <cell r="G6554" t="str">
            <v/>
          </cell>
          <cell r="H6554" t="str">
            <v/>
          </cell>
          <cell r="I6554" t="str">
            <v>Ltg Info.xls</v>
          </cell>
        </row>
        <row r="6555">
          <cell r="C6555" t="str">
            <v>543.2_Incentive Customer ($)</v>
          </cell>
          <cell r="D6555">
            <v>2</v>
          </cell>
          <cell r="E6555" t="str">
            <v>Incentive Customer ($)</v>
          </cell>
          <cell r="F6555" t="str">
            <v>Incentive Value Source</v>
          </cell>
          <cell r="G6555" t="str">
            <v/>
          </cell>
          <cell r="H6555" t="str">
            <v>Table 9-27</v>
          </cell>
          <cell r="I6555" t="str">
            <v>FinAnswer Express Market Characterization and Program Enhancements - Utah Service Territory 30 Nov 2011.pdf</v>
          </cell>
        </row>
        <row r="6556">
          <cell r="C6556" t="str">
            <v>543.2_Measure life (years)</v>
          </cell>
          <cell r="D6556">
            <v>2</v>
          </cell>
          <cell r="E6556" t="str">
            <v>Measure life (years)</v>
          </cell>
          <cell r="F6556" t="str">
            <v>Measure Life Value Source</v>
          </cell>
          <cell r="G6556" t="str">
            <v/>
          </cell>
          <cell r="H6556" t="str">
            <v>Table 2 on page 22 of Appendix 1</v>
          </cell>
          <cell r="I6556" t="str">
            <v>UT_2011_Annual_Report.pdf</v>
          </cell>
        </row>
        <row r="6557">
          <cell r="C6557" t="str">
            <v>543.2_Gross incremental annual electric savings (kWh/yr)</v>
          </cell>
          <cell r="D6557">
            <v>2</v>
          </cell>
          <cell r="E6557" t="str">
            <v>Gross incremental annual electric savings (kWh/yr)</v>
          </cell>
          <cell r="F6557" t="str">
            <v xml:space="preserve">Energy Savings Value Source </v>
          </cell>
          <cell r="G6557" t="str">
            <v/>
          </cell>
          <cell r="H6557" t="str">
            <v>Table 9-27</v>
          </cell>
          <cell r="I6557" t="str">
            <v>FinAnswer Express Market Characterization and Program Enhancements - Utah Service Territory 30 Nov 2011.pdf</v>
          </cell>
        </row>
        <row r="6558">
          <cell r="C6558" t="str">
            <v>543.2_Incremental cost ($)</v>
          </cell>
          <cell r="D6558">
            <v>2</v>
          </cell>
          <cell r="E6558" t="str">
            <v>Incremental cost ($)</v>
          </cell>
          <cell r="F6558" t="str">
            <v>Cost Value Source</v>
          </cell>
          <cell r="G6558" t="str">
            <v/>
          </cell>
          <cell r="H6558" t="str">
            <v>Table 9-27</v>
          </cell>
          <cell r="I6558" t="str">
            <v>FinAnswer Express Market Characterization and Program Enhancements - Utah Service Territory 30 Nov 2011.pdf</v>
          </cell>
        </row>
        <row r="6559">
          <cell r="C6559" t="str">
            <v>543.2_Gross Average Monthly Demand Reduction (kW/unit)</v>
          </cell>
          <cell r="D6559">
            <v>2</v>
          </cell>
          <cell r="E6559" t="str">
            <v>Gross Average Monthly Demand Reduction (kW/unit)</v>
          </cell>
          <cell r="F6559" t="str">
            <v>Demand Reduction Value Source</v>
          </cell>
          <cell r="G6559" t="str">
            <v/>
          </cell>
          <cell r="H6559" t="str">
            <v>Table 6-11</v>
          </cell>
          <cell r="I6559" t="str">
            <v>FinAnswer Express Market Characterization and Program Enhancements - Utah Service Territory 30 Nov 2011.pdf</v>
          </cell>
        </row>
        <row r="6560">
          <cell r="C6560" t="str">
            <v>760.2_Gross Average Monthly Demand Reduction (kW/unit)</v>
          </cell>
          <cell r="D6560">
            <v>2</v>
          </cell>
          <cell r="E6560" t="str">
            <v>Gross Average Monthly Demand Reduction (kW/unit)</v>
          </cell>
          <cell r="F6560" t="str">
            <v>Demand Reduction Value Source</v>
          </cell>
          <cell r="G6560" t="str">
            <v/>
          </cell>
          <cell r="H6560" t="str">
            <v>pg 32, Table 9-26</v>
          </cell>
          <cell r="I6560" t="str">
            <v>FinAnswer Express Market Characterization and Program Enhancements - Washington Service Territory 9 Sept 2011.pdf</v>
          </cell>
        </row>
        <row r="6561">
          <cell r="C6561" t="str">
            <v>760.2_Gross incremental annual electric savings (kWh/yr)</v>
          </cell>
          <cell r="D6561">
            <v>2</v>
          </cell>
          <cell r="E6561" t="str">
            <v>Gross incremental annual electric savings (kWh/yr)</v>
          </cell>
          <cell r="F6561" t="str">
            <v>Savings Parameters</v>
          </cell>
          <cell r="G6561" t="str">
            <v/>
          </cell>
          <cell r="H6561" t="str">
            <v>Market Characterization contains detailed information on baselines, and assumed hours of operation. See Tables 9-26 and 9-27. Also see WA Ltg Info spreadsheet for calculations.</v>
          </cell>
          <cell r="I6561" t="str">
            <v>FinAnswer Express Market Characterization and Program Enhancements - Washington Service Territory 9 Sept 2011.pdf</v>
          </cell>
        </row>
        <row r="6562">
          <cell r="C6562" t="str">
            <v>760.2_Incentive Customer ($)</v>
          </cell>
          <cell r="D6562">
            <v>2</v>
          </cell>
          <cell r="E6562" t="str">
            <v>Incentive Customer ($)</v>
          </cell>
          <cell r="F6562" t="str">
            <v>Incentive Value Source</v>
          </cell>
          <cell r="G6562" t="str">
            <v/>
          </cell>
          <cell r="H6562" t="str">
            <v>pg 32, Table 9-26</v>
          </cell>
          <cell r="I6562" t="str">
            <v>FinAnswer Express Market Characterization and Program Enhancements - Washington Service Territory 9 Sept 2011.pdf</v>
          </cell>
        </row>
        <row r="6563">
          <cell r="C6563" t="str">
            <v>760.2_Gross Average Monthly Demand Reduction (kW/unit)</v>
          </cell>
          <cell r="D6563">
            <v>2</v>
          </cell>
          <cell r="E6563" t="str">
            <v>Gross Average Monthly Demand Reduction (kW/unit)</v>
          </cell>
          <cell r="F6563" t="str">
            <v>Savings Parameters</v>
          </cell>
          <cell r="G6563" t="str">
            <v/>
          </cell>
          <cell r="H6563" t="str">
            <v>See Source Document(s) for savings methodology</v>
          </cell>
          <cell r="I6563" t="str">
            <v>WA Ltg Info.xls</v>
          </cell>
        </row>
        <row r="6564">
          <cell r="C6564" t="str">
            <v>760.2_Incremental cost ($)</v>
          </cell>
          <cell r="D6564">
            <v>2</v>
          </cell>
          <cell r="E6564" t="str">
            <v>Incremental cost ($)</v>
          </cell>
          <cell r="F6564" t="str">
            <v>Cost Value Source</v>
          </cell>
          <cell r="G6564" t="str">
            <v/>
          </cell>
          <cell r="H6564" t="str">
            <v>pg 32, Table 9-26</v>
          </cell>
          <cell r="I6564" t="str">
            <v>FinAnswer Express Market Characterization and Program Enhancements - Washington Service Territory 9 Sept 2011.pdf</v>
          </cell>
        </row>
        <row r="6565">
          <cell r="C6565" t="str">
            <v>760.2_Gross incremental annual electric savings (kWh/yr)</v>
          </cell>
          <cell r="D6565">
            <v>2</v>
          </cell>
          <cell r="E6565" t="str">
            <v>Gross incremental annual electric savings (kWh/yr)</v>
          </cell>
          <cell r="F6565" t="str">
            <v>Savings Parameters</v>
          </cell>
          <cell r="G6565" t="str">
            <v/>
          </cell>
          <cell r="H6565" t="str">
            <v>See Source Document(s) for savings methodology</v>
          </cell>
          <cell r="I6565" t="str">
            <v>WA Ltg Info.xls</v>
          </cell>
        </row>
        <row r="6566">
          <cell r="C6566" t="str">
            <v>760.2_Gross incremental annual electric savings (kWh/yr)</v>
          </cell>
          <cell r="D6566">
            <v>2</v>
          </cell>
          <cell r="E6566" t="str">
            <v>Gross incremental annual electric savings (kWh/yr)</v>
          </cell>
          <cell r="F6566" t="str">
            <v xml:space="preserve">Energy Savings Value Source </v>
          </cell>
          <cell r="G6566" t="str">
            <v/>
          </cell>
          <cell r="H6566" t="str">
            <v>pg 32, Table 9-26</v>
          </cell>
          <cell r="I6566" t="str">
            <v>FinAnswer Express Market Characterization and Program Enhancements - Washington Service Territory 9 Sept 2011.pdf</v>
          </cell>
        </row>
        <row r="6567">
          <cell r="C6567" t="str">
            <v>977.2_Gross incremental annual electric savings (kWh/yr)</v>
          </cell>
          <cell r="D6567">
            <v>2</v>
          </cell>
          <cell r="E6567" t="str">
            <v>Gross incremental annual electric savings (kWh/yr)</v>
          </cell>
          <cell r="F6567" t="str">
            <v>Energy Savings Value Source</v>
          </cell>
          <cell r="G6567" t="str">
            <v/>
          </cell>
          <cell r="H6567" t="str">
            <v>Page 9-30</v>
          </cell>
          <cell r="I6567" t="str">
            <v>2010 WY Market Characterization 101810.pdf</v>
          </cell>
        </row>
        <row r="6568">
          <cell r="C6568" t="str">
            <v>977.2_Measure life (years)</v>
          </cell>
          <cell r="D6568">
            <v>2</v>
          </cell>
          <cell r="E6568" t="str">
            <v>Measure life (years)</v>
          </cell>
          <cell r="F6568" t="str">
            <v>Measure Life Value Source</v>
          </cell>
          <cell r="G6568" t="str">
            <v>Average of 12 years from FinAnswer Express and 15 years from Energy FinAnswer (13.5 rounded to 14)</v>
          </cell>
          <cell r="H6568" t="str">
            <v/>
          </cell>
          <cell r="I6568" t="str">
            <v/>
          </cell>
        </row>
        <row r="6569">
          <cell r="C6569" t="str">
            <v>977.2_Planned Realization Rate</v>
          </cell>
          <cell r="D6569">
            <v>2</v>
          </cell>
          <cell r="E6569" t="str">
            <v>Planned Realization Rate</v>
          </cell>
          <cell r="F6569" t="str">
            <v>Realization Rate Value Source</v>
          </cell>
          <cell r="G6569" t="str">
            <v/>
          </cell>
          <cell r="H6569" t="str">
            <v>Table 1</v>
          </cell>
          <cell r="I6569" t="str">
            <v>DSM_WY_FinAnswerExpress_Report_2011.pdf</v>
          </cell>
        </row>
        <row r="6570">
          <cell r="C6570" t="str">
            <v>977.2_Planned Net to Gross Ratio</v>
          </cell>
          <cell r="D6570">
            <v>2</v>
          </cell>
          <cell r="E6570" t="str">
            <v>Planned Net to Gross Ratio</v>
          </cell>
          <cell r="F6570" t="str">
            <v>Net-to-Gross Value Source</v>
          </cell>
          <cell r="G6570" t="str">
            <v/>
          </cell>
          <cell r="H6570" t="str">
            <v>Page 10</v>
          </cell>
          <cell r="I6570" t="str">
            <v>DSM_WY_FinAnswerExpress_Report_2011.pdf</v>
          </cell>
        </row>
        <row r="6571">
          <cell r="C6571" t="str">
            <v>977.2_Incremental cost ($)</v>
          </cell>
          <cell r="D6571">
            <v>2</v>
          </cell>
          <cell r="E6571" t="str">
            <v>Incremental cost ($)</v>
          </cell>
          <cell r="F6571" t="str">
            <v>Incremental Cost Value Source</v>
          </cell>
          <cell r="G6571" t="str">
            <v/>
          </cell>
          <cell r="H6571" t="str">
            <v>Page 9-30</v>
          </cell>
          <cell r="I6571" t="str">
            <v>2010 WY Market Characterization 101810.pdf</v>
          </cell>
        </row>
        <row r="6572">
          <cell r="C6572" t="str">
            <v>977.2_Gross Average Monthly Demand Reduction (kW/unit)</v>
          </cell>
          <cell r="D6572">
            <v>2</v>
          </cell>
          <cell r="E6572" t="str">
            <v>Gross Average Monthly Demand Reduction (kW/unit)</v>
          </cell>
          <cell r="F6572" t="str">
            <v>Demand Savings Value Source</v>
          </cell>
          <cell r="G6572" t="str">
            <v/>
          </cell>
          <cell r="H6572" t="str">
            <v>Page 9-30</v>
          </cell>
          <cell r="I6572" t="str">
            <v>2010 WY Market Characterization 101810.pdf</v>
          </cell>
        </row>
        <row r="6573">
          <cell r="C6573" t="str">
            <v>547.2_Incentive Customer ($)</v>
          </cell>
          <cell r="D6573">
            <v>2</v>
          </cell>
          <cell r="E6573" t="str">
            <v>Incentive Customer ($)</v>
          </cell>
          <cell r="F6573" t="str">
            <v>Incentive Value Source</v>
          </cell>
          <cell r="G6573" t="str">
            <v/>
          </cell>
          <cell r="H6573" t="str">
            <v>Table 9-27</v>
          </cell>
          <cell r="I6573" t="str">
            <v>FinAnswer Express Market Characterization and Program Enhancements - Utah Service Territory 30 Nov 2011.pdf</v>
          </cell>
        </row>
        <row r="6574">
          <cell r="C6574" t="str">
            <v>547.2_Gross incremental annual electric savings (kWh/yr)</v>
          </cell>
          <cell r="D6574">
            <v>2</v>
          </cell>
          <cell r="E6574" t="str">
            <v>Gross incremental annual electric savings (kWh/yr)</v>
          </cell>
          <cell r="F6574" t="str">
            <v>See Source Document(s) for savings methodology</v>
          </cell>
          <cell r="G6574" t="str">
            <v/>
          </cell>
          <cell r="H6574" t="str">
            <v/>
          </cell>
          <cell r="I6574" t="str">
            <v>Ltg Info.xls</v>
          </cell>
        </row>
        <row r="6575">
          <cell r="C6575" t="str">
            <v>547.2_Measure life (years)</v>
          </cell>
          <cell r="D6575">
            <v>2</v>
          </cell>
          <cell r="E6575" t="str">
            <v>Measure life (years)</v>
          </cell>
          <cell r="F6575" t="str">
            <v>Measure Life Value Source</v>
          </cell>
          <cell r="G6575" t="str">
            <v/>
          </cell>
          <cell r="H6575" t="str">
            <v>Table 2 on page 22 of Appendix 1</v>
          </cell>
          <cell r="I6575" t="str">
            <v>UT_2011_Annual_Report.pdf</v>
          </cell>
        </row>
        <row r="6576">
          <cell r="C6576" t="str">
            <v>547.2_Gross incremental annual electric savings (kWh/yr)</v>
          </cell>
          <cell r="D6576">
            <v>2</v>
          </cell>
          <cell r="E6576" t="str">
            <v>Gross incremental annual electric savings (kWh/yr)</v>
          </cell>
          <cell r="F6576" t="str">
            <v xml:space="preserve">Energy Savings Value Source </v>
          </cell>
          <cell r="G6576" t="str">
            <v/>
          </cell>
          <cell r="H6576" t="str">
            <v>Table 9-27</v>
          </cell>
          <cell r="I6576" t="str">
            <v>FinAnswer Express Market Characterization and Program Enhancements - Utah Service Territory 30 Nov 2011.pdf</v>
          </cell>
        </row>
        <row r="6577">
          <cell r="C6577" t="str">
            <v>547.2_Incremental cost ($)</v>
          </cell>
          <cell r="D6577">
            <v>2</v>
          </cell>
          <cell r="E6577" t="str">
            <v>Incremental cost ($)</v>
          </cell>
          <cell r="F6577" t="str">
            <v>Cost Value Source</v>
          </cell>
          <cell r="G6577" t="str">
            <v/>
          </cell>
          <cell r="H6577" t="str">
            <v>Table 9-27</v>
          </cell>
          <cell r="I6577" t="str">
            <v>FinAnswer Express Market Characterization and Program Enhancements - Utah Service Territory 30 Nov 2011.pdf</v>
          </cell>
        </row>
        <row r="6578">
          <cell r="C6578" t="str">
            <v>547.2_Gross Average Monthly Demand Reduction (kW/unit)</v>
          </cell>
          <cell r="D6578">
            <v>2</v>
          </cell>
          <cell r="E6578" t="str">
            <v>Gross Average Monthly Demand Reduction (kW/unit)</v>
          </cell>
          <cell r="F6578" t="str">
            <v>Demand Reduction Value Source</v>
          </cell>
          <cell r="G6578" t="str">
            <v/>
          </cell>
          <cell r="H6578" t="str">
            <v>Table 6-11</v>
          </cell>
          <cell r="I6578" t="str">
            <v>FinAnswer Express Market Characterization and Program Enhancements - Utah Service Territory 30 Nov 2011.pdf</v>
          </cell>
        </row>
        <row r="6579">
          <cell r="C6579" t="str">
            <v>764.2_Incentive Customer ($)</v>
          </cell>
          <cell r="D6579">
            <v>2</v>
          </cell>
          <cell r="E6579" t="str">
            <v>Incentive Customer ($)</v>
          </cell>
          <cell r="F6579" t="str">
            <v>Incentive Value Source</v>
          </cell>
          <cell r="G6579" t="str">
            <v/>
          </cell>
          <cell r="H6579" t="str">
            <v>pg 32, Table 9-26</v>
          </cell>
          <cell r="I6579" t="str">
            <v>FinAnswer Express Market Characterization and Program Enhancements - Washington Service Territory 9 Sept 2011.pdf</v>
          </cell>
        </row>
        <row r="6580">
          <cell r="C6580" t="str">
            <v>764.2_Gross Average Monthly Demand Reduction (kW/unit)</v>
          </cell>
          <cell r="D6580">
            <v>2</v>
          </cell>
          <cell r="E6580" t="str">
            <v>Gross Average Monthly Demand Reduction (kW/unit)</v>
          </cell>
          <cell r="F6580" t="str">
            <v>Savings Parameters</v>
          </cell>
          <cell r="G6580" t="str">
            <v/>
          </cell>
          <cell r="H6580" t="str">
            <v>See Source Document(s) for savings methodology</v>
          </cell>
          <cell r="I6580" t="str">
            <v>WA Ltg Info.xls</v>
          </cell>
        </row>
        <row r="6581">
          <cell r="C6581" t="str">
            <v>764.2_Incremental cost ($)</v>
          </cell>
          <cell r="D6581">
            <v>2</v>
          </cell>
          <cell r="E6581" t="str">
            <v>Incremental cost ($)</v>
          </cell>
          <cell r="F6581" t="str">
            <v>Cost Value Source</v>
          </cell>
          <cell r="G6581" t="str">
            <v/>
          </cell>
          <cell r="H6581" t="str">
            <v>pg 32, Table 9-26</v>
          </cell>
          <cell r="I6581" t="str">
            <v>FinAnswer Express Market Characterization and Program Enhancements - Washington Service Territory 9 Sept 2011.pdf</v>
          </cell>
        </row>
        <row r="6582">
          <cell r="C6582" t="str">
            <v>764.2_Gross incremental annual electric savings (kWh/yr)</v>
          </cell>
          <cell r="D6582">
            <v>2</v>
          </cell>
          <cell r="E6582" t="str">
            <v>Gross incremental annual electric savings (kWh/yr)</v>
          </cell>
          <cell r="F6582" t="str">
            <v xml:space="preserve">Energy Savings Value Source </v>
          </cell>
          <cell r="G6582" t="str">
            <v/>
          </cell>
          <cell r="H6582" t="str">
            <v>pg 32, Table 9-26</v>
          </cell>
          <cell r="I6582" t="str">
            <v>FinAnswer Express Market Characterization and Program Enhancements - Washington Service Territory 9 Sept 2011.pdf</v>
          </cell>
        </row>
        <row r="6583">
          <cell r="C6583" t="str">
            <v>764.2_Gross incremental annual electric savings (kWh/yr)</v>
          </cell>
          <cell r="D6583">
            <v>2</v>
          </cell>
          <cell r="E6583" t="str">
            <v>Gross incremental annual electric savings (kWh/yr)</v>
          </cell>
          <cell r="F6583" t="str">
            <v>Savings Parameters</v>
          </cell>
          <cell r="G6583" t="str">
            <v/>
          </cell>
          <cell r="H6583" t="str">
            <v>See Source Document(s) for savings methodology</v>
          </cell>
          <cell r="I6583" t="str">
            <v>WA Ltg Info.xls</v>
          </cell>
        </row>
        <row r="6584">
          <cell r="C6584" t="str">
            <v>764.2_Gross incremental annual electric savings (kWh/yr)</v>
          </cell>
          <cell r="D6584">
            <v>2</v>
          </cell>
          <cell r="E6584" t="str">
            <v>Gross incremental annual electric savings (kWh/yr)</v>
          </cell>
          <cell r="F6584" t="str">
            <v>Savings Parameters</v>
          </cell>
          <cell r="G6584" t="str">
            <v/>
          </cell>
          <cell r="H6584" t="str">
            <v>Market Characterization contains detailed information on baselines, and assumed hours of operation. See Tables 9-26 and 9-27. Also see WA Ltg Info spreadsheet for calculations.</v>
          </cell>
          <cell r="I6584" t="str">
            <v>FinAnswer Express Market Characterization and Program Enhancements - Washington Service Territory 9 Sept 2011.pdf</v>
          </cell>
        </row>
        <row r="6585">
          <cell r="C6585" t="str">
            <v>764.2_Gross Average Monthly Demand Reduction (kW/unit)</v>
          </cell>
          <cell r="D6585">
            <v>2</v>
          </cell>
          <cell r="E6585" t="str">
            <v>Gross Average Monthly Demand Reduction (kW/unit)</v>
          </cell>
          <cell r="F6585" t="str">
            <v>Demand Reduction Value Source</v>
          </cell>
          <cell r="G6585" t="str">
            <v/>
          </cell>
          <cell r="H6585" t="str">
            <v>pg 32, Table 9-26</v>
          </cell>
          <cell r="I6585" t="str">
            <v>FinAnswer Express Market Characterization and Program Enhancements - Washington Service Territory 9 Sept 2011.pdf</v>
          </cell>
        </row>
        <row r="6586">
          <cell r="C6586" t="str">
            <v>105.2_Planned Realization Rate</v>
          </cell>
          <cell r="D6586">
            <v>2</v>
          </cell>
          <cell r="E6586" t="str">
            <v>Planned Realization Rate</v>
          </cell>
          <cell r="F6586" t="str">
            <v>Realization Rate Value Source</v>
          </cell>
          <cell r="G6586" t="str">
            <v/>
          </cell>
          <cell r="H6586" t="str">
            <v>page 2</v>
          </cell>
          <cell r="I6586" t="str">
            <v>CA_FinAnswer_Express_Program_Evaluation_2009-2011.pdf</v>
          </cell>
        </row>
        <row r="6587">
          <cell r="C6587" t="str">
            <v>105.2_Planned Net to Gross Ratio</v>
          </cell>
          <cell r="D6587">
            <v>2</v>
          </cell>
          <cell r="E6587" t="str">
            <v>Planned Net to Gross Ratio</v>
          </cell>
          <cell r="F6587" t="str">
            <v>Net-to-Gross Value Source</v>
          </cell>
          <cell r="G6587" t="str">
            <v/>
          </cell>
          <cell r="H6587" t="str">
            <v>page 2</v>
          </cell>
          <cell r="I6587" t="str">
            <v>CA_FinAnswer_Express_Program_Evaluation_2009-2011.pdf</v>
          </cell>
        </row>
        <row r="6588">
          <cell r="C6588" t="str">
            <v>547.3_Incremental cost ($)</v>
          </cell>
          <cell r="D6588">
            <v>3</v>
          </cell>
          <cell r="E6588" t="str">
            <v>Incremental cost ($)</v>
          </cell>
          <cell r="F6588" t="str">
            <v>Incremental Cost Value Source</v>
          </cell>
          <cell r="G6588" t="str">
            <v/>
          </cell>
          <cell r="H6588" t="str">
            <v/>
          </cell>
          <cell r="I6588" t="str">
            <v/>
          </cell>
        </row>
        <row r="6589">
          <cell r="C6589" t="str">
            <v>547.3_Gross incremental annual electric savings (kWh/yr)</v>
          </cell>
          <cell r="D6589">
            <v>3</v>
          </cell>
          <cell r="E6589" t="str">
            <v>Gross incremental annual electric savings (kWh/yr)</v>
          </cell>
          <cell r="F6589" t="str">
            <v>Energy Savings Value Source</v>
          </cell>
          <cell r="G6589" t="str">
            <v/>
          </cell>
          <cell r="H6589" t="str">
            <v/>
          </cell>
          <cell r="I6589" t="str">
            <v>Program Update Report UT 050214.docx</v>
          </cell>
        </row>
        <row r="6590">
          <cell r="C6590" t="str">
            <v>547.3_Planned Net to Gross Ratio</v>
          </cell>
          <cell r="D6590">
            <v>3</v>
          </cell>
          <cell r="E6590" t="str">
            <v>Planned Net to Gross Ratio</v>
          </cell>
          <cell r="F6590" t="str">
            <v>Net-to-Gross Value Source</v>
          </cell>
          <cell r="G6590" t="str">
            <v/>
          </cell>
          <cell r="H6590" t="str">
            <v>BAU - CE inputs sheet</v>
          </cell>
          <cell r="I6590" t="str">
            <v>CE inputs - measure update   small business 031314.xlsx</v>
          </cell>
        </row>
        <row r="6591">
          <cell r="C6591" t="str">
            <v>547.3_Incremental cost ($)</v>
          </cell>
          <cell r="D6591">
            <v>3</v>
          </cell>
          <cell r="E6591" t="str">
            <v>Incremental cost ($)</v>
          </cell>
          <cell r="F6591" t="str">
            <v>Incremental Cost Value Source</v>
          </cell>
          <cell r="G6591" t="str">
            <v/>
          </cell>
          <cell r="H6591" t="str">
            <v/>
          </cell>
          <cell r="I6591" t="str">
            <v>Program Update Report UT 050214.docx</v>
          </cell>
        </row>
        <row r="6592">
          <cell r="C6592" t="str">
            <v>547.3_Gross incremental annual electric savings (kWh/yr)</v>
          </cell>
          <cell r="D6592">
            <v>3</v>
          </cell>
          <cell r="E6592" t="str">
            <v>Gross incremental annual electric savings (kWh/yr)</v>
          </cell>
          <cell r="F6592" t="str">
            <v>Energy Savings Value Source</v>
          </cell>
          <cell r="G6592" t="str">
            <v/>
          </cell>
          <cell r="H6592" t="str">
            <v/>
          </cell>
          <cell r="I6592" t="str">
            <v/>
          </cell>
        </row>
        <row r="6593">
          <cell r="C6593" t="str">
            <v>547.3_Measure life (years)</v>
          </cell>
          <cell r="D6593">
            <v>3</v>
          </cell>
          <cell r="E6593" t="str">
            <v>Measure life (years)</v>
          </cell>
          <cell r="F6593" t="str">
            <v>Measure Life Value Source</v>
          </cell>
          <cell r="G6593" t="str">
            <v/>
          </cell>
          <cell r="H6593" t="str">
            <v>Used for program change filing. Program-level measure life decreased from previous 14 years to feflect increasing role of energy management</v>
          </cell>
          <cell r="I6593" t="str">
            <v>CE inputs - measure update   small business 031314.xlsx</v>
          </cell>
        </row>
        <row r="6594">
          <cell r="C6594" t="str">
            <v>547.3_Planned Realization Rate</v>
          </cell>
          <cell r="D6594">
            <v>3</v>
          </cell>
          <cell r="E6594" t="str">
            <v>Planned Realization Rate</v>
          </cell>
          <cell r="F6594" t="str">
            <v>Realization Rate Value Source</v>
          </cell>
          <cell r="G6594" t="str">
            <v/>
          </cell>
          <cell r="H6594" t="str">
            <v>BAU - CE inputs sheet</v>
          </cell>
          <cell r="I6594" t="str">
            <v>CE inputs - measure update   small business 031314.xlsx</v>
          </cell>
        </row>
        <row r="6595">
          <cell r="C6595" t="str">
            <v>547.3_Gross Average Monthly Demand Reduction (kW/unit)</v>
          </cell>
          <cell r="D6595">
            <v>3</v>
          </cell>
          <cell r="E6595" t="str">
            <v>Gross Average Monthly Demand Reduction (kW/unit)</v>
          </cell>
          <cell r="F6595" t="str">
            <v>Demand Savings Value Source</v>
          </cell>
          <cell r="G6595" t="str">
            <v/>
          </cell>
          <cell r="H6595" t="str">
            <v>Savings are assumed to occur at night, not at time of customer peak demand</v>
          </cell>
          <cell r="I6595" t="str">
            <v/>
          </cell>
        </row>
        <row r="6596">
          <cell r="C6596" t="str">
            <v>07182014-018.1_Incremental cost ($)</v>
          </cell>
          <cell r="D6596">
            <v>1</v>
          </cell>
          <cell r="E6596" t="str">
            <v>Incremental cost ($)</v>
          </cell>
          <cell r="F6596" t="str">
            <v>Incremental Cost Value Source</v>
          </cell>
          <cell r="G6596" t="str">
            <v/>
          </cell>
          <cell r="H6596" t="str">
            <v/>
          </cell>
          <cell r="I6596" t="str">
            <v>Program Update Report UT 050214.docx</v>
          </cell>
        </row>
        <row r="6597">
          <cell r="C6597" t="str">
            <v>07182014-018.1_Planned Net to Gross Ratio</v>
          </cell>
          <cell r="D6597">
            <v>1</v>
          </cell>
          <cell r="E6597" t="str">
            <v>Planned Net to Gross Ratio</v>
          </cell>
          <cell r="F6597" t="str">
            <v>Net-to-Gross Value Source</v>
          </cell>
          <cell r="G6597" t="str">
            <v/>
          </cell>
          <cell r="H6597" t="str">
            <v>BAU - CE inputs sheet</v>
          </cell>
          <cell r="I6597" t="str">
            <v>CE inputs - measure update   small business 031314.xlsx</v>
          </cell>
        </row>
        <row r="6598">
          <cell r="C6598" t="str">
            <v>07182014-018.1_Measure life (years)</v>
          </cell>
          <cell r="D6598">
            <v>1</v>
          </cell>
          <cell r="E6598" t="str">
            <v>Measure life (years)</v>
          </cell>
          <cell r="F6598" t="str">
            <v>Measure Life Value Source</v>
          </cell>
          <cell r="G6598" t="str">
            <v/>
          </cell>
          <cell r="H6598" t="str">
            <v>Used for program change filing. Program-level measure life decreased from previous 14 years to feflect increasing role of energy management</v>
          </cell>
          <cell r="I6598" t="str">
            <v>CE inputs - measure update   small business 031314.xlsx</v>
          </cell>
        </row>
        <row r="6599">
          <cell r="C6599" t="str">
            <v>07182014-018.1_Gross incremental annual electric savings (kWh/yr)</v>
          </cell>
          <cell r="D6599">
            <v>1</v>
          </cell>
          <cell r="E6599" t="str">
            <v>Gross incremental annual electric savings (kWh/yr)</v>
          </cell>
          <cell r="F6599" t="str">
            <v>Energy Savings Value Source</v>
          </cell>
          <cell r="G6599" t="str">
            <v/>
          </cell>
          <cell r="H6599" t="str">
            <v/>
          </cell>
          <cell r="I6599" t="str">
            <v/>
          </cell>
        </row>
        <row r="6600">
          <cell r="C6600" t="str">
            <v>07182014-018.1_Incremental cost ($)</v>
          </cell>
          <cell r="D6600">
            <v>1</v>
          </cell>
          <cell r="E6600" t="str">
            <v>Incremental cost ($)</v>
          </cell>
          <cell r="F6600" t="str">
            <v>Incremental Cost Value Source</v>
          </cell>
          <cell r="G6600" t="str">
            <v/>
          </cell>
          <cell r="H6600" t="str">
            <v/>
          </cell>
          <cell r="I6600" t="str">
            <v/>
          </cell>
        </row>
        <row r="6601">
          <cell r="C6601" t="str">
            <v>07182014-018.1_Gross incremental annual electric savings (kWh/yr)</v>
          </cell>
          <cell r="D6601">
            <v>1</v>
          </cell>
          <cell r="E6601" t="str">
            <v>Gross incremental annual electric savings (kWh/yr)</v>
          </cell>
          <cell r="F6601" t="str">
            <v>Energy Savings Value Source</v>
          </cell>
          <cell r="G6601" t="str">
            <v/>
          </cell>
          <cell r="H6601" t="str">
            <v/>
          </cell>
          <cell r="I6601" t="str">
            <v>Program Update Report UT 050214.docx</v>
          </cell>
        </row>
        <row r="6602">
          <cell r="C6602" t="str">
            <v>07182014-018.1_Planned Realization Rate</v>
          </cell>
          <cell r="D6602">
            <v>1</v>
          </cell>
          <cell r="E6602" t="str">
            <v>Planned Realization Rate</v>
          </cell>
          <cell r="F6602" t="str">
            <v>Realization Rate Value Source</v>
          </cell>
          <cell r="G6602" t="str">
            <v/>
          </cell>
          <cell r="H6602" t="str">
            <v>BAU - CE inputs sheet</v>
          </cell>
          <cell r="I6602" t="str">
            <v>CE inputs - measure update   small business 031314.xlsx</v>
          </cell>
        </row>
        <row r="6603">
          <cell r="C6603" t="str">
            <v>07182014-018.1_Gross Average Monthly Demand Reduction (kW/unit)</v>
          </cell>
          <cell r="D6603">
            <v>1</v>
          </cell>
          <cell r="E6603" t="str">
            <v>Gross Average Monthly Demand Reduction (kW/unit)</v>
          </cell>
          <cell r="F6603" t="str">
            <v>Demand Savings Value Source</v>
          </cell>
          <cell r="G6603" t="str">
            <v/>
          </cell>
          <cell r="H6603" t="str">
            <v>Savings are assumed to occur at night, not at time of customer peak demand</v>
          </cell>
          <cell r="I6603" t="str">
            <v/>
          </cell>
        </row>
        <row r="6604">
          <cell r="C6604" t="str">
            <v>07182014-017.1_Incremental cost ($)</v>
          </cell>
          <cell r="D6604">
            <v>1</v>
          </cell>
          <cell r="E6604" t="str">
            <v>Incremental cost ($)</v>
          </cell>
          <cell r="F6604" t="str">
            <v>Incremental Cost Value Source</v>
          </cell>
          <cell r="G6604" t="str">
            <v/>
          </cell>
          <cell r="H6604" t="str">
            <v/>
          </cell>
          <cell r="I6604" t="str">
            <v/>
          </cell>
        </row>
        <row r="6605">
          <cell r="C6605" t="str">
            <v>07182014-017.1_Gross incremental annual electric savings (kWh/yr)</v>
          </cell>
          <cell r="D6605">
            <v>1</v>
          </cell>
          <cell r="E6605" t="str">
            <v>Gross incremental annual electric savings (kWh/yr)</v>
          </cell>
          <cell r="F6605" t="str">
            <v>Energy Savings Value Source</v>
          </cell>
          <cell r="G6605" t="str">
            <v/>
          </cell>
          <cell r="H6605" t="str">
            <v/>
          </cell>
          <cell r="I6605" t="str">
            <v/>
          </cell>
        </row>
        <row r="6606">
          <cell r="C6606" t="str">
            <v>07182014-017.1_Gross incremental annual electric savings (kWh/yr)</v>
          </cell>
          <cell r="D6606">
            <v>1</v>
          </cell>
          <cell r="E6606" t="str">
            <v>Gross incremental annual electric savings (kWh/yr)</v>
          </cell>
          <cell r="F6606" t="str">
            <v>Energy Savings Value Source</v>
          </cell>
          <cell r="G6606" t="str">
            <v/>
          </cell>
          <cell r="H6606" t="str">
            <v/>
          </cell>
          <cell r="I6606" t="str">
            <v>Program Update Report UT 050214.docx</v>
          </cell>
        </row>
        <row r="6607">
          <cell r="C6607" t="str">
            <v>07182014-017.1_Planned Realization Rate</v>
          </cell>
          <cell r="D6607">
            <v>1</v>
          </cell>
          <cell r="E6607" t="str">
            <v>Planned Realization Rate</v>
          </cell>
          <cell r="F6607" t="str">
            <v>Realization Rate Value Source</v>
          </cell>
          <cell r="G6607" t="str">
            <v/>
          </cell>
          <cell r="H6607" t="str">
            <v>BAU - CE inputs sheet</v>
          </cell>
          <cell r="I6607" t="str">
            <v>CE inputs - measure update   small business 031314.xlsx</v>
          </cell>
        </row>
        <row r="6608">
          <cell r="C6608" t="str">
            <v>07182014-017.1_Measure life (years)</v>
          </cell>
          <cell r="D6608">
            <v>1</v>
          </cell>
          <cell r="E6608" t="str">
            <v>Measure life (years)</v>
          </cell>
          <cell r="F6608" t="str">
            <v>Measure Life Value Source</v>
          </cell>
          <cell r="G6608" t="str">
            <v/>
          </cell>
          <cell r="H6608" t="str">
            <v>Used for program change filing. Program-level measure life decreased from previous 14 years to feflect increasing role of energy management</v>
          </cell>
          <cell r="I6608" t="str">
            <v>CE inputs - measure update   small business 031314.xlsx</v>
          </cell>
        </row>
        <row r="6609">
          <cell r="C6609" t="str">
            <v>07182014-017.1_Planned Net to Gross Ratio</v>
          </cell>
          <cell r="D6609">
            <v>1</v>
          </cell>
          <cell r="E6609" t="str">
            <v>Planned Net to Gross Ratio</v>
          </cell>
          <cell r="F6609" t="str">
            <v>Net-to-Gross Value Source</v>
          </cell>
          <cell r="G6609" t="str">
            <v/>
          </cell>
          <cell r="H6609" t="str">
            <v>BAU - CE inputs sheet</v>
          </cell>
          <cell r="I6609" t="str">
            <v>CE inputs - measure update   small business 031314.xlsx</v>
          </cell>
        </row>
        <row r="6610">
          <cell r="C6610" t="str">
            <v>07182014-017.1_Incremental cost ($)</v>
          </cell>
          <cell r="D6610">
            <v>1</v>
          </cell>
          <cell r="E6610" t="str">
            <v>Incremental cost ($)</v>
          </cell>
          <cell r="F6610" t="str">
            <v>Incremental Cost Value Source</v>
          </cell>
          <cell r="G6610" t="str">
            <v/>
          </cell>
          <cell r="H6610" t="str">
            <v/>
          </cell>
          <cell r="I6610" t="str">
            <v>Program Update Report UT 050214.docx</v>
          </cell>
        </row>
        <row r="6611">
          <cell r="C6611" t="str">
            <v>07182014-017.1_Gross Average Monthly Demand Reduction (kW/unit)</v>
          </cell>
          <cell r="D6611">
            <v>1</v>
          </cell>
          <cell r="E6611" t="str">
            <v>Gross Average Monthly Demand Reduction (kW/unit)</v>
          </cell>
          <cell r="F6611" t="str">
            <v>Demand Savings Value Source</v>
          </cell>
          <cell r="G6611" t="str">
            <v/>
          </cell>
          <cell r="H6611" t="str">
            <v>Savings are assumed to occur at night, not at time of customer peak demand</v>
          </cell>
          <cell r="I6611" t="str">
            <v/>
          </cell>
        </row>
        <row r="6612">
          <cell r="C6612" t="str">
            <v>320.2_Planned Net to Gross Ratio</v>
          </cell>
          <cell r="D6612">
            <v>2</v>
          </cell>
          <cell r="E6612" t="str">
            <v>Planned Net to Gross Ratio</v>
          </cell>
          <cell r="F6612" t="str">
            <v>Net-to-Gross Value Source</v>
          </cell>
          <cell r="G6612" t="str">
            <v/>
          </cell>
          <cell r="H6612" t="str">
            <v>Page 2</v>
          </cell>
          <cell r="I6612" t="str">
            <v>ID_FinAnswer_Express_Program_Evaluation_2009-2011.pdf</v>
          </cell>
        </row>
        <row r="6613">
          <cell r="C6613" t="str">
            <v>320.2_Gross Average Monthly Demand Reduction (kW/unit)</v>
          </cell>
          <cell r="D6613">
            <v>2</v>
          </cell>
          <cell r="E6613" t="str">
            <v>Gross Average Monthly Demand Reduction (kW/unit)</v>
          </cell>
          <cell r="F6613" t="str">
            <v>Demand Reduction Value Source</v>
          </cell>
          <cell r="G6613" t="str">
            <v/>
          </cell>
          <cell r="H6613" t="str">
            <v>Savings are assumed to occur at night, not at time of customer peak demand</v>
          </cell>
          <cell r="I6613" t="str">
            <v/>
          </cell>
        </row>
        <row r="6614">
          <cell r="C6614" t="str">
            <v>320.2_Incremental cost ($)</v>
          </cell>
          <cell r="D6614">
            <v>2</v>
          </cell>
          <cell r="E6614" t="str">
            <v>Incremental cost ($)</v>
          </cell>
          <cell r="F6614" t="str">
            <v>Cost Value Source</v>
          </cell>
          <cell r="G6614" t="str">
            <v/>
          </cell>
          <cell r="H6614" t="str">
            <v/>
          </cell>
          <cell r="I6614" t="str">
            <v>Exterior LED Compiled.xlsx</v>
          </cell>
        </row>
        <row r="6615">
          <cell r="C6615" t="str">
            <v>320.2_Measure life (years)</v>
          </cell>
          <cell r="D6615">
            <v>2</v>
          </cell>
          <cell r="E6615" t="str">
            <v>Measure life (years)</v>
          </cell>
          <cell r="F6615" t="str">
            <v>Measure Life Value Source</v>
          </cell>
          <cell r="G6615" t="str">
            <v>Average of 12 years from FinAnswer Express and 15 years from Energy FinAnswer (13.5 rounded to 14)</v>
          </cell>
          <cell r="H6615" t="str">
            <v/>
          </cell>
          <cell r="I6615" t="str">
            <v>2013-Idaho-Annual-Report-Appendices-FINAL071814.pdf</v>
          </cell>
        </row>
        <row r="6616">
          <cell r="C6616" t="str">
            <v>320.2_Planned Realization Rate</v>
          </cell>
          <cell r="D6616">
            <v>2</v>
          </cell>
          <cell r="E6616" t="str">
            <v>Planned Realization Rate</v>
          </cell>
          <cell r="F6616" t="str">
            <v>Realization Rate Value Source</v>
          </cell>
          <cell r="G6616" t="str">
            <v/>
          </cell>
          <cell r="H6616" t="str">
            <v>Table 1</v>
          </cell>
          <cell r="I6616" t="str">
            <v>ID_FinAnswer_Express_Program_Evaluation_2009-2011.pdf</v>
          </cell>
        </row>
        <row r="6617">
          <cell r="C6617" t="str">
            <v>320.2_Gross incremental annual electric savings (kWh/yr)</v>
          </cell>
          <cell r="D6617">
            <v>2</v>
          </cell>
          <cell r="E6617" t="str">
            <v>Gross incremental annual electric savings (kWh/yr)</v>
          </cell>
          <cell r="F6617" t="str">
            <v xml:space="preserve">Energy Savings Value Source </v>
          </cell>
          <cell r="G6617" t="str">
            <v/>
          </cell>
          <cell r="H6617" t="str">
            <v/>
          </cell>
          <cell r="I6617" t="str">
            <v>Exterior LED Compiled.xlsx</v>
          </cell>
        </row>
        <row r="6618">
          <cell r="C6618" t="str">
            <v>764.3_Incremental cost ($)</v>
          </cell>
          <cell r="D6618">
            <v>3</v>
          </cell>
          <cell r="E6618" t="str">
            <v>Incremental cost ($)</v>
          </cell>
          <cell r="F6618" t="str">
            <v>Cost Value Source</v>
          </cell>
          <cell r="G6618" t="str">
            <v/>
          </cell>
          <cell r="H6618" t="str">
            <v/>
          </cell>
          <cell r="I6618" t="str">
            <v>Washington Exterior LED Compiled for 01OCT2014 Update.xlsx</v>
          </cell>
        </row>
        <row r="6619">
          <cell r="C6619" t="str">
            <v>764.3_Incremental cost ($)</v>
          </cell>
          <cell r="D6619">
            <v>3</v>
          </cell>
          <cell r="E6619" t="str">
            <v>Incremental cost ($)</v>
          </cell>
          <cell r="F6619" t="str">
            <v>Cost Value Source</v>
          </cell>
          <cell r="G6619" t="str">
            <v/>
          </cell>
          <cell r="H6619" t="str">
            <v/>
          </cell>
          <cell r="I6619" t="str">
            <v/>
          </cell>
        </row>
        <row r="6620">
          <cell r="C6620" t="str">
            <v>764.3_Gross Average Monthly Demand Reduction (kW/unit)</v>
          </cell>
          <cell r="D6620">
            <v>3</v>
          </cell>
          <cell r="E6620" t="str">
            <v>Gross Average Monthly Demand Reduction (kW/unit)</v>
          </cell>
          <cell r="F6620" t="str">
            <v>Demand Reduction Value Source</v>
          </cell>
          <cell r="G6620" t="str">
            <v/>
          </cell>
          <cell r="H6620" t="str">
            <v>pg 32, Table 9-26</v>
          </cell>
          <cell r="I6620" t="str">
            <v>FinAnswer Express Market Characterization and Program Enhancements - Washington Service Territory 9 Sept 2011.pdf</v>
          </cell>
        </row>
        <row r="6621">
          <cell r="C6621" t="str">
            <v>764.3_Gross incremental annual electric savings (kWh/yr)</v>
          </cell>
          <cell r="D6621">
            <v>3</v>
          </cell>
          <cell r="E6621" t="str">
            <v>Gross incremental annual electric savings (kWh/yr)</v>
          </cell>
          <cell r="F6621" t="str">
            <v xml:space="preserve">Energy Savings Value Source </v>
          </cell>
          <cell r="G6621" t="str">
            <v/>
          </cell>
          <cell r="H6621" t="str">
            <v/>
          </cell>
          <cell r="I6621" t="str">
            <v>Washington Exterior LED Compiled for 01OCT2014 Update.xlsx</v>
          </cell>
        </row>
        <row r="6622">
          <cell r="C6622" t="str">
            <v>764.3_Gross incremental annual electric savings (kWh/yr)</v>
          </cell>
          <cell r="D6622">
            <v>3</v>
          </cell>
          <cell r="E6622" t="str">
            <v>Gross incremental annual electric savings (kWh/yr)</v>
          </cell>
          <cell r="F6622" t="str">
            <v xml:space="preserve">Energy Savings Value Source </v>
          </cell>
          <cell r="G6622" t="str">
            <v/>
          </cell>
          <cell r="H6622" t="str">
            <v/>
          </cell>
          <cell r="I6622" t="str">
            <v/>
          </cell>
        </row>
        <row r="6623">
          <cell r="C6623" t="str">
            <v>981.2_Gross incremental annual electric savings (kWh/yr)</v>
          </cell>
          <cell r="D6623">
            <v>2</v>
          </cell>
          <cell r="E6623" t="str">
            <v>Gross incremental annual electric savings (kWh/yr)</v>
          </cell>
          <cell r="F6623" t="str">
            <v>Energy Savings Value Source</v>
          </cell>
          <cell r="G6623" t="str">
            <v/>
          </cell>
          <cell r="H6623" t="str">
            <v/>
          </cell>
          <cell r="I6623" t="str">
            <v>WY Exterior NCMR Lighting Measures Compiled 12122014.xlsx</v>
          </cell>
        </row>
        <row r="6624">
          <cell r="C6624" t="str">
            <v>981.2_Incremental cost ($)</v>
          </cell>
          <cell r="D6624">
            <v>2</v>
          </cell>
          <cell r="E6624" t="str">
            <v>Incremental cost ($)</v>
          </cell>
          <cell r="F6624" t="str">
            <v>Incremental Cost Value Source</v>
          </cell>
          <cell r="G6624" t="str">
            <v/>
          </cell>
          <cell r="H6624" t="str">
            <v/>
          </cell>
          <cell r="I6624" t="str">
            <v>WY Exterior NCMR Lighting Measures Compiled 12122014.xlsx</v>
          </cell>
        </row>
        <row r="6625">
          <cell r="C6625" t="str">
            <v>981.2_Planned Net to Gross Ratio</v>
          </cell>
          <cell r="D6625">
            <v>2</v>
          </cell>
          <cell r="E6625" t="str">
            <v>Planned Net to Gross Ratio</v>
          </cell>
          <cell r="F6625" t="str">
            <v>Net-to-Gross Value Source</v>
          </cell>
          <cell r="G6625" t="str">
            <v/>
          </cell>
          <cell r="H6625" t="str">
            <v>Page 10</v>
          </cell>
          <cell r="I6625" t="str">
            <v>DSM_WY_FinAnswerExpress_Report_2011.pdf</v>
          </cell>
        </row>
        <row r="6626">
          <cell r="C6626" t="str">
            <v>981.2_Planned Realization Rate</v>
          </cell>
          <cell r="D6626">
            <v>2</v>
          </cell>
          <cell r="E6626" t="str">
            <v>Planned Realization Rate</v>
          </cell>
          <cell r="F6626" t="str">
            <v>Realization Rate Value Source</v>
          </cell>
          <cell r="G6626" t="str">
            <v/>
          </cell>
          <cell r="H6626" t="str">
            <v>Table 1</v>
          </cell>
          <cell r="I6626" t="str">
            <v>DSM_WY_FinAnswerExpress_Report_2011.pdf</v>
          </cell>
        </row>
        <row r="6627">
          <cell r="C6627" t="str">
            <v>981.2_Gross Average Monthly Demand Reduction (kW/unit)</v>
          </cell>
          <cell r="D6627">
            <v>2</v>
          </cell>
          <cell r="E6627" t="str">
            <v>Gross Average Monthly Demand Reduction (kW/unit)</v>
          </cell>
          <cell r="F6627" t="str">
            <v>Demand Savings Value Source</v>
          </cell>
          <cell r="G6627" t="str">
            <v/>
          </cell>
          <cell r="H6627" t="str">
            <v>Savings are assumed to occur at night, not at time of customer peak demand</v>
          </cell>
          <cell r="I6627" t="str">
            <v/>
          </cell>
        </row>
        <row r="6628">
          <cell r="C6628" t="str">
            <v>981.2_Measure life (years)</v>
          </cell>
          <cell r="D6628">
            <v>2</v>
          </cell>
          <cell r="E6628" t="str">
            <v>Measure life (years)</v>
          </cell>
          <cell r="F6628" t="str">
            <v>Measure Life Value Source</v>
          </cell>
          <cell r="G6628" t="str">
            <v>Average of 12 years from FinAnswer Express and 15 years from Energy FinAnswer (13.5 rounded to 14)</v>
          </cell>
          <cell r="H6628" t="str">
            <v/>
          </cell>
          <cell r="I6628" t="str">
            <v/>
          </cell>
        </row>
        <row r="6629">
          <cell r="C6629" t="str">
            <v>06232015-018.1_Planned Net to Gross Ratio</v>
          </cell>
          <cell r="D6629">
            <v>1</v>
          </cell>
          <cell r="E6629" t="str">
            <v>Planned Net to Gross Ratio</v>
          </cell>
          <cell r="F6629" t="str">
            <v>Net-to-Gross Value Source</v>
          </cell>
          <cell r="G6629" t="str">
            <v/>
          </cell>
          <cell r="H6629" t="str">
            <v>page 2</v>
          </cell>
          <cell r="I6629" t="str">
            <v>CA_FinAnswer_Express_Program_Evaluation_2009-2011.pdf</v>
          </cell>
        </row>
        <row r="6630">
          <cell r="C6630" t="str">
            <v>06232015-018.1_Planned Realization Rate</v>
          </cell>
          <cell r="D6630">
            <v>1</v>
          </cell>
          <cell r="E6630" t="str">
            <v>Planned Realization Rate</v>
          </cell>
          <cell r="F6630" t="str">
            <v>Realization Rate Value Source</v>
          </cell>
          <cell r="G6630" t="str">
            <v/>
          </cell>
          <cell r="H6630" t="str">
            <v>page 2</v>
          </cell>
          <cell r="I6630" t="str">
            <v>CA_FinAnswer_Express_Program_Evaluation_2009-2011.pdf</v>
          </cell>
        </row>
        <row r="6631">
          <cell r="C6631" t="str">
            <v>11032014-006.1_Planned Realization Rate</v>
          </cell>
          <cell r="D6631">
            <v>1</v>
          </cell>
          <cell r="E6631" t="str">
            <v>Planned Realization Rate</v>
          </cell>
          <cell r="F6631" t="str">
            <v>Realization Rate Value Source</v>
          </cell>
          <cell r="G6631" t="str">
            <v/>
          </cell>
          <cell r="H6631" t="str">
            <v>Table 1</v>
          </cell>
          <cell r="I6631" t="str">
            <v>ID_FinAnswer_Express_Program_Evaluation_2009-2011.pdf</v>
          </cell>
        </row>
        <row r="6632">
          <cell r="C6632" t="str">
            <v>11032014-006.1_Incremental cost ($)</v>
          </cell>
          <cell r="D6632">
            <v>1</v>
          </cell>
          <cell r="E6632" t="str">
            <v>Incremental cost ($)</v>
          </cell>
          <cell r="F6632" t="str">
            <v>Cost Value Source</v>
          </cell>
          <cell r="G6632" t="str">
            <v/>
          </cell>
          <cell r="H6632" t="str">
            <v/>
          </cell>
          <cell r="I6632" t="str">
            <v>Exterior LED Compiled.xlsx</v>
          </cell>
        </row>
        <row r="6633">
          <cell r="C6633" t="str">
            <v>11032014-006.1_Planned Net to Gross Ratio</v>
          </cell>
          <cell r="D6633">
            <v>1</v>
          </cell>
          <cell r="E6633" t="str">
            <v>Planned Net to Gross Ratio</v>
          </cell>
          <cell r="F6633" t="str">
            <v>Net-to-Gross Value Source</v>
          </cell>
          <cell r="G6633" t="str">
            <v/>
          </cell>
          <cell r="H6633" t="str">
            <v>Page 2</v>
          </cell>
          <cell r="I6633" t="str">
            <v>ID_FinAnswer_Express_Program_Evaluation_2009-2011.pdf</v>
          </cell>
        </row>
        <row r="6634">
          <cell r="C6634" t="str">
            <v>11032014-006.1_Gross incremental annual electric savings (kWh/yr)</v>
          </cell>
          <cell r="D6634">
            <v>1</v>
          </cell>
          <cell r="E6634" t="str">
            <v>Gross incremental annual electric savings (kWh/yr)</v>
          </cell>
          <cell r="F6634" t="str">
            <v xml:space="preserve">Energy Savings Value Source </v>
          </cell>
          <cell r="G6634" t="str">
            <v/>
          </cell>
          <cell r="H6634" t="str">
            <v/>
          </cell>
          <cell r="I6634" t="str">
            <v>Exterior LED Compiled.xlsx</v>
          </cell>
        </row>
        <row r="6635">
          <cell r="C6635" t="str">
            <v>11032014-006.1_Measure life (years)</v>
          </cell>
          <cell r="D6635">
            <v>1</v>
          </cell>
          <cell r="E6635" t="str">
            <v>Measure life (years)</v>
          </cell>
          <cell r="F6635" t="str">
            <v>Measure Life Value Source</v>
          </cell>
          <cell r="G6635" t="str">
            <v>Average of 12 years from FinAnswer Express and 15 years from Energy FinAnswer (13.5 rounded to 14)</v>
          </cell>
          <cell r="H6635" t="str">
            <v/>
          </cell>
          <cell r="I6635" t="str">
            <v>2013-Idaho-Annual-Report-Appendices-FINAL071814.pdf</v>
          </cell>
        </row>
        <row r="6636">
          <cell r="C6636" t="str">
            <v>11032014-006.1_Gross Average Monthly Demand Reduction (kW/unit)</v>
          </cell>
          <cell r="D6636">
            <v>1</v>
          </cell>
          <cell r="E6636" t="str">
            <v>Gross Average Monthly Demand Reduction (kW/unit)</v>
          </cell>
          <cell r="F6636" t="str">
            <v>Demand Reduction Value Source</v>
          </cell>
          <cell r="G6636" t="str">
            <v/>
          </cell>
          <cell r="H6636" t="str">
            <v>Savings are assumed to occur at night, not at time of customer peak demand</v>
          </cell>
          <cell r="I6636" t="str">
            <v/>
          </cell>
        </row>
        <row r="6637">
          <cell r="C6637" t="str">
            <v>09252014-008.1_Incremental cost ($)</v>
          </cell>
          <cell r="D6637">
            <v>1</v>
          </cell>
          <cell r="E6637" t="str">
            <v>Incremental cost ($)</v>
          </cell>
          <cell r="F6637" t="str">
            <v>Cost Value Source</v>
          </cell>
          <cell r="G6637" t="str">
            <v/>
          </cell>
          <cell r="H6637" t="str">
            <v/>
          </cell>
          <cell r="I6637" t="str">
            <v/>
          </cell>
        </row>
        <row r="6638">
          <cell r="C6638" t="str">
            <v>09252014-008.1_Incremental cost ($)</v>
          </cell>
          <cell r="D6638">
            <v>1</v>
          </cell>
          <cell r="E6638" t="str">
            <v>Incremental cost ($)</v>
          </cell>
          <cell r="F6638" t="str">
            <v>Cost Value Source</v>
          </cell>
          <cell r="G6638" t="str">
            <v/>
          </cell>
          <cell r="H6638" t="str">
            <v/>
          </cell>
          <cell r="I6638" t="str">
            <v>Washington Exterior LED Compiled for 01OCT2014 Update.xlsx</v>
          </cell>
        </row>
        <row r="6639">
          <cell r="C6639" t="str">
            <v>12012014-035.1_Measure life (years)</v>
          </cell>
          <cell r="D6639">
            <v>1</v>
          </cell>
          <cell r="E6639" t="str">
            <v>Measure life (years)</v>
          </cell>
          <cell r="F6639" t="str">
            <v>Measure Life Value Source</v>
          </cell>
          <cell r="G6639" t="str">
            <v>Average of 12 years from FinAnswer Express and 15 years from Energy FinAnswer (13.5 rounded to 14)</v>
          </cell>
          <cell r="H6639" t="str">
            <v/>
          </cell>
          <cell r="I6639" t="str">
            <v/>
          </cell>
        </row>
        <row r="6640">
          <cell r="C6640" t="str">
            <v>12012014-035.1_Planned Net to Gross Ratio</v>
          </cell>
          <cell r="D6640">
            <v>1</v>
          </cell>
          <cell r="E6640" t="str">
            <v>Planned Net to Gross Ratio</v>
          </cell>
          <cell r="F6640" t="str">
            <v>Net-to-Gross Value Source</v>
          </cell>
          <cell r="G6640" t="str">
            <v/>
          </cell>
          <cell r="H6640" t="str">
            <v>Page 10</v>
          </cell>
          <cell r="I6640" t="str">
            <v>DSM_WY_FinAnswerExpress_Report_2011.pdf</v>
          </cell>
        </row>
        <row r="6641">
          <cell r="C6641" t="str">
            <v>12012014-035.1_Gross Average Monthly Demand Reduction (kW/unit)</v>
          </cell>
          <cell r="D6641">
            <v>1</v>
          </cell>
          <cell r="E6641" t="str">
            <v>Gross Average Monthly Demand Reduction (kW/unit)</v>
          </cell>
          <cell r="F6641" t="str">
            <v>Demand Savings Value Source</v>
          </cell>
          <cell r="G6641" t="str">
            <v/>
          </cell>
          <cell r="H6641" t="str">
            <v>Savings are assumed to occur at night, not at time of customer peak demand</v>
          </cell>
          <cell r="I6641" t="str">
            <v/>
          </cell>
        </row>
        <row r="6642">
          <cell r="C6642" t="str">
            <v>12012014-035.1_Incremental cost ($)</v>
          </cell>
          <cell r="D6642">
            <v>1</v>
          </cell>
          <cell r="E6642" t="str">
            <v>Incremental cost ($)</v>
          </cell>
          <cell r="F6642" t="str">
            <v>Incremental Cost Value Source</v>
          </cell>
          <cell r="G6642" t="str">
            <v/>
          </cell>
          <cell r="H6642" t="str">
            <v/>
          </cell>
          <cell r="I6642" t="str">
            <v>WY Exterior NCMR Lighting Measures Compiled 12122014.xlsx</v>
          </cell>
        </row>
        <row r="6643">
          <cell r="C6643" t="str">
            <v>12012014-035.1_Planned Realization Rate</v>
          </cell>
          <cell r="D6643">
            <v>1</v>
          </cell>
          <cell r="E6643" t="str">
            <v>Planned Realization Rate</v>
          </cell>
          <cell r="F6643" t="str">
            <v>Realization Rate Value Source</v>
          </cell>
          <cell r="G6643" t="str">
            <v/>
          </cell>
          <cell r="H6643" t="str">
            <v>Table 1</v>
          </cell>
          <cell r="I6643" t="str">
            <v>DSM_WY_FinAnswerExpress_Report_2011.pdf</v>
          </cell>
        </row>
        <row r="6644">
          <cell r="C6644" t="str">
            <v>12012014-035.1_Gross incremental annual electric savings (kWh/yr)</v>
          </cell>
          <cell r="D6644">
            <v>1</v>
          </cell>
          <cell r="E6644" t="str">
            <v>Gross incremental annual electric savings (kWh/yr)</v>
          </cell>
          <cell r="F6644" t="str">
            <v>Energy Savings Value Source</v>
          </cell>
          <cell r="G6644" t="str">
            <v/>
          </cell>
          <cell r="H6644" t="str">
            <v/>
          </cell>
          <cell r="I6644" t="str">
            <v>WY Exterior NCMR Lighting Measures Compiled 12122014.xlsx</v>
          </cell>
        </row>
        <row r="6645">
          <cell r="C6645" t="str">
            <v>06232015-019.1_Planned Net to Gross Ratio</v>
          </cell>
          <cell r="D6645">
            <v>1</v>
          </cell>
          <cell r="E6645" t="str">
            <v>Planned Net to Gross Ratio</v>
          </cell>
          <cell r="F6645" t="str">
            <v>Net-to-Gross Value Source</v>
          </cell>
          <cell r="G6645" t="str">
            <v/>
          </cell>
          <cell r="H6645" t="str">
            <v>page 2</v>
          </cell>
          <cell r="I6645" t="str">
            <v>CA_FinAnswer_Express_Program_Evaluation_2009-2011.pdf</v>
          </cell>
        </row>
        <row r="6646">
          <cell r="C6646" t="str">
            <v>06232015-019.1_Planned Realization Rate</v>
          </cell>
          <cell r="D6646">
            <v>1</v>
          </cell>
          <cell r="E6646" t="str">
            <v>Planned Realization Rate</v>
          </cell>
          <cell r="F6646" t="str">
            <v>Realization Rate Value Source</v>
          </cell>
          <cell r="G6646" t="str">
            <v/>
          </cell>
          <cell r="H6646" t="str">
            <v>page 2</v>
          </cell>
          <cell r="I6646" t="str">
            <v>CA_FinAnswer_Express_Program_Evaluation_2009-2011.pdf</v>
          </cell>
        </row>
        <row r="6647">
          <cell r="C6647" t="str">
            <v>11032014-007.1_Measure life (years)</v>
          </cell>
          <cell r="D6647">
            <v>1</v>
          </cell>
          <cell r="E6647" t="str">
            <v>Measure life (years)</v>
          </cell>
          <cell r="F6647" t="str">
            <v>Measure Life Value Source</v>
          </cell>
          <cell r="G6647" t="str">
            <v>Average of 12 years from FinAnswer Express and 15 years from Energy FinAnswer (13.5 rounded to 14)</v>
          </cell>
          <cell r="H6647" t="str">
            <v/>
          </cell>
          <cell r="I6647" t="str">
            <v>2013-Idaho-Annual-Report-Appendices-FINAL071814.pdf</v>
          </cell>
        </row>
        <row r="6648">
          <cell r="C6648" t="str">
            <v>11032014-007.1_Gross incremental annual electric savings (kWh/yr)</v>
          </cell>
          <cell r="D6648">
            <v>1</v>
          </cell>
          <cell r="E6648" t="str">
            <v>Gross incremental annual electric savings (kWh/yr)</v>
          </cell>
          <cell r="F6648" t="str">
            <v xml:space="preserve">Energy Savings Value Source </v>
          </cell>
          <cell r="G6648" t="str">
            <v/>
          </cell>
          <cell r="H6648" t="str">
            <v/>
          </cell>
          <cell r="I6648" t="str">
            <v>Exterior LED Compiled.xlsx</v>
          </cell>
        </row>
        <row r="6649">
          <cell r="C6649" t="str">
            <v>11032014-007.1_Incremental cost ($)</v>
          </cell>
          <cell r="D6649">
            <v>1</v>
          </cell>
          <cell r="E6649" t="str">
            <v>Incremental cost ($)</v>
          </cell>
          <cell r="F6649" t="str">
            <v>Cost Value Source</v>
          </cell>
          <cell r="G6649" t="str">
            <v/>
          </cell>
          <cell r="H6649" t="str">
            <v/>
          </cell>
          <cell r="I6649" t="str">
            <v>Exterior LED Compiled.xlsx</v>
          </cell>
        </row>
        <row r="6650">
          <cell r="C6650" t="str">
            <v>11032014-007.1_Planned Net to Gross Ratio</v>
          </cell>
          <cell r="D6650">
            <v>1</v>
          </cell>
          <cell r="E6650" t="str">
            <v>Planned Net to Gross Ratio</v>
          </cell>
          <cell r="F6650" t="str">
            <v>Net-to-Gross Value Source</v>
          </cell>
          <cell r="G6650" t="str">
            <v/>
          </cell>
          <cell r="H6650" t="str">
            <v>Page 2</v>
          </cell>
          <cell r="I6650" t="str">
            <v>ID_FinAnswer_Express_Program_Evaluation_2009-2011.pdf</v>
          </cell>
        </row>
        <row r="6651">
          <cell r="C6651" t="str">
            <v>11032014-007.1_Gross Average Monthly Demand Reduction (kW/unit)</v>
          </cell>
          <cell r="D6651">
            <v>1</v>
          </cell>
          <cell r="E6651" t="str">
            <v>Gross Average Monthly Demand Reduction (kW/unit)</v>
          </cell>
          <cell r="F6651" t="str">
            <v>Demand Reduction Value Source</v>
          </cell>
          <cell r="G6651" t="str">
            <v/>
          </cell>
          <cell r="H6651" t="str">
            <v>Savings are assumed to occur at night, not at time of customer peak demand</v>
          </cell>
          <cell r="I6651" t="str">
            <v/>
          </cell>
        </row>
        <row r="6652">
          <cell r="C6652" t="str">
            <v>11032014-007.1_Planned Realization Rate</v>
          </cell>
          <cell r="D6652">
            <v>1</v>
          </cell>
          <cell r="E6652" t="str">
            <v>Planned Realization Rate</v>
          </cell>
          <cell r="F6652" t="str">
            <v>Realization Rate Value Source</v>
          </cell>
          <cell r="G6652" t="str">
            <v/>
          </cell>
          <cell r="H6652" t="str">
            <v>Table 1</v>
          </cell>
          <cell r="I6652" t="str">
            <v>ID_FinAnswer_Express_Program_Evaluation_2009-2011.pdf</v>
          </cell>
        </row>
        <row r="6653">
          <cell r="C6653" t="str">
            <v>09252014-009.1_Incremental cost ($)</v>
          </cell>
          <cell r="D6653">
            <v>1</v>
          </cell>
          <cell r="E6653" t="str">
            <v>Incremental cost ($)</v>
          </cell>
          <cell r="F6653" t="str">
            <v>Cost Value Source</v>
          </cell>
          <cell r="G6653" t="str">
            <v/>
          </cell>
          <cell r="H6653" t="str">
            <v/>
          </cell>
          <cell r="I6653" t="str">
            <v>Washington Exterior LED Compiled for 01OCT2014 Update.xlsx</v>
          </cell>
        </row>
        <row r="6654">
          <cell r="C6654" t="str">
            <v>09252014-009.1_Incremental cost ($)</v>
          </cell>
          <cell r="D6654">
            <v>1</v>
          </cell>
          <cell r="E6654" t="str">
            <v>Incremental cost ($)</v>
          </cell>
          <cell r="F6654" t="str">
            <v>Cost Value Source</v>
          </cell>
          <cell r="G6654" t="str">
            <v/>
          </cell>
          <cell r="H6654" t="str">
            <v/>
          </cell>
          <cell r="I6654" t="str">
            <v/>
          </cell>
        </row>
        <row r="6655">
          <cell r="C6655" t="str">
            <v>12012014-034.1_Planned Realization Rate</v>
          </cell>
          <cell r="D6655">
            <v>1</v>
          </cell>
          <cell r="E6655" t="str">
            <v>Planned Realization Rate</v>
          </cell>
          <cell r="F6655" t="str">
            <v>Realization Rate Value Source</v>
          </cell>
          <cell r="G6655" t="str">
            <v/>
          </cell>
          <cell r="H6655" t="str">
            <v>Table 1</v>
          </cell>
          <cell r="I6655" t="str">
            <v>DSM_WY_FinAnswerExpress_Report_2011.pdf</v>
          </cell>
        </row>
        <row r="6656">
          <cell r="C6656" t="str">
            <v>12012014-034.1_Gross Average Monthly Demand Reduction (kW/unit)</v>
          </cell>
          <cell r="D6656">
            <v>1</v>
          </cell>
          <cell r="E6656" t="str">
            <v>Gross Average Monthly Demand Reduction (kW/unit)</v>
          </cell>
          <cell r="F6656" t="str">
            <v>Demand Savings Value Source</v>
          </cell>
          <cell r="G6656" t="str">
            <v/>
          </cell>
          <cell r="H6656" t="str">
            <v>Savings are assumed to occur at night, not at time of customer peak demand</v>
          </cell>
          <cell r="I6656" t="str">
            <v/>
          </cell>
        </row>
        <row r="6657">
          <cell r="C6657" t="str">
            <v>12012014-034.1_Measure life (years)</v>
          </cell>
          <cell r="D6657">
            <v>1</v>
          </cell>
          <cell r="E6657" t="str">
            <v>Measure life (years)</v>
          </cell>
          <cell r="F6657" t="str">
            <v>Measure Life Value Source</v>
          </cell>
          <cell r="G6657" t="str">
            <v>Average of 12 years from FinAnswer Express and 15 years from Energy FinAnswer (13.5 rounded to 14)</v>
          </cell>
          <cell r="H6657" t="str">
            <v/>
          </cell>
          <cell r="I6657" t="str">
            <v/>
          </cell>
        </row>
        <row r="6658">
          <cell r="C6658" t="str">
            <v>12012014-034.1_Planned Net to Gross Ratio</v>
          </cell>
          <cell r="D6658">
            <v>1</v>
          </cell>
          <cell r="E6658" t="str">
            <v>Planned Net to Gross Ratio</v>
          </cell>
          <cell r="F6658" t="str">
            <v>Net-to-Gross Value Source</v>
          </cell>
          <cell r="G6658" t="str">
            <v/>
          </cell>
          <cell r="H6658" t="str">
            <v>Page 10</v>
          </cell>
          <cell r="I6658" t="str">
            <v>DSM_WY_FinAnswerExpress_Report_2011.pdf</v>
          </cell>
        </row>
        <row r="6659">
          <cell r="C6659" t="str">
            <v>12012014-034.1_Incremental cost ($)</v>
          </cell>
          <cell r="D6659">
            <v>1</v>
          </cell>
          <cell r="E6659" t="str">
            <v>Incremental cost ($)</v>
          </cell>
          <cell r="F6659" t="str">
            <v>Incremental Cost Value Source</v>
          </cell>
          <cell r="G6659" t="str">
            <v/>
          </cell>
          <cell r="H6659" t="str">
            <v/>
          </cell>
          <cell r="I6659" t="str">
            <v>WY Exterior NCMR Lighting Measures Compiled 12122014.xlsx</v>
          </cell>
        </row>
        <row r="6660">
          <cell r="C6660" t="str">
            <v>12012014-034.1_Gross incremental annual electric savings (kWh/yr)</v>
          </cell>
          <cell r="D6660">
            <v>1</v>
          </cell>
          <cell r="E6660" t="str">
            <v>Gross incremental annual electric savings (kWh/yr)</v>
          </cell>
          <cell r="F6660" t="str">
            <v>Energy Savings Value Source</v>
          </cell>
          <cell r="G6660" t="str">
            <v/>
          </cell>
          <cell r="H6660" t="str">
            <v/>
          </cell>
          <cell r="I6660" t="str">
            <v>WY Exterior NCMR Lighting Measures Compiled 12122014.xlsx</v>
          </cell>
        </row>
        <row r="6661">
          <cell r="C6661" t="str">
            <v>07072015-004.1_Gross incremental annual electric savings (kWh/yr)</v>
          </cell>
          <cell r="D6661">
            <v>1</v>
          </cell>
          <cell r="E6661" t="str">
            <v>Gross incremental annual electric savings (kWh/yr)</v>
          </cell>
          <cell r="F6661" t="str">
            <v>Energy Savings Value Source</v>
          </cell>
          <cell r="G6661" t="str">
            <v/>
          </cell>
          <cell r="H6661" t="str">
            <v>TRL Workbook - Midstream Lighting - UT 052915.xlsx</v>
          </cell>
          <cell r="I6661" t="str">
            <v>TRL Workbook - Midstream Lighting - UT 052915.xlsx</v>
          </cell>
        </row>
        <row r="6662">
          <cell r="C6662" t="str">
            <v>07072015-004.1_Planned Realization Rate</v>
          </cell>
          <cell r="D6662">
            <v>1</v>
          </cell>
          <cell r="E6662" t="str">
            <v>Planned Realization Rate</v>
          </cell>
          <cell r="F6662" t="str">
            <v>Realization Rate Value Source</v>
          </cell>
          <cell r="G6662" t="str">
            <v/>
          </cell>
          <cell r="H6662" t="str">
            <v>RR determined by subtracting Installation Rate p. 5 from Leakage Rate p. 62.</v>
          </cell>
          <cell r="I6662" t="str">
            <v>ComEd BILD PY5 Evaluation Report 2014-04-14.pdf</v>
          </cell>
        </row>
        <row r="6663">
          <cell r="C6663" t="str">
            <v>07072015-004.1_Gross Average Monthly Demand Reduction (kW/unit)</v>
          </cell>
          <cell r="D6663">
            <v>1</v>
          </cell>
          <cell r="E6663" t="str">
            <v>Gross Average Monthly Demand Reduction (kW/unit)</v>
          </cell>
          <cell r="F6663" t="str">
            <v>Demand Savings Value Source</v>
          </cell>
          <cell r="G6663" t="str">
            <v/>
          </cell>
          <cell r="H6663" t="str">
            <v>TRL Workbook - Midstream Lighting - UT 052915.xlsx</v>
          </cell>
          <cell r="I6663" t="str">
            <v>TRL Workbook - Midstream Lighting - UT 052915.xlsx</v>
          </cell>
        </row>
        <row r="6664">
          <cell r="C6664" t="str">
            <v>07072015-004.1_Measure life (years)</v>
          </cell>
          <cell r="D6664">
            <v>1</v>
          </cell>
          <cell r="E6664" t="str">
            <v>Measure life (years)</v>
          </cell>
          <cell r="F6664" t="str">
            <v>Measure Life Value Source</v>
          </cell>
          <cell r="G6664" t="str">
            <v/>
          </cell>
          <cell r="H6664" t="str">
            <v>Page 20, Table 3, Appendix.</v>
          </cell>
          <cell r="I6664" t="str">
            <v>UT_2014-Annual-Report_FINAL042915.pdf</v>
          </cell>
        </row>
        <row r="6665">
          <cell r="C6665" t="str">
            <v>07072015-004.1_Planned Net to Gross Ratio</v>
          </cell>
          <cell r="D6665">
            <v>1</v>
          </cell>
          <cell r="E6665" t="str">
            <v>Planned Net to Gross Ratio</v>
          </cell>
          <cell r="F6665" t="str">
            <v>Net-to-Gross Value Source</v>
          </cell>
          <cell r="G6665" t="str">
            <v/>
          </cell>
          <cell r="H6665" t="str">
            <v>P. 5, Table E-7.</v>
          </cell>
          <cell r="I6665" t="str">
            <v>ComEd BILD PY5 Evaluation Report 2014-04-14.pdf</v>
          </cell>
        </row>
        <row r="6666">
          <cell r="C6666" t="str">
            <v>07072015-004.1_Incremental cost ($) unit</v>
          </cell>
          <cell r="D6666">
            <v>1</v>
          </cell>
          <cell r="E6666" t="str">
            <v>Incremental cost ($) unit</v>
          </cell>
          <cell r="F6666" t="str">
            <v>Incremental Cost Value Source</v>
          </cell>
          <cell r="G6666" t="str">
            <v/>
          </cell>
          <cell r="H6666" t="str">
            <v>TRL Workbook - Midstream Lighting - UT 052915.xlsx</v>
          </cell>
          <cell r="I6666" t="str">
            <v>TRL Workbook - Midstream Lighting - UT 052915.xlsx</v>
          </cell>
        </row>
        <row r="6667">
          <cell r="C6667" t="str">
            <v>07092015-005.1_Incremental cost ($) unit</v>
          </cell>
          <cell r="D6667">
            <v>1</v>
          </cell>
          <cell r="E6667" t="str">
            <v>Incremental cost ($) unit</v>
          </cell>
          <cell r="F6667" t="str">
            <v>Incremental Cost Value Source</v>
          </cell>
          <cell r="G6667" t="str">
            <v/>
          </cell>
          <cell r="H6667" t="str">
            <v/>
          </cell>
          <cell r="I6667" t="str">
            <v>TRL Workbook - Midstream Lighting - WA 052915.xlsx</v>
          </cell>
        </row>
        <row r="6668">
          <cell r="C6668" t="str">
            <v>07092015-005.1_Gross Average Monthly Demand Reduction (kW/unit)</v>
          </cell>
          <cell r="D6668">
            <v>1</v>
          </cell>
          <cell r="E6668" t="str">
            <v>Gross Average Monthly Demand Reduction (kW/unit)</v>
          </cell>
          <cell r="F6668" t="str">
            <v>Demand Savings Value Source</v>
          </cell>
          <cell r="G6668" t="str">
            <v/>
          </cell>
          <cell r="H6668" t="str">
            <v/>
          </cell>
          <cell r="I6668" t="str">
            <v>TRL Workbook - Midstream Lighting - WA 052915.xlsx</v>
          </cell>
        </row>
        <row r="6669">
          <cell r="C6669" t="str">
            <v>07092015-005.1_Planned Net to Gross Ratio</v>
          </cell>
          <cell r="D6669">
            <v>1</v>
          </cell>
          <cell r="E6669" t="str">
            <v>Planned Net to Gross Ratio</v>
          </cell>
          <cell r="F6669" t="str">
            <v>Net-to-Gross Value Source</v>
          </cell>
          <cell r="G6669" t="str">
            <v/>
          </cell>
          <cell r="H6669" t="str">
            <v>Pg. 9</v>
          </cell>
          <cell r="I6669" t="str">
            <v>Washington wattsmart Business Planned Modifications March 2015.docx</v>
          </cell>
        </row>
        <row r="6670">
          <cell r="C6670" t="str">
            <v>07092015-005.1_Measure life (years)</v>
          </cell>
          <cell r="D6670">
            <v>1</v>
          </cell>
          <cell r="E6670" t="str">
            <v>Measure life (years)</v>
          </cell>
          <cell r="F6670" t="str">
            <v>Measure Life Value Source</v>
          </cell>
          <cell r="G6670" t="str">
            <v/>
          </cell>
          <cell r="H6670" t="str">
            <v>Pg. 8</v>
          </cell>
          <cell r="I6670" t="str">
            <v>Washington wattsmart Business Planned Modifications March 2015.docx</v>
          </cell>
        </row>
        <row r="6671">
          <cell r="C6671" t="str">
            <v>07092015-005.1_Gross incremental annual electric savings (kWh/yr)</v>
          </cell>
          <cell r="D6671">
            <v>1</v>
          </cell>
          <cell r="E6671" t="str">
            <v>Gross incremental annual electric savings (kWh/yr)</v>
          </cell>
          <cell r="F6671" t="str">
            <v>Energy Savings Value Source</v>
          </cell>
          <cell r="G6671" t="str">
            <v/>
          </cell>
          <cell r="H6671" t="str">
            <v/>
          </cell>
          <cell r="I6671" t="str">
            <v>TRL Workbook - Midstream Lighting - WA 052915.xlsx</v>
          </cell>
        </row>
        <row r="6672">
          <cell r="C6672" t="str">
            <v>07092015-005.1_Planned Realization Rate</v>
          </cell>
          <cell r="D6672">
            <v>1</v>
          </cell>
          <cell r="E6672" t="str">
            <v>Planned Realization Rate</v>
          </cell>
          <cell r="F6672" t="str">
            <v>Realization Rate Value Source</v>
          </cell>
          <cell r="G6672" t="str">
            <v/>
          </cell>
          <cell r="H6672" t="str">
            <v>4th yr install rates pg. 5, leakage rate pg. 62.</v>
          </cell>
          <cell r="I6672" t="str">
            <v>ComEd BILD PY5 Evaluation Report 2014-04-14.pdf</v>
          </cell>
        </row>
        <row r="6673">
          <cell r="C6673" t="str">
            <v>07072015-006.1_Measure life (years)</v>
          </cell>
          <cell r="D6673">
            <v>1</v>
          </cell>
          <cell r="E6673" t="str">
            <v>Measure life (years)</v>
          </cell>
          <cell r="F6673" t="str">
            <v>Measure Life Value Source</v>
          </cell>
          <cell r="G6673" t="str">
            <v/>
          </cell>
          <cell r="H6673" t="str">
            <v>Page 20, Table 3, Appendix.</v>
          </cell>
          <cell r="I6673" t="str">
            <v>UT_2014-Annual-Report_FINAL042915.pdf</v>
          </cell>
        </row>
        <row r="6674">
          <cell r="C6674" t="str">
            <v>07072015-006.1_Incremental cost ($) unit</v>
          </cell>
          <cell r="D6674">
            <v>1</v>
          </cell>
          <cell r="E6674" t="str">
            <v>Incremental cost ($) unit</v>
          </cell>
          <cell r="F6674" t="str">
            <v>Incremental Cost Value Source</v>
          </cell>
          <cell r="G6674" t="str">
            <v/>
          </cell>
          <cell r="H6674" t="str">
            <v>TRL Workbook - Midstream Lighting - UT 052915.xlsx</v>
          </cell>
          <cell r="I6674" t="str">
            <v>TRL Workbook - Midstream Lighting - UT 052915.xlsx</v>
          </cell>
        </row>
        <row r="6675">
          <cell r="C6675" t="str">
            <v>07072015-006.1_Planned Realization Rate</v>
          </cell>
          <cell r="D6675">
            <v>1</v>
          </cell>
          <cell r="E6675" t="str">
            <v>Planned Realization Rate</v>
          </cell>
          <cell r="F6675" t="str">
            <v>Realization Rate Value Source</v>
          </cell>
          <cell r="G6675" t="str">
            <v/>
          </cell>
          <cell r="H6675" t="str">
            <v>RR determined by subtracting Installation Rate p. 5 from Leakage Rate p. 62.</v>
          </cell>
          <cell r="I6675" t="str">
            <v>ComEd BILD PY5 Evaluation Report 2014-04-14.pdf</v>
          </cell>
        </row>
        <row r="6676">
          <cell r="C6676" t="str">
            <v>07072015-006.1_Gross incremental annual electric savings (kWh/yr)</v>
          </cell>
          <cell r="D6676">
            <v>1</v>
          </cell>
          <cell r="E6676" t="str">
            <v>Gross incremental annual electric savings (kWh/yr)</v>
          </cell>
          <cell r="F6676" t="str">
            <v>Energy Savings Value Source</v>
          </cell>
          <cell r="G6676" t="str">
            <v/>
          </cell>
          <cell r="H6676" t="str">
            <v>TRL Workbook - Midstream Lighting - UT 052915.xlsx</v>
          </cell>
          <cell r="I6676" t="str">
            <v>TRL Workbook - Midstream Lighting - UT 052915.xlsx</v>
          </cell>
        </row>
        <row r="6677">
          <cell r="C6677" t="str">
            <v>07072015-006.1_Planned Net to Gross Ratio</v>
          </cell>
          <cell r="D6677">
            <v>1</v>
          </cell>
          <cell r="E6677" t="str">
            <v>Planned Net to Gross Ratio</v>
          </cell>
          <cell r="F6677" t="str">
            <v>Net-to-Gross Value Source</v>
          </cell>
          <cell r="G6677" t="str">
            <v/>
          </cell>
          <cell r="H6677" t="str">
            <v>P. 5, Table E-7.</v>
          </cell>
          <cell r="I6677" t="str">
            <v>ComEd BILD PY5 Evaluation Report 2014-04-14.pdf</v>
          </cell>
        </row>
        <row r="6678">
          <cell r="C6678" t="str">
            <v>07072015-006.1_Gross Average Monthly Demand Reduction (kW/unit)</v>
          </cell>
          <cell r="D6678">
            <v>1</v>
          </cell>
          <cell r="E6678" t="str">
            <v>Gross Average Monthly Demand Reduction (kW/unit)</v>
          </cell>
          <cell r="F6678" t="str">
            <v>Demand Savings Value Source</v>
          </cell>
          <cell r="G6678" t="str">
            <v/>
          </cell>
          <cell r="H6678" t="str">
            <v>TRL Workbook - Midstream Lighting - UT 052915.xlsx</v>
          </cell>
          <cell r="I6678" t="str">
            <v>TRL Workbook - Midstream Lighting - UT 052915.xlsx</v>
          </cell>
        </row>
        <row r="6679">
          <cell r="C6679" t="str">
            <v>07092015-007.1_Planned Realization Rate</v>
          </cell>
          <cell r="D6679">
            <v>1</v>
          </cell>
          <cell r="E6679" t="str">
            <v>Planned Realization Rate</v>
          </cell>
          <cell r="F6679" t="str">
            <v>Realization Rate Value Source</v>
          </cell>
          <cell r="G6679" t="str">
            <v/>
          </cell>
          <cell r="H6679" t="str">
            <v>6th yr install rates pg. 5, leakage rate pg. 62.</v>
          </cell>
          <cell r="I6679" t="str">
            <v>ComEd BILD PY5 Evaluation Report 2014-04-14.pdf</v>
          </cell>
        </row>
        <row r="6680">
          <cell r="C6680" t="str">
            <v>07092015-007.1_Incremental cost ($) unit</v>
          </cell>
          <cell r="D6680">
            <v>1</v>
          </cell>
          <cell r="E6680" t="str">
            <v>Incremental cost ($) unit</v>
          </cell>
          <cell r="F6680" t="str">
            <v>Incremental Cost Value Source</v>
          </cell>
          <cell r="G6680" t="str">
            <v/>
          </cell>
          <cell r="H6680" t="str">
            <v/>
          </cell>
          <cell r="I6680" t="str">
            <v>TRL Workbook - Midstream Lighting - WA 052915.xlsx</v>
          </cell>
        </row>
        <row r="6681">
          <cell r="C6681" t="str">
            <v>07092015-007.1_Gross incremental annual electric savings (kWh/yr)</v>
          </cell>
          <cell r="D6681">
            <v>1</v>
          </cell>
          <cell r="E6681" t="str">
            <v>Gross incremental annual electric savings (kWh/yr)</v>
          </cell>
          <cell r="F6681" t="str">
            <v>Energy Savings Value Source</v>
          </cell>
          <cell r="G6681" t="str">
            <v/>
          </cell>
          <cell r="H6681" t="str">
            <v/>
          </cell>
          <cell r="I6681" t="str">
            <v>TRL Workbook - Midstream Lighting - WA 052915.xlsx</v>
          </cell>
        </row>
        <row r="6682">
          <cell r="C6682" t="str">
            <v>07092015-007.1_Gross Average Monthly Demand Reduction (kW/unit)</v>
          </cell>
          <cell r="D6682">
            <v>1</v>
          </cell>
          <cell r="E6682" t="str">
            <v>Gross Average Monthly Demand Reduction (kW/unit)</v>
          </cell>
          <cell r="F6682" t="str">
            <v>Demand Savings Value Source</v>
          </cell>
          <cell r="G6682" t="str">
            <v/>
          </cell>
          <cell r="H6682" t="str">
            <v/>
          </cell>
          <cell r="I6682" t="str">
            <v>TRL Workbook - Midstream Lighting - WA 052915.xlsx</v>
          </cell>
        </row>
        <row r="6683">
          <cell r="C6683" t="str">
            <v>07092015-007.1_Planned Net to Gross Ratio</v>
          </cell>
          <cell r="D6683">
            <v>1</v>
          </cell>
          <cell r="E6683" t="str">
            <v>Planned Net to Gross Ratio</v>
          </cell>
          <cell r="F6683" t="str">
            <v>Net-to-Gross Value Source</v>
          </cell>
          <cell r="G6683" t="str">
            <v/>
          </cell>
          <cell r="H6683" t="str">
            <v>Pg. 9</v>
          </cell>
          <cell r="I6683" t="str">
            <v>Washington wattsmart Business Planned Modifications March 2015.docx</v>
          </cell>
        </row>
        <row r="6684">
          <cell r="C6684" t="str">
            <v>07092015-007.1_Measure life (years)</v>
          </cell>
          <cell r="D6684">
            <v>1</v>
          </cell>
          <cell r="E6684" t="str">
            <v>Measure life (years)</v>
          </cell>
          <cell r="F6684" t="str">
            <v>Measure Life Value Source</v>
          </cell>
          <cell r="G6684" t="str">
            <v/>
          </cell>
          <cell r="H6684" t="str">
            <v>Pg. 8</v>
          </cell>
          <cell r="I6684" t="str">
            <v>Washington wattsmart Business Planned Modifications March 2015.docx</v>
          </cell>
        </row>
        <row r="6685">
          <cell r="C6685" t="str">
            <v>07072015-001.1_Gross incremental annual electric savings (kWh/yr)</v>
          </cell>
          <cell r="D6685">
            <v>1</v>
          </cell>
          <cell r="E6685" t="str">
            <v>Gross incremental annual electric savings (kWh/yr)</v>
          </cell>
          <cell r="F6685" t="str">
            <v>Energy Savings Value Source</v>
          </cell>
          <cell r="G6685" t="str">
            <v/>
          </cell>
          <cell r="H6685" t="str">
            <v>TRL Workbook - Midstream Lighting - UT 052915.xlsx</v>
          </cell>
          <cell r="I6685" t="str">
            <v>TRL Workbook - Midstream Lighting - UT 052915.xlsx</v>
          </cell>
        </row>
        <row r="6686">
          <cell r="C6686" t="str">
            <v>07072015-001.1_Planned Realization Rate</v>
          </cell>
          <cell r="D6686">
            <v>1</v>
          </cell>
          <cell r="E6686" t="str">
            <v>Planned Realization Rate</v>
          </cell>
          <cell r="F6686" t="str">
            <v>Realization Rate Value Source</v>
          </cell>
          <cell r="G6686" t="str">
            <v/>
          </cell>
          <cell r="H6686" t="str">
            <v>RR determined by subtracting Installation Rate p. 5 from Leakage Rate p. 62.</v>
          </cell>
          <cell r="I6686" t="str">
            <v>ComEd BILD PY5 Evaluation Report 2014-04-14.pdf</v>
          </cell>
        </row>
        <row r="6687">
          <cell r="C6687" t="str">
            <v>07072015-001.1_Planned Net to Gross Ratio</v>
          </cell>
          <cell r="D6687">
            <v>1</v>
          </cell>
          <cell r="E6687" t="str">
            <v>Planned Net to Gross Ratio</v>
          </cell>
          <cell r="F6687" t="str">
            <v>Net-to-Gross Value Source</v>
          </cell>
          <cell r="G6687" t="str">
            <v/>
          </cell>
          <cell r="H6687" t="str">
            <v>P. 5, Table E-7.</v>
          </cell>
          <cell r="I6687" t="str">
            <v>ComEd BILD PY5 Evaluation Report 2014-04-14.pdf</v>
          </cell>
        </row>
        <row r="6688">
          <cell r="C6688" t="str">
            <v>07072015-001.1_Incremental cost ($) unit</v>
          </cell>
          <cell r="D6688">
            <v>1</v>
          </cell>
          <cell r="E6688" t="str">
            <v>Incremental cost ($) unit</v>
          </cell>
          <cell r="F6688" t="str">
            <v>Incremental Cost Value Source</v>
          </cell>
          <cell r="G6688" t="str">
            <v/>
          </cell>
          <cell r="H6688" t="str">
            <v>TRL Workbook - Midstream Lighting - UT 052915.xlsx</v>
          </cell>
          <cell r="I6688" t="str">
            <v>TRL Workbook - Midstream Lighting - UT 052915.xlsx</v>
          </cell>
        </row>
        <row r="6689">
          <cell r="C6689" t="str">
            <v>07072015-001.1_Gross Average Monthly Demand Reduction (kW/unit)</v>
          </cell>
          <cell r="D6689">
            <v>1</v>
          </cell>
          <cell r="E6689" t="str">
            <v>Gross Average Monthly Demand Reduction (kW/unit)</v>
          </cell>
          <cell r="F6689" t="str">
            <v>Demand Savings Value Source</v>
          </cell>
          <cell r="G6689" t="str">
            <v/>
          </cell>
          <cell r="H6689" t="str">
            <v>TRL Workbook - Midstream Lighting - UT 052915.xlsx</v>
          </cell>
          <cell r="I6689" t="str">
            <v>TRL Workbook - Midstream Lighting - UT 052915.xlsx</v>
          </cell>
        </row>
        <row r="6690">
          <cell r="C6690" t="str">
            <v>07072015-001.1_Measure life (years)</v>
          </cell>
          <cell r="D6690">
            <v>1</v>
          </cell>
          <cell r="E6690" t="str">
            <v>Measure life (years)</v>
          </cell>
          <cell r="F6690" t="str">
            <v>Measure Life Value Source</v>
          </cell>
          <cell r="G6690" t="str">
            <v/>
          </cell>
          <cell r="H6690" t="str">
            <v>Page 20, Table 3, Appendix.</v>
          </cell>
          <cell r="I6690" t="str">
            <v>UT_2014-Annual-Report_FINAL042915.pdf</v>
          </cell>
        </row>
        <row r="6691">
          <cell r="C6691" t="str">
            <v>07092015-002.1_Planned Net to Gross Ratio</v>
          </cell>
          <cell r="D6691">
            <v>1</v>
          </cell>
          <cell r="E6691" t="str">
            <v>Planned Net to Gross Ratio</v>
          </cell>
          <cell r="F6691" t="str">
            <v>Net-to-Gross Value Source</v>
          </cell>
          <cell r="G6691" t="str">
            <v/>
          </cell>
          <cell r="H6691" t="str">
            <v>Pg. 9</v>
          </cell>
          <cell r="I6691" t="str">
            <v>Washington wattsmart Business Planned Modifications March 2015.docx</v>
          </cell>
        </row>
        <row r="6692">
          <cell r="C6692" t="str">
            <v>07092015-002.1_Gross incremental annual electric savings (kWh/yr)</v>
          </cell>
          <cell r="D6692">
            <v>1</v>
          </cell>
          <cell r="E6692" t="str">
            <v>Gross incremental annual electric savings (kWh/yr)</v>
          </cell>
          <cell r="F6692" t="str">
            <v>Energy Savings Value Source</v>
          </cell>
          <cell r="G6692" t="str">
            <v/>
          </cell>
          <cell r="H6692" t="str">
            <v/>
          </cell>
          <cell r="I6692" t="str">
            <v>TRL Workbook - Midstream Lighting - WA 052915.xlsx</v>
          </cell>
        </row>
        <row r="6693">
          <cell r="C6693" t="str">
            <v>07092015-002.1_Incremental cost ($) unit</v>
          </cell>
          <cell r="D6693">
            <v>1</v>
          </cell>
          <cell r="E6693" t="str">
            <v>Incremental cost ($) unit</v>
          </cell>
          <cell r="F6693" t="str">
            <v>Incremental Cost Value Source</v>
          </cell>
          <cell r="G6693" t="str">
            <v/>
          </cell>
          <cell r="H6693" t="str">
            <v/>
          </cell>
          <cell r="I6693" t="str">
            <v>TRL Workbook - Midstream Lighting - WA 052915.xlsx</v>
          </cell>
        </row>
        <row r="6694">
          <cell r="C6694" t="str">
            <v>07092015-002.1_Gross Average Monthly Demand Reduction (kW/unit)</v>
          </cell>
          <cell r="D6694">
            <v>1</v>
          </cell>
          <cell r="E6694" t="str">
            <v>Gross Average Monthly Demand Reduction (kW/unit)</v>
          </cell>
          <cell r="F6694" t="str">
            <v>Demand Savings Value Source</v>
          </cell>
          <cell r="G6694" t="str">
            <v/>
          </cell>
          <cell r="H6694" t="str">
            <v/>
          </cell>
          <cell r="I6694" t="str">
            <v>TRL Workbook - Midstream Lighting - WA 052915.xlsx</v>
          </cell>
        </row>
        <row r="6695">
          <cell r="C6695" t="str">
            <v>07092015-002.1_Planned Realization Rate</v>
          </cell>
          <cell r="D6695">
            <v>1</v>
          </cell>
          <cell r="E6695" t="str">
            <v>Planned Realization Rate</v>
          </cell>
          <cell r="F6695" t="str">
            <v>Realization Rate Value Source</v>
          </cell>
          <cell r="G6695" t="str">
            <v/>
          </cell>
          <cell r="H6695" t="str">
            <v>1st yr install rates pg. 5, leakage rate pg. 62.</v>
          </cell>
          <cell r="I6695" t="str">
            <v>ComEd BILD PY5 Evaluation Report 2014-04-14.pdf</v>
          </cell>
        </row>
        <row r="6696">
          <cell r="C6696" t="str">
            <v>07092015-002.1_Measure life (years)</v>
          </cell>
          <cell r="D6696">
            <v>1</v>
          </cell>
          <cell r="E6696" t="str">
            <v>Measure life (years)</v>
          </cell>
          <cell r="F6696" t="str">
            <v>Measure Life Value Source</v>
          </cell>
          <cell r="G6696" t="str">
            <v/>
          </cell>
          <cell r="H6696" t="str">
            <v>Pg. 8</v>
          </cell>
          <cell r="I6696" t="str">
            <v>Washington wattsmart Business Planned Modifications March 2015.docx</v>
          </cell>
        </row>
        <row r="6697">
          <cell r="C6697" t="str">
            <v>07072015-003.1_Planned Realization Rate</v>
          </cell>
          <cell r="D6697">
            <v>1</v>
          </cell>
          <cell r="E6697" t="str">
            <v>Planned Realization Rate</v>
          </cell>
          <cell r="F6697" t="str">
            <v>Realization Rate Value Source</v>
          </cell>
          <cell r="G6697" t="str">
            <v/>
          </cell>
          <cell r="H6697" t="str">
            <v>RR determined by subtracting Installation Rate p. 5 from Leakage Rate p. 62.</v>
          </cell>
          <cell r="I6697" t="str">
            <v>ComEd BILD PY5 Evaluation Report 2014-04-14.pdf</v>
          </cell>
        </row>
        <row r="6698">
          <cell r="C6698" t="str">
            <v>07072015-003.1_Gross Average Monthly Demand Reduction (kW/unit)</v>
          </cell>
          <cell r="D6698">
            <v>1</v>
          </cell>
          <cell r="E6698" t="str">
            <v>Gross Average Monthly Demand Reduction (kW/unit)</v>
          </cell>
          <cell r="F6698" t="str">
            <v>Demand Savings Value Source</v>
          </cell>
          <cell r="G6698" t="str">
            <v/>
          </cell>
          <cell r="H6698" t="str">
            <v>TRL Workbook - Midstream Lighting - UT 052915.xlsx</v>
          </cell>
          <cell r="I6698" t="str">
            <v>TRL Workbook - Midstream Lighting - UT 052915.xlsx</v>
          </cell>
        </row>
        <row r="6699">
          <cell r="C6699" t="str">
            <v>07072015-003.1_Incremental cost ($) unit</v>
          </cell>
          <cell r="D6699">
            <v>1</v>
          </cell>
          <cell r="E6699" t="str">
            <v>Incremental cost ($) unit</v>
          </cell>
          <cell r="F6699" t="str">
            <v>Incremental Cost Value Source</v>
          </cell>
          <cell r="G6699" t="str">
            <v/>
          </cell>
          <cell r="H6699" t="str">
            <v>TRL Workbook - Midstream Lighting - UT 052915.xlsx</v>
          </cell>
          <cell r="I6699" t="str">
            <v>TRL Workbook - Midstream Lighting - UT 052915.xlsx</v>
          </cell>
        </row>
        <row r="6700">
          <cell r="C6700" t="str">
            <v>07072015-003.1_Gross incremental annual electric savings (kWh/yr)</v>
          </cell>
          <cell r="D6700">
            <v>1</v>
          </cell>
          <cell r="E6700" t="str">
            <v>Gross incremental annual electric savings (kWh/yr)</v>
          </cell>
          <cell r="F6700" t="str">
            <v>Energy Savings Value Source</v>
          </cell>
          <cell r="G6700" t="str">
            <v/>
          </cell>
          <cell r="H6700" t="str">
            <v>TRL Workbook - Midstream Lighting - UT 052915.xlsx</v>
          </cell>
          <cell r="I6700" t="str">
            <v>TRL Workbook - Midstream Lighting - UT 052915.xlsx</v>
          </cell>
        </row>
        <row r="6701">
          <cell r="C6701" t="str">
            <v>07072015-003.1_Planned Net to Gross Ratio</v>
          </cell>
          <cell r="D6701">
            <v>1</v>
          </cell>
          <cell r="E6701" t="str">
            <v>Planned Net to Gross Ratio</v>
          </cell>
          <cell r="F6701" t="str">
            <v>Net-to-Gross Value Source</v>
          </cell>
          <cell r="G6701" t="str">
            <v/>
          </cell>
          <cell r="H6701" t="str">
            <v>P. 5, Table E-7.</v>
          </cell>
          <cell r="I6701" t="str">
            <v>ComEd BILD PY5 Evaluation Report 2014-04-14.pdf</v>
          </cell>
        </row>
        <row r="6702">
          <cell r="C6702" t="str">
            <v>07072015-003.1_Measure life (years)</v>
          </cell>
          <cell r="D6702">
            <v>1</v>
          </cell>
          <cell r="E6702" t="str">
            <v>Measure life (years)</v>
          </cell>
          <cell r="F6702" t="str">
            <v>Measure Life Value Source</v>
          </cell>
          <cell r="G6702" t="str">
            <v/>
          </cell>
          <cell r="H6702" t="str">
            <v>Page 20, Table 3, Appendix.</v>
          </cell>
          <cell r="I6702" t="str">
            <v>UT_2014-Annual-Report_FINAL042915.pdf</v>
          </cell>
        </row>
        <row r="6703">
          <cell r="C6703" t="str">
            <v>07092015-004.1_Measure life (years)</v>
          </cell>
          <cell r="D6703">
            <v>1</v>
          </cell>
          <cell r="E6703" t="str">
            <v>Measure life (years)</v>
          </cell>
          <cell r="F6703" t="str">
            <v>Measure Life Value Source</v>
          </cell>
          <cell r="G6703" t="str">
            <v/>
          </cell>
          <cell r="H6703" t="str">
            <v>Pg. 8</v>
          </cell>
          <cell r="I6703" t="str">
            <v>Washington wattsmart Business Planned Modifications March 2015.docx</v>
          </cell>
        </row>
        <row r="6704">
          <cell r="C6704" t="str">
            <v>07092015-004.1_Incremental cost ($) unit</v>
          </cell>
          <cell r="D6704">
            <v>1</v>
          </cell>
          <cell r="E6704" t="str">
            <v>Incremental cost ($) unit</v>
          </cell>
          <cell r="F6704" t="str">
            <v>Incremental Cost Value Source</v>
          </cell>
          <cell r="G6704" t="str">
            <v/>
          </cell>
          <cell r="H6704" t="str">
            <v/>
          </cell>
          <cell r="I6704" t="str">
            <v>TRL Workbook - Midstream Lighting - WA 052915.xlsx</v>
          </cell>
        </row>
        <row r="6705">
          <cell r="C6705" t="str">
            <v>07092015-004.1_Gross Average Monthly Demand Reduction (kW/unit)</v>
          </cell>
          <cell r="D6705">
            <v>1</v>
          </cell>
          <cell r="E6705" t="str">
            <v>Gross Average Monthly Demand Reduction (kW/unit)</v>
          </cell>
          <cell r="F6705" t="str">
            <v>Demand Savings Value Source</v>
          </cell>
          <cell r="G6705" t="str">
            <v/>
          </cell>
          <cell r="H6705" t="str">
            <v/>
          </cell>
          <cell r="I6705" t="str">
            <v>TRL Workbook - Midstream Lighting - WA 052915.xlsx</v>
          </cell>
        </row>
        <row r="6706">
          <cell r="C6706" t="str">
            <v>07092015-004.1_Gross incremental annual electric savings (kWh/yr)</v>
          </cell>
          <cell r="D6706">
            <v>1</v>
          </cell>
          <cell r="E6706" t="str">
            <v>Gross incremental annual electric savings (kWh/yr)</v>
          </cell>
          <cell r="F6706" t="str">
            <v>Energy Savings Value Source</v>
          </cell>
          <cell r="G6706" t="str">
            <v/>
          </cell>
          <cell r="H6706" t="str">
            <v/>
          </cell>
          <cell r="I6706" t="str">
            <v>TRL Workbook - Midstream Lighting - WA 052915.xlsx</v>
          </cell>
        </row>
        <row r="6707">
          <cell r="C6707" t="str">
            <v>07092015-004.1_Planned Net to Gross Ratio</v>
          </cell>
          <cell r="D6707">
            <v>1</v>
          </cell>
          <cell r="E6707" t="str">
            <v>Planned Net to Gross Ratio</v>
          </cell>
          <cell r="F6707" t="str">
            <v>Net-to-Gross Value Source</v>
          </cell>
          <cell r="G6707" t="str">
            <v/>
          </cell>
          <cell r="H6707" t="str">
            <v>Pg. 9</v>
          </cell>
          <cell r="I6707" t="str">
            <v>Washington wattsmart Business Planned Modifications March 2015.docx</v>
          </cell>
        </row>
        <row r="6708">
          <cell r="C6708" t="str">
            <v>07092015-004.1_Planned Realization Rate</v>
          </cell>
          <cell r="D6708">
            <v>1</v>
          </cell>
          <cell r="E6708" t="str">
            <v>Planned Realization Rate</v>
          </cell>
          <cell r="F6708" t="str">
            <v>Realization Rate Value Source</v>
          </cell>
          <cell r="G6708" t="str">
            <v/>
          </cell>
          <cell r="H6708" t="str">
            <v>3rd yr install rates pg. 5, leakage rate pg. 62.</v>
          </cell>
          <cell r="I6708" t="str">
            <v>ComEd BILD PY5 Evaluation Report 2014-04-14.pdf</v>
          </cell>
        </row>
        <row r="6709">
          <cell r="C6709" t="str">
            <v>07072015-005.1_Gross Average Monthly Demand Reduction (kW/unit)</v>
          </cell>
          <cell r="D6709">
            <v>1</v>
          </cell>
          <cell r="E6709" t="str">
            <v>Gross Average Monthly Demand Reduction (kW/unit)</v>
          </cell>
          <cell r="F6709" t="str">
            <v>Demand Savings Value Source</v>
          </cell>
          <cell r="G6709" t="str">
            <v/>
          </cell>
          <cell r="H6709" t="str">
            <v>TRL Workbook - Midstream Lighting - UT 052915.xlsx</v>
          </cell>
          <cell r="I6709" t="str">
            <v>TRL Workbook - Midstream Lighting - UT 052915.xlsx</v>
          </cell>
        </row>
        <row r="6710">
          <cell r="C6710" t="str">
            <v>07072015-005.1_Gross incremental annual electric savings (kWh/yr)</v>
          </cell>
          <cell r="D6710">
            <v>1</v>
          </cell>
          <cell r="E6710" t="str">
            <v>Gross incremental annual electric savings (kWh/yr)</v>
          </cell>
          <cell r="F6710" t="str">
            <v>Energy Savings Value Source</v>
          </cell>
          <cell r="G6710" t="str">
            <v/>
          </cell>
          <cell r="H6710" t="str">
            <v>TRL Workbook - Midstream Lighting - UT 052915.xlsx</v>
          </cell>
          <cell r="I6710" t="str">
            <v>TRL Workbook - Midstream Lighting - UT 052915.xlsx</v>
          </cell>
        </row>
        <row r="6711">
          <cell r="C6711" t="str">
            <v>07072015-005.1_Measure life (years)</v>
          </cell>
          <cell r="D6711">
            <v>1</v>
          </cell>
          <cell r="E6711" t="str">
            <v>Measure life (years)</v>
          </cell>
          <cell r="F6711" t="str">
            <v>Measure Life Value Source</v>
          </cell>
          <cell r="G6711" t="str">
            <v/>
          </cell>
          <cell r="H6711" t="str">
            <v>Page 20, Table 3, Appendix.</v>
          </cell>
          <cell r="I6711" t="str">
            <v>UT_2014-Annual-Report_FINAL042915.pdf</v>
          </cell>
        </row>
        <row r="6712">
          <cell r="C6712" t="str">
            <v>07072015-005.1_Planned Net to Gross Ratio</v>
          </cell>
          <cell r="D6712">
            <v>1</v>
          </cell>
          <cell r="E6712" t="str">
            <v>Planned Net to Gross Ratio</v>
          </cell>
          <cell r="F6712" t="str">
            <v>Net-to-Gross Value Source</v>
          </cell>
          <cell r="G6712" t="str">
            <v/>
          </cell>
          <cell r="H6712" t="str">
            <v>P. 5, Table E-7.</v>
          </cell>
          <cell r="I6712" t="str">
            <v>ComEd BILD PY5 Evaluation Report 2014-04-14.pdf</v>
          </cell>
        </row>
        <row r="6713">
          <cell r="C6713" t="str">
            <v>07072015-005.1_Planned Realization Rate</v>
          </cell>
          <cell r="D6713">
            <v>1</v>
          </cell>
          <cell r="E6713" t="str">
            <v>Planned Realization Rate</v>
          </cell>
          <cell r="F6713" t="str">
            <v>Realization Rate Value Source</v>
          </cell>
          <cell r="G6713" t="str">
            <v/>
          </cell>
          <cell r="H6713" t="str">
            <v>RR determined by subtracting Installation Rate p. 5 from Leakage Rate p. 62.</v>
          </cell>
          <cell r="I6713" t="str">
            <v>ComEd BILD PY5 Evaluation Report 2014-04-14.pdf</v>
          </cell>
        </row>
        <row r="6714">
          <cell r="C6714" t="str">
            <v>07072015-005.1_Incremental cost ($) unit</v>
          </cell>
          <cell r="D6714">
            <v>1</v>
          </cell>
          <cell r="E6714" t="str">
            <v>Incremental cost ($) unit</v>
          </cell>
          <cell r="F6714" t="str">
            <v>Incremental Cost Value Source</v>
          </cell>
          <cell r="G6714" t="str">
            <v/>
          </cell>
          <cell r="H6714" t="str">
            <v>TRL Workbook - Midstream Lighting - UT 052915.xlsx</v>
          </cell>
          <cell r="I6714" t="str">
            <v>TRL Workbook - Midstream Lighting - UT 052915.xlsx</v>
          </cell>
        </row>
        <row r="6715">
          <cell r="C6715" t="str">
            <v>07092015-006.1_Planned Realization Rate</v>
          </cell>
          <cell r="D6715">
            <v>1</v>
          </cell>
          <cell r="E6715" t="str">
            <v>Planned Realization Rate</v>
          </cell>
          <cell r="F6715" t="str">
            <v>Realization Rate Value Source</v>
          </cell>
          <cell r="G6715" t="str">
            <v/>
          </cell>
          <cell r="H6715" t="str">
            <v>5th yr install rates pg. 5, leakage rate pg. 62.</v>
          </cell>
          <cell r="I6715" t="str">
            <v>ComEd BILD PY5 Evaluation Report 2014-04-14.pdf</v>
          </cell>
        </row>
        <row r="6716">
          <cell r="C6716" t="str">
            <v>07092015-006.1_Gross incremental annual electric savings (kWh/yr)</v>
          </cell>
          <cell r="D6716">
            <v>1</v>
          </cell>
          <cell r="E6716" t="str">
            <v>Gross incremental annual electric savings (kWh/yr)</v>
          </cell>
          <cell r="F6716" t="str">
            <v>Energy Savings Value Source</v>
          </cell>
          <cell r="G6716" t="str">
            <v/>
          </cell>
          <cell r="H6716" t="str">
            <v/>
          </cell>
          <cell r="I6716" t="str">
            <v>TRL Workbook - Midstream Lighting - WA 052915.xlsx</v>
          </cell>
        </row>
        <row r="6717">
          <cell r="C6717" t="str">
            <v>07092015-006.1_Planned Net to Gross Ratio</v>
          </cell>
          <cell r="D6717">
            <v>1</v>
          </cell>
          <cell r="E6717" t="str">
            <v>Planned Net to Gross Ratio</v>
          </cell>
          <cell r="F6717" t="str">
            <v>Net-to-Gross Value Source</v>
          </cell>
          <cell r="G6717" t="str">
            <v/>
          </cell>
          <cell r="H6717" t="str">
            <v>Pg. 9</v>
          </cell>
          <cell r="I6717" t="str">
            <v>Washington wattsmart Business Planned Modifications March 2015.docx</v>
          </cell>
        </row>
        <row r="6718">
          <cell r="C6718" t="str">
            <v>07092015-006.1_Measure life (years)</v>
          </cell>
          <cell r="D6718">
            <v>1</v>
          </cell>
          <cell r="E6718" t="str">
            <v>Measure life (years)</v>
          </cell>
          <cell r="F6718" t="str">
            <v>Measure Life Value Source</v>
          </cell>
          <cell r="G6718" t="str">
            <v/>
          </cell>
          <cell r="H6718" t="str">
            <v>Pg. 8</v>
          </cell>
          <cell r="I6718" t="str">
            <v>Washington wattsmart Business Planned Modifications March 2015.docx</v>
          </cell>
        </row>
        <row r="6719">
          <cell r="C6719" t="str">
            <v>07092015-006.1_Gross Average Monthly Demand Reduction (kW/unit)</v>
          </cell>
          <cell r="D6719">
            <v>1</v>
          </cell>
          <cell r="E6719" t="str">
            <v>Gross Average Monthly Demand Reduction (kW/unit)</v>
          </cell>
          <cell r="F6719" t="str">
            <v>Demand Savings Value Source</v>
          </cell>
          <cell r="G6719" t="str">
            <v/>
          </cell>
          <cell r="H6719" t="str">
            <v/>
          </cell>
          <cell r="I6719" t="str">
            <v>TRL Workbook - Midstream Lighting - WA 052915.xlsx</v>
          </cell>
        </row>
        <row r="6720">
          <cell r="C6720" t="str">
            <v>07092015-006.1_Incremental cost ($) unit</v>
          </cell>
          <cell r="D6720">
            <v>1</v>
          </cell>
          <cell r="E6720" t="str">
            <v>Incremental cost ($) unit</v>
          </cell>
          <cell r="F6720" t="str">
            <v>Incremental Cost Value Source</v>
          </cell>
          <cell r="G6720" t="str">
            <v/>
          </cell>
          <cell r="H6720" t="str">
            <v/>
          </cell>
          <cell r="I6720" t="str">
            <v>TRL Workbook - Midstream Lighting - WA 052915.xlsx</v>
          </cell>
        </row>
        <row r="6721">
          <cell r="C6721" t="str">
            <v>07072015-002.1_Planned Realization Rate</v>
          </cell>
          <cell r="D6721">
            <v>1</v>
          </cell>
          <cell r="E6721" t="str">
            <v>Planned Realization Rate</v>
          </cell>
          <cell r="F6721" t="str">
            <v>Realization Rate Value Source</v>
          </cell>
          <cell r="G6721" t="str">
            <v/>
          </cell>
          <cell r="H6721" t="str">
            <v>RR determined by subtracting Installation Rate p. 5 from Leakage Rate p. 62.</v>
          </cell>
          <cell r="I6721" t="str">
            <v>ComEd BILD PY5 Evaluation Report 2014-04-14.pdf</v>
          </cell>
        </row>
        <row r="6722">
          <cell r="C6722" t="str">
            <v>07072015-002.1_Gross incremental annual electric savings (kWh/yr)</v>
          </cell>
          <cell r="D6722">
            <v>1</v>
          </cell>
          <cell r="E6722" t="str">
            <v>Gross incremental annual electric savings (kWh/yr)</v>
          </cell>
          <cell r="F6722" t="str">
            <v>Energy Savings Value Source</v>
          </cell>
          <cell r="G6722" t="str">
            <v/>
          </cell>
          <cell r="H6722" t="str">
            <v>TRL Workbook - Midstream Lighting - UT 052915.xlsx</v>
          </cell>
          <cell r="I6722" t="str">
            <v>TRL Workbook - Midstream Lighting - UT 052915.xlsx</v>
          </cell>
        </row>
        <row r="6723">
          <cell r="C6723" t="str">
            <v>07072015-002.1_Gross Average Monthly Demand Reduction (kW/unit)</v>
          </cell>
          <cell r="D6723">
            <v>1</v>
          </cell>
          <cell r="E6723" t="str">
            <v>Gross Average Monthly Demand Reduction (kW/unit)</v>
          </cell>
          <cell r="F6723" t="str">
            <v>Demand Savings Value Source</v>
          </cell>
          <cell r="G6723" t="str">
            <v/>
          </cell>
          <cell r="H6723" t="str">
            <v>TRL Workbook - Midstream Lighting - UT 052915.xlsx</v>
          </cell>
          <cell r="I6723" t="str">
            <v>TRL Workbook - Midstream Lighting - UT 052915.xlsx</v>
          </cell>
        </row>
        <row r="6724">
          <cell r="C6724" t="str">
            <v>07072015-002.1_Planned Net to Gross Ratio</v>
          </cell>
          <cell r="D6724">
            <v>1</v>
          </cell>
          <cell r="E6724" t="str">
            <v>Planned Net to Gross Ratio</v>
          </cell>
          <cell r="F6724" t="str">
            <v>Net-to-Gross Value Source</v>
          </cell>
          <cell r="G6724" t="str">
            <v/>
          </cell>
          <cell r="H6724" t="str">
            <v>P. 5, Table E-7.</v>
          </cell>
          <cell r="I6724" t="str">
            <v>ComEd BILD PY5 Evaluation Report 2014-04-14.pdf</v>
          </cell>
        </row>
        <row r="6725">
          <cell r="C6725" t="str">
            <v>07072015-002.1_Measure life (years)</v>
          </cell>
          <cell r="D6725">
            <v>1</v>
          </cell>
          <cell r="E6725" t="str">
            <v>Measure life (years)</v>
          </cell>
          <cell r="F6725" t="str">
            <v>Measure Life Value Source</v>
          </cell>
          <cell r="G6725" t="str">
            <v/>
          </cell>
          <cell r="H6725" t="str">
            <v>Page 20, Table 3, Appendix.</v>
          </cell>
          <cell r="I6725" t="str">
            <v>UT_2014-Annual-Report_FINAL042915.pdf</v>
          </cell>
        </row>
        <row r="6726">
          <cell r="C6726" t="str">
            <v>07072015-002.1_Incremental cost ($) unit</v>
          </cell>
          <cell r="D6726">
            <v>1</v>
          </cell>
          <cell r="E6726" t="str">
            <v>Incremental cost ($) unit</v>
          </cell>
          <cell r="F6726" t="str">
            <v>Incremental Cost Value Source</v>
          </cell>
          <cell r="G6726" t="str">
            <v/>
          </cell>
          <cell r="H6726" t="str">
            <v>TRL Workbook - Midstream Lighting - UT 052915.xlsx</v>
          </cell>
          <cell r="I6726" t="str">
            <v>TRL Workbook - Midstream Lighting - UT 052915.xlsx</v>
          </cell>
        </row>
        <row r="6727">
          <cell r="C6727" t="str">
            <v>07092015-003.1_Measure life (years)</v>
          </cell>
          <cell r="D6727">
            <v>1</v>
          </cell>
          <cell r="E6727" t="str">
            <v>Measure life (years)</v>
          </cell>
          <cell r="F6727" t="str">
            <v>Measure Life Value Source</v>
          </cell>
          <cell r="G6727" t="str">
            <v/>
          </cell>
          <cell r="H6727" t="str">
            <v>Pg. 8</v>
          </cell>
          <cell r="I6727" t="str">
            <v>Washington wattsmart Business Planned Modifications March 2015.docx</v>
          </cell>
        </row>
        <row r="6728">
          <cell r="C6728" t="str">
            <v>07092015-003.1_Gross incremental annual electric savings (kWh/yr)</v>
          </cell>
          <cell r="D6728">
            <v>1</v>
          </cell>
          <cell r="E6728" t="str">
            <v>Gross incremental annual electric savings (kWh/yr)</v>
          </cell>
          <cell r="F6728" t="str">
            <v>Energy Savings Value Source</v>
          </cell>
          <cell r="G6728" t="str">
            <v/>
          </cell>
          <cell r="H6728" t="str">
            <v/>
          </cell>
          <cell r="I6728" t="str">
            <v>TRL Workbook - Midstream Lighting - WA 052915.xlsx</v>
          </cell>
        </row>
        <row r="6729">
          <cell r="C6729" t="str">
            <v>07092015-003.1_Planned Net to Gross Ratio</v>
          </cell>
          <cell r="D6729">
            <v>1</v>
          </cell>
          <cell r="E6729" t="str">
            <v>Planned Net to Gross Ratio</v>
          </cell>
          <cell r="F6729" t="str">
            <v>Net-to-Gross Value Source</v>
          </cell>
          <cell r="G6729" t="str">
            <v/>
          </cell>
          <cell r="H6729" t="str">
            <v>Pg. 9</v>
          </cell>
          <cell r="I6729" t="str">
            <v>Washington wattsmart Business Planned Modifications March 2015.docx</v>
          </cell>
        </row>
        <row r="6730">
          <cell r="C6730" t="str">
            <v>07092015-003.1_Gross Average Monthly Demand Reduction (kW/unit)</v>
          </cell>
          <cell r="D6730">
            <v>1</v>
          </cell>
          <cell r="E6730" t="str">
            <v>Gross Average Monthly Demand Reduction (kW/unit)</v>
          </cell>
          <cell r="F6730" t="str">
            <v>Demand Savings Value Source</v>
          </cell>
          <cell r="G6730" t="str">
            <v/>
          </cell>
          <cell r="H6730" t="str">
            <v/>
          </cell>
          <cell r="I6730" t="str">
            <v>TRL Workbook - Midstream Lighting - WA 052915.xlsx</v>
          </cell>
        </row>
        <row r="6731">
          <cell r="C6731" t="str">
            <v>07092015-003.1_Incremental cost ($) unit</v>
          </cell>
          <cell r="D6731">
            <v>1</v>
          </cell>
          <cell r="E6731" t="str">
            <v>Incremental cost ($) unit</v>
          </cell>
          <cell r="F6731" t="str">
            <v>Incremental Cost Value Source</v>
          </cell>
          <cell r="G6731" t="str">
            <v/>
          </cell>
          <cell r="H6731" t="str">
            <v/>
          </cell>
          <cell r="I6731" t="str">
            <v>TRL Workbook - Midstream Lighting - WA 052915.xlsx</v>
          </cell>
        </row>
        <row r="6732">
          <cell r="C6732" t="str">
            <v>07092015-003.1_Planned Realization Rate</v>
          </cell>
          <cell r="D6732">
            <v>1</v>
          </cell>
          <cell r="E6732" t="str">
            <v>Planned Realization Rate</v>
          </cell>
          <cell r="F6732" t="str">
            <v>Realization Rate Value Source</v>
          </cell>
          <cell r="G6732" t="str">
            <v/>
          </cell>
          <cell r="H6732" t="str">
            <v>2nd yr install rates pg. 5, leakage rate pg. 62.</v>
          </cell>
          <cell r="I6732" t="str">
            <v>ComEd BILD PY5 Evaluation Report 2014-04-14.pdf</v>
          </cell>
        </row>
        <row r="6733">
          <cell r="C6733" t="str">
            <v>06232015-021.1_Planned Net to Gross Ratio</v>
          </cell>
          <cell r="D6733">
            <v>1</v>
          </cell>
          <cell r="E6733" t="str">
            <v>Planned Net to Gross Ratio</v>
          </cell>
          <cell r="F6733" t="str">
            <v>Net-to-Gross Value Source</v>
          </cell>
          <cell r="G6733" t="str">
            <v/>
          </cell>
          <cell r="H6733" t="str">
            <v>page 2</v>
          </cell>
          <cell r="I6733" t="str">
            <v>CA_FinAnswer_Express_Program_Evaluation_2009-2011.pdf</v>
          </cell>
        </row>
        <row r="6734">
          <cell r="C6734" t="str">
            <v>06232015-021.1_Planned Realization Rate</v>
          </cell>
          <cell r="D6734">
            <v>1</v>
          </cell>
          <cell r="E6734" t="str">
            <v>Planned Realization Rate</v>
          </cell>
          <cell r="F6734" t="str">
            <v>Realization Rate Value Source</v>
          </cell>
          <cell r="G6734" t="str">
            <v/>
          </cell>
          <cell r="H6734" t="str">
            <v>page 2</v>
          </cell>
          <cell r="I6734" t="str">
            <v>CA_FinAnswer_Express_Program_Evaluation_2009-2011.pdf</v>
          </cell>
        </row>
        <row r="6735">
          <cell r="C6735" t="str">
            <v>11032014-001.1_Planned Net to Gross Ratio</v>
          </cell>
          <cell r="D6735">
            <v>1</v>
          </cell>
          <cell r="E6735" t="str">
            <v>Planned Net to Gross Ratio</v>
          </cell>
          <cell r="F6735" t="str">
            <v>Net-to-Gross Value Source</v>
          </cell>
          <cell r="G6735" t="str">
            <v/>
          </cell>
          <cell r="H6735" t="str">
            <v>Page 2</v>
          </cell>
          <cell r="I6735" t="str">
            <v>ID_FinAnswer_Express_Program_Evaluation_2009-2011.pdf</v>
          </cell>
        </row>
        <row r="6736">
          <cell r="C6736" t="str">
            <v>11032014-001.1_Gross incremental annual electric savings (kWh/yr)</v>
          </cell>
          <cell r="D6736">
            <v>1</v>
          </cell>
          <cell r="E6736" t="str">
            <v>Gross incremental annual electric savings (kWh/yr)</v>
          </cell>
          <cell r="F6736" t="str">
            <v xml:space="preserve">Energy Savings Value Source </v>
          </cell>
          <cell r="G6736" t="str">
            <v/>
          </cell>
          <cell r="H6736" t="str">
            <v/>
          </cell>
          <cell r="I6736" t="str">
            <v>Exterior LED Compiled.xlsx</v>
          </cell>
        </row>
        <row r="6737">
          <cell r="C6737" t="str">
            <v>11032014-001.1_Planned Realization Rate</v>
          </cell>
          <cell r="D6737">
            <v>1</v>
          </cell>
          <cell r="E6737" t="str">
            <v>Planned Realization Rate</v>
          </cell>
          <cell r="F6737" t="str">
            <v>Realization Rate Value Source</v>
          </cell>
          <cell r="G6737" t="str">
            <v/>
          </cell>
          <cell r="H6737" t="str">
            <v>Table 1</v>
          </cell>
          <cell r="I6737" t="str">
            <v>ID_FinAnswer_Express_Program_Evaluation_2009-2011.pdf</v>
          </cell>
        </row>
        <row r="6738">
          <cell r="C6738" t="str">
            <v>11032014-001.1_Incremental cost ($)</v>
          </cell>
          <cell r="D6738">
            <v>1</v>
          </cell>
          <cell r="E6738" t="str">
            <v>Incremental cost ($)</v>
          </cell>
          <cell r="F6738" t="str">
            <v>Cost Value Source</v>
          </cell>
          <cell r="G6738" t="str">
            <v/>
          </cell>
          <cell r="H6738" t="str">
            <v/>
          </cell>
          <cell r="I6738" t="str">
            <v>Exterior LED Compiled.xlsx</v>
          </cell>
        </row>
        <row r="6739">
          <cell r="C6739" t="str">
            <v>11032014-001.1_Gross Average Monthly Demand Reduction (kW/unit)</v>
          </cell>
          <cell r="D6739">
            <v>1</v>
          </cell>
          <cell r="E6739" t="str">
            <v>Gross Average Monthly Demand Reduction (kW/unit)</v>
          </cell>
          <cell r="F6739" t="str">
            <v>Demand Reduction Value Source</v>
          </cell>
          <cell r="G6739" t="str">
            <v/>
          </cell>
          <cell r="H6739" t="str">
            <v>Savings are assumed to occur at night, not at time of customer peak demand</v>
          </cell>
          <cell r="I6739" t="str">
            <v/>
          </cell>
        </row>
        <row r="6740">
          <cell r="C6740" t="str">
            <v>11032014-001.1_Measure life (years)</v>
          </cell>
          <cell r="D6740">
            <v>1</v>
          </cell>
          <cell r="E6740" t="str">
            <v>Measure life (years)</v>
          </cell>
          <cell r="F6740" t="str">
            <v>Measure Life Value Source</v>
          </cell>
          <cell r="G6740" t="str">
            <v>Average of 12 years from FinAnswer Express and 15 years from Energy FinAnswer (13.5 rounded to 14)</v>
          </cell>
          <cell r="H6740" t="str">
            <v/>
          </cell>
          <cell r="I6740" t="str">
            <v>2013-Idaho-Annual-Report-Appendices-FINAL071814.pdf</v>
          </cell>
        </row>
        <row r="6741">
          <cell r="C6741" t="str">
            <v>07182014-019.1_Gross Average Monthly Demand Reduction (kW/unit)</v>
          </cell>
          <cell r="D6741">
            <v>1</v>
          </cell>
          <cell r="E6741" t="str">
            <v>Gross Average Monthly Demand Reduction (kW/unit)</v>
          </cell>
          <cell r="F6741" t="str">
            <v>Demand Savings Value Source</v>
          </cell>
          <cell r="G6741" t="str">
            <v/>
          </cell>
          <cell r="H6741" t="str">
            <v>Savings are assumed to occur at night, not at time of customer peak demand</v>
          </cell>
          <cell r="I6741" t="str">
            <v/>
          </cell>
        </row>
        <row r="6742">
          <cell r="C6742" t="str">
            <v>07182014-019.1_Incremental cost ($)</v>
          </cell>
          <cell r="D6742">
            <v>1</v>
          </cell>
          <cell r="E6742" t="str">
            <v>Incremental cost ($)</v>
          </cell>
          <cell r="F6742" t="str">
            <v>Incremental Cost Value Source</v>
          </cell>
          <cell r="G6742" t="str">
            <v/>
          </cell>
          <cell r="H6742" t="str">
            <v/>
          </cell>
          <cell r="I6742" t="str">
            <v>Program Update Report UT 050214.docx</v>
          </cell>
        </row>
        <row r="6743">
          <cell r="C6743" t="str">
            <v>07182014-019.1_Gross incremental annual electric savings (kWh/yr)</v>
          </cell>
          <cell r="D6743">
            <v>1</v>
          </cell>
          <cell r="E6743" t="str">
            <v>Gross incremental annual electric savings (kWh/yr)</v>
          </cell>
          <cell r="F6743" t="str">
            <v>Energy Savings Value Source</v>
          </cell>
          <cell r="G6743" t="str">
            <v/>
          </cell>
          <cell r="H6743" t="str">
            <v/>
          </cell>
          <cell r="I6743" t="str">
            <v/>
          </cell>
        </row>
        <row r="6744">
          <cell r="C6744" t="str">
            <v>07182014-019.1_Planned Realization Rate</v>
          </cell>
          <cell r="D6744">
            <v>1</v>
          </cell>
          <cell r="E6744" t="str">
            <v>Planned Realization Rate</v>
          </cell>
          <cell r="F6744" t="str">
            <v>Realization Rate Value Source</v>
          </cell>
          <cell r="G6744" t="str">
            <v/>
          </cell>
          <cell r="H6744" t="str">
            <v>BAU - CE inputs sheet</v>
          </cell>
          <cell r="I6744" t="str">
            <v>CE inputs - measure update   small business 031314.xlsx</v>
          </cell>
        </row>
        <row r="6745">
          <cell r="C6745" t="str">
            <v>07182014-019.1_Incremental cost ($)</v>
          </cell>
          <cell r="D6745">
            <v>1</v>
          </cell>
          <cell r="E6745" t="str">
            <v>Incremental cost ($)</v>
          </cell>
          <cell r="F6745" t="str">
            <v>Incremental Cost Value Source</v>
          </cell>
          <cell r="G6745" t="str">
            <v/>
          </cell>
          <cell r="H6745" t="str">
            <v/>
          </cell>
          <cell r="I6745" t="str">
            <v/>
          </cell>
        </row>
        <row r="6746">
          <cell r="C6746" t="str">
            <v>07182014-019.1_Planned Net to Gross Ratio</v>
          </cell>
          <cell r="D6746">
            <v>1</v>
          </cell>
          <cell r="E6746" t="str">
            <v>Planned Net to Gross Ratio</v>
          </cell>
          <cell r="F6746" t="str">
            <v>Net-to-Gross Value Source</v>
          </cell>
          <cell r="G6746" t="str">
            <v/>
          </cell>
          <cell r="H6746" t="str">
            <v>BAU - CE inputs sheet</v>
          </cell>
          <cell r="I6746" t="str">
            <v>CE inputs - measure update   small business 031314.xlsx</v>
          </cell>
        </row>
        <row r="6747">
          <cell r="C6747" t="str">
            <v>07182014-019.1_Gross incremental annual electric savings (kWh/yr)</v>
          </cell>
          <cell r="D6747">
            <v>1</v>
          </cell>
          <cell r="E6747" t="str">
            <v>Gross incremental annual electric savings (kWh/yr)</v>
          </cell>
          <cell r="F6747" t="str">
            <v>Energy Savings Value Source</v>
          </cell>
          <cell r="G6747" t="str">
            <v/>
          </cell>
          <cell r="H6747" t="str">
            <v/>
          </cell>
          <cell r="I6747" t="str">
            <v>Program Update Report UT 050214.docx</v>
          </cell>
        </row>
        <row r="6748">
          <cell r="C6748" t="str">
            <v>07182014-019.1_Measure life (years)</v>
          </cell>
          <cell r="D6748">
            <v>1</v>
          </cell>
          <cell r="E6748" t="str">
            <v>Measure life (years)</v>
          </cell>
          <cell r="F6748" t="str">
            <v>Measure Life Value Source</v>
          </cell>
          <cell r="G6748" t="str">
            <v/>
          </cell>
          <cell r="H6748" t="str">
            <v>Used for program change filing. Program-level measure life decreased from previous 14 years to feflect increasing role of energy management</v>
          </cell>
          <cell r="I6748" t="str">
            <v>CE inputs - measure update   small business 031314.xlsx</v>
          </cell>
        </row>
        <row r="6749">
          <cell r="C6749" t="str">
            <v>09252014-003.1_Incremental cost ($)</v>
          </cell>
          <cell r="D6749">
            <v>1</v>
          </cell>
          <cell r="E6749" t="str">
            <v>Incremental cost ($)</v>
          </cell>
          <cell r="F6749" t="str">
            <v>Cost Value Source</v>
          </cell>
          <cell r="G6749" t="str">
            <v/>
          </cell>
          <cell r="H6749" t="str">
            <v/>
          </cell>
          <cell r="I6749" t="str">
            <v>Washington Exterior LED Compiled for 01OCT2014 Update.xlsx</v>
          </cell>
        </row>
        <row r="6750">
          <cell r="C6750" t="str">
            <v>09252014-003.1_Incremental cost ($)</v>
          </cell>
          <cell r="D6750">
            <v>1</v>
          </cell>
          <cell r="E6750" t="str">
            <v>Incremental cost ($)</v>
          </cell>
          <cell r="F6750" t="str">
            <v>Cost Value Source</v>
          </cell>
          <cell r="G6750" t="str">
            <v/>
          </cell>
          <cell r="H6750" t="str">
            <v/>
          </cell>
          <cell r="I6750" t="str">
            <v/>
          </cell>
        </row>
        <row r="6751">
          <cell r="C6751" t="str">
            <v>12012014-036.1_Incremental cost ($)</v>
          </cell>
          <cell r="D6751">
            <v>1</v>
          </cell>
          <cell r="E6751" t="str">
            <v>Incremental cost ($)</v>
          </cell>
          <cell r="F6751" t="str">
            <v>Incremental Cost Value Source</v>
          </cell>
          <cell r="G6751" t="str">
            <v/>
          </cell>
          <cell r="H6751" t="str">
            <v/>
          </cell>
          <cell r="I6751" t="str">
            <v>WY Exterior NCMR Lighting Measures Compiled 12122014.xlsx</v>
          </cell>
        </row>
        <row r="6752">
          <cell r="C6752" t="str">
            <v>12012014-036.1_Planned Net to Gross Ratio</v>
          </cell>
          <cell r="D6752">
            <v>1</v>
          </cell>
          <cell r="E6752" t="str">
            <v>Planned Net to Gross Ratio</v>
          </cell>
          <cell r="F6752" t="str">
            <v>Net-to-Gross Value Source</v>
          </cell>
          <cell r="G6752" t="str">
            <v/>
          </cell>
          <cell r="H6752" t="str">
            <v>Page 10</v>
          </cell>
          <cell r="I6752" t="str">
            <v>DSM_WY_FinAnswerExpress_Report_2011.pdf</v>
          </cell>
        </row>
        <row r="6753">
          <cell r="C6753" t="str">
            <v>12012014-036.1_Gross incremental annual electric savings (kWh/yr)</v>
          </cell>
          <cell r="D6753">
            <v>1</v>
          </cell>
          <cell r="E6753" t="str">
            <v>Gross incremental annual electric savings (kWh/yr)</v>
          </cell>
          <cell r="F6753" t="str">
            <v>Energy Savings Value Source</v>
          </cell>
          <cell r="G6753" t="str">
            <v/>
          </cell>
          <cell r="H6753" t="str">
            <v/>
          </cell>
          <cell r="I6753" t="str">
            <v>WY Exterior NCMR Lighting Measures Compiled 12122014.xlsx</v>
          </cell>
        </row>
        <row r="6754">
          <cell r="C6754" t="str">
            <v>12012014-036.1_Measure life (years)</v>
          </cell>
          <cell r="D6754">
            <v>1</v>
          </cell>
          <cell r="E6754" t="str">
            <v>Measure life (years)</v>
          </cell>
          <cell r="F6754" t="str">
            <v>Measure Life Value Source</v>
          </cell>
          <cell r="G6754" t="str">
            <v>Average of 12 years from FinAnswer Express and 15 years from Energy FinAnswer (13.5 rounded to 14)</v>
          </cell>
          <cell r="H6754" t="str">
            <v/>
          </cell>
          <cell r="I6754" t="str">
            <v/>
          </cell>
        </row>
        <row r="6755">
          <cell r="C6755" t="str">
            <v>12012014-036.1_Planned Realization Rate</v>
          </cell>
          <cell r="D6755">
            <v>1</v>
          </cell>
          <cell r="E6755" t="str">
            <v>Planned Realization Rate</v>
          </cell>
          <cell r="F6755" t="str">
            <v>Realization Rate Value Source</v>
          </cell>
          <cell r="G6755" t="str">
            <v/>
          </cell>
          <cell r="H6755" t="str">
            <v>Table 1</v>
          </cell>
          <cell r="I6755" t="str">
            <v>DSM_WY_FinAnswerExpress_Report_2011.pdf</v>
          </cell>
        </row>
        <row r="6756">
          <cell r="C6756" t="str">
            <v>12012014-036.1_Gross Average Monthly Demand Reduction (kW/unit)</v>
          </cell>
          <cell r="D6756">
            <v>1</v>
          </cell>
          <cell r="E6756" t="str">
            <v>Gross Average Monthly Demand Reduction (kW/unit)</v>
          </cell>
          <cell r="F6756" t="str">
            <v>Demand Savings Value Source</v>
          </cell>
          <cell r="G6756" t="str">
            <v/>
          </cell>
          <cell r="H6756" t="str">
            <v>Savings are assumed to occur at night, not at time of customer peak demand</v>
          </cell>
          <cell r="I6756" t="str">
            <v/>
          </cell>
        </row>
        <row r="6757">
          <cell r="C6757" t="str">
            <v>06232015-022.1_Planned Realization Rate</v>
          </cell>
          <cell r="D6757">
            <v>1</v>
          </cell>
          <cell r="E6757" t="str">
            <v>Planned Realization Rate</v>
          </cell>
          <cell r="F6757" t="str">
            <v>Realization Rate Value Source</v>
          </cell>
          <cell r="G6757" t="str">
            <v/>
          </cell>
          <cell r="H6757" t="str">
            <v>page 2</v>
          </cell>
          <cell r="I6757" t="str">
            <v>CA_FinAnswer_Express_Program_Evaluation_2009-2011.pdf</v>
          </cell>
        </row>
        <row r="6758">
          <cell r="C6758" t="str">
            <v>06232015-022.1_Planned Net to Gross Ratio</v>
          </cell>
          <cell r="D6758">
            <v>1</v>
          </cell>
          <cell r="E6758" t="str">
            <v>Planned Net to Gross Ratio</v>
          </cell>
          <cell r="F6758" t="str">
            <v>Net-to-Gross Value Source</v>
          </cell>
          <cell r="G6758" t="str">
            <v/>
          </cell>
          <cell r="H6758" t="str">
            <v>page 2</v>
          </cell>
          <cell r="I6758" t="str">
            <v>CA_FinAnswer_Express_Program_Evaluation_2009-2011.pdf</v>
          </cell>
        </row>
        <row r="6759">
          <cell r="C6759" t="str">
            <v>11032014-002.1_Gross Average Monthly Demand Reduction (kW/unit)</v>
          </cell>
          <cell r="D6759">
            <v>1</v>
          </cell>
          <cell r="E6759" t="str">
            <v>Gross Average Monthly Demand Reduction (kW/unit)</v>
          </cell>
          <cell r="F6759" t="str">
            <v>Demand Reduction Value Source</v>
          </cell>
          <cell r="G6759" t="str">
            <v/>
          </cell>
          <cell r="H6759" t="str">
            <v>Savings are assumed to occur at night, not at time of customer peak demand</v>
          </cell>
          <cell r="I6759" t="str">
            <v/>
          </cell>
        </row>
        <row r="6760">
          <cell r="C6760" t="str">
            <v>11032014-002.1_Planned Realization Rate</v>
          </cell>
          <cell r="D6760">
            <v>1</v>
          </cell>
          <cell r="E6760" t="str">
            <v>Planned Realization Rate</v>
          </cell>
          <cell r="F6760" t="str">
            <v>Realization Rate Value Source</v>
          </cell>
          <cell r="G6760" t="str">
            <v/>
          </cell>
          <cell r="H6760" t="str">
            <v>Table 1</v>
          </cell>
          <cell r="I6760" t="str">
            <v>ID_FinAnswer_Express_Program_Evaluation_2009-2011.pdf</v>
          </cell>
        </row>
        <row r="6761">
          <cell r="C6761" t="str">
            <v>11032014-002.1_Incremental cost ($)</v>
          </cell>
          <cell r="D6761">
            <v>1</v>
          </cell>
          <cell r="E6761" t="str">
            <v>Incremental cost ($)</v>
          </cell>
          <cell r="F6761" t="str">
            <v>Cost Value Source</v>
          </cell>
          <cell r="G6761" t="str">
            <v/>
          </cell>
          <cell r="H6761" t="str">
            <v/>
          </cell>
          <cell r="I6761" t="str">
            <v>Exterior LED Compiled.xlsx</v>
          </cell>
        </row>
        <row r="6762">
          <cell r="C6762" t="str">
            <v>11032014-002.1_Planned Net to Gross Ratio</v>
          </cell>
          <cell r="D6762">
            <v>1</v>
          </cell>
          <cell r="E6762" t="str">
            <v>Planned Net to Gross Ratio</v>
          </cell>
          <cell r="F6762" t="str">
            <v>Net-to-Gross Value Source</v>
          </cell>
          <cell r="G6762" t="str">
            <v/>
          </cell>
          <cell r="H6762" t="str">
            <v>Page 2</v>
          </cell>
          <cell r="I6762" t="str">
            <v>ID_FinAnswer_Express_Program_Evaluation_2009-2011.pdf</v>
          </cell>
        </row>
        <row r="6763">
          <cell r="C6763" t="str">
            <v>11032014-002.1_Gross incremental annual electric savings (kWh/yr)</v>
          </cell>
          <cell r="D6763">
            <v>1</v>
          </cell>
          <cell r="E6763" t="str">
            <v>Gross incremental annual electric savings (kWh/yr)</v>
          </cell>
          <cell r="F6763" t="str">
            <v xml:space="preserve">Energy Savings Value Source </v>
          </cell>
          <cell r="G6763" t="str">
            <v/>
          </cell>
          <cell r="H6763" t="str">
            <v/>
          </cell>
          <cell r="I6763" t="str">
            <v>Exterior LED Compiled.xlsx</v>
          </cell>
        </row>
        <row r="6764">
          <cell r="C6764" t="str">
            <v>11032014-002.1_Measure life (years)</v>
          </cell>
          <cell r="D6764">
            <v>1</v>
          </cell>
          <cell r="E6764" t="str">
            <v>Measure life (years)</v>
          </cell>
          <cell r="F6764" t="str">
            <v>Measure Life Value Source</v>
          </cell>
          <cell r="G6764" t="str">
            <v>Average of 12 years from FinAnswer Express and 15 years from Energy FinAnswer (13.5 rounded to 14)</v>
          </cell>
          <cell r="H6764" t="str">
            <v/>
          </cell>
          <cell r="I6764" t="str">
            <v>2013-Idaho-Annual-Report-Appendices-FINAL071814.pdf</v>
          </cell>
        </row>
        <row r="6765">
          <cell r="C6765" t="str">
            <v>07182014-020.1_Planned Realization Rate</v>
          </cell>
          <cell r="D6765">
            <v>1</v>
          </cell>
          <cell r="E6765" t="str">
            <v>Planned Realization Rate</v>
          </cell>
          <cell r="F6765" t="str">
            <v>Realization Rate Value Source</v>
          </cell>
          <cell r="G6765" t="str">
            <v/>
          </cell>
          <cell r="H6765" t="str">
            <v>BAU - CE inputs sheet</v>
          </cell>
          <cell r="I6765" t="str">
            <v>CE inputs - measure update   small business 031314.xlsx</v>
          </cell>
        </row>
        <row r="6766">
          <cell r="C6766" t="str">
            <v>07182014-020.1_Measure life (years)</v>
          </cell>
          <cell r="D6766">
            <v>1</v>
          </cell>
          <cell r="E6766" t="str">
            <v>Measure life (years)</v>
          </cell>
          <cell r="F6766" t="str">
            <v>Measure Life Value Source</v>
          </cell>
          <cell r="G6766" t="str">
            <v/>
          </cell>
          <cell r="H6766" t="str">
            <v>Used for program change filing. Program-level measure life decreased from previous 14 years to feflect increasing role of energy management</v>
          </cell>
          <cell r="I6766" t="str">
            <v>CE inputs - measure update   small business 031314.xlsx</v>
          </cell>
        </row>
        <row r="6767">
          <cell r="C6767" t="str">
            <v>07182014-020.1_Gross incremental annual electric savings (kWh/yr)</v>
          </cell>
          <cell r="D6767">
            <v>1</v>
          </cell>
          <cell r="E6767" t="str">
            <v>Gross incremental annual electric savings (kWh/yr)</v>
          </cell>
          <cell r="F6767" t="str">
            <v>Energy Savings Value Source</v>
          </cell>
          <cell r="G6767" t="str">
            <v/>
          </cell>
          <cell r="H6767" t="str">
            <v/>
          </cell>
          <cell r="I6767" t="str">
            <v/>
          </cell>
        </row>
        <row r="6768">
          <cell r="C6768" t="str">
            <v>07182014-020.1_Incremental cost ($)</v>
          </cell>
          <cell r="D6768">
            <v>1</v>
          </cell>
          <cell r="E6768" t="str">
            <v>Incremental cost ($)</v>
          </cell>
          <cell r="F6768" t="str">
            <v>Incremental Cost Value Source</v>
          </cell>
          <cell r="G6768" t="str">
            <v/>
          </cell>
          <cell r="H6768" t="str">
            <v/>
          </cell>
          <cell r="I6768" t="str">
            <v/>
          </cell>
        </row>
        <row r="6769">
          <cell r="C6769" t="str">
            <v>07182014-020.1_Gross incremental annual electric savings (kWh/yr)</v>
          </cell>
          <cell r="D6769">
            <v>1</v>
          </cell>
          <cell r="E6769" t="str">
            <v>Gross incremental annual electric savings (kWh/yr)</v>
          </cell>
          <cell r="F6769" t="str">
            <v>Energy Savings Value Source</v>
          </cell>
          <cell r="G6769" t="str">
            <v/>
          </cell>
          <cell r="H6769" t="str">
            <v/>
          </cell>
          <cell r="I6769" t="str">
            <v>Program Update Report UT 050214.docx</v>
          </cell>
        </row>
        <row r="6770">
          <cell r="C6770" t="str">
            <v>07182014-020.1_Planned Net to Gross Ratio</v>
          </cell>
          <cell r="D6770">
            <v>1</v>
          </cell>
          <cell r="E6770" t="str">
            <v>Planned Net to Gross Ratio</v>
          </cell>
          <cell r="F6770" t="str">
            <v>Net-to-Gross Value Source</v>
          </cell>
          <cell r="G6770" t="str">
            <v/>
          </cell>
          <cell r="H6770" t="str">
            <v>BAU - CE inputs sheet</v>
          </cell>
          <cell r="I6770" t="str">
            <v>CE inputs - measure update   small business 031314.xlsx</v>
          </cell>
        </row>
        <row r="6771">
          <cell r="C6771" t="str">
            <v>07182014-020.1_Gross Average Monthly Demand Reduction (kW/unit)</v>
          </cell>
          <cell r="D6771">
            <v>1</v>
          </cell>
          <cell r="E6771" t="str">
            <v>Gross Average Monthly Demand Reduction (kW/unit)</v>
          </cell>
          <cell r="F6771" t="str">
            <v>Demand Savings Value Source</v>
          </cell>
          <cell r="G6771" t="str">
            <v/>
          </cell>
          <cell r="H6771" t="str">
            <v>Savings are assumed to occur at night, not at time of customer peak demand</v>
          </cell>
          <cell r="I6771" t="str">
            <v/>
          </cell>
        </row>
        <row r="6772">
          <cell r="C6772" t="str">
            <v>07182014-020.1_Incremental cost ($)</v>
          </cell>
          <cell r="D6772">
            <v>1</v>
          </cell>
          <cell r="E6772" t="str">
            <v>Incremental cost ($)</v>
          </cell>
          <cell r="F6772" t="str">
            <v>Incremental Cost Value Source</v>
          </cell>
          <cell r="G6772" t="str">
            <v/>
          </cell>
          <cell r="H6772" t="str">
            <v/>
          </cell>
          <cell r="I6772" t="str">
            <v>Program Update Report UT 050214.docx</v>
          </cell>
        </row>
        <row r="6773">
          <cell r="C6773" t="str">
            <v>09252014-004.1_Incremental cost ($)</v>
          </cell>
          <cell r="D6773">
            <v>1</v>
          </cell>
          <cell r="E6773" t="str">
            <v>Incremental cost ($)</v>
          </cell>
          <cell r="F6773" t="str">
            <v>Cost Value Source</v>
          </cell>
          <cell r="G6773" t="str">
            <v/>
          </cell>
          <cell r="H6773" t="str">
            <v/>
          </cell>
          <cell r="I6773" t="str">
            <v>Washington Exterior LED Compiled for 01OCT2014 Update.xlsx</v>
          </cell>
        </row>
        <row r="6774">
          <cell r="C6774" t="str">
            <v>09252014-004.1_Incremental cost ($)</v>
          </cell>
          <cell r="D6774">
            <v>1</v>
          </cell>
          <cell r="E6774" t="str">
            <v>Incremental cost ($)</v>
          </cell>
          <cell r="F6774" t="str">
            <v>Cost Value Source</v>
          </cell>
          <cell r="G6774" t="str">
            <v/>
          </cell>
          <cell r="H6774" t="str">
            <v/>
          </cell>
          <cell r="I6774" t="str">
            <v/>
          </cell>
        </row>
        <row r="6775">
          <cell r="C6775" t="str">
            <v>12012014-037.1_Planned Net to Gross Ratio</v>
          </cell>
          <cell r="D6775">
            <v>1</v>
          </cell>
          <cell r="E6775" t="str">
            <v>Planned Net to Gross Ratio</v>
          </cell>
          <cell r="F6775" t="str">
            <v>Net-to-Gross Value Source</v>
          </cell>
          <cell r="G6775" t="str">
            <v/>
          </cell>
          <cell r="H6775" t="str">
            <v>Page 10</v>
          </cell>
          <cell r="I6775" t="str">
            <v>DSM_WY_FinAnswerExpress_Report_2011.pdf</v>
          </cell>
        </row>
        <row r="6776">
          <cell r="C6776" t="str">
            <v>12012014-037.1_Incremental cost ($)</v>
          </cell>
          <cell r="D6776">
            <v>1</v>
          </cell>
          <cell r="E6776" t="str">
            <v>Incremental cost ($)</v>
          </cell>
          <cell r="F6776" t="str">
            <v>Incremental Cost Value Source</v>
          </cell>
          <cell r="G6776" t="str">
            <v/>
          </cell>
          <cell r="H6776" t="str">
            <v/>
          </cell>
          <cell r="I6776" t="str">
            <v>WY Exterior NCMR Lighting Measures Compiled 12122014.xlsx</v>
          </cell>
        </row>
        <row r="6777">
          <cell r="C6777" t="str">
            <v>12012014-037.1_Measure life (years)</v>
          </cell>
          <cell r="D6777">
            <v>1</v>
          </cell>
          <cell r="E6777" t="str">
            <v>Measure life (years)</v>
          </cell>
          <cell r="F6777" t="str">
            <v>Measure Life Value Source</v>
          </cell>
          <cell r="G6777" t="str">
            <v>Average of 12 years from FinAnswer Express and 15 years from Energy FinAnswer (13.5 rounded to 14)</v>
          </cell>
          <cell r="H6777" t="str">
            <v/>
          </cell>
          <cell r="I6777" t="str">
            <v/>
          </cell>
        </row>
        <row r="6778">
          <cell r="C6778" t="str">
            <v>12012014-037.1_Gross Average Monthly Demand Reduction (kW/unit)</v>
          </cell>
          <cell r="D6778">
            <v>1</v>
          </cell>
          <cell r="E6778" t="str">
            <v>Gross Average Monthly Demand Reduction (kW/unit)</v>
          </cell>
          <cell r="F6778" t="str">
            <v>Demand Savings Value Source</v>
          </cell>
          <cell r="G6778" t="str">
            <v/>
          </cell>
          <cell r="H6778" t="str">
            <v>Savings are assumed to occur at night, not at time of customer peak demand</v>
          </cell>
          <cell r="I6778" t="str">
            <v/>
          </cell>
        </row>
        <row r="6779">
          <cell r="C6779" t="str">
            <v>12012014-037.1_Gross incremental annual electric savings (kWh/yr)</v>
          </cell>
          <cell r="D6779">
            <v>1</v>
          </cell>
          <cell r="E6779" t="str">
            <v>Gross incremental annual electric savings (kWh/yr)</v>
          </cell>
          <cell r="F6779" t="str">
            <v>Energy Savings Value Source</v>
          </cell>
          <cell r="G6779" t="str">
            <v/>
          </cell>
          <cell r="H6779" t="str">
            <v/>
          </cell>
          <cell r="I6779" t="str">
            <v>WY Exterior NCMR Lighting Measures Compiled 12122014.xlsx</v>
          </cell>
        </row>
        <row r="6780">
          <cell r="C6780" t="str">
            <v>12012014-037.1_Planned Realization Rate</v>
          </cell>
          <cell r="D6780">
            <v>1</v>
          </cell>
          <cell r="E6780" t="str">
            <v>Planned Realization Rate</v>
          </cell>
          <cell r="F6780" t="str">
            <v>Realization Rate Value Source</v>
          </cell>
          <cell r="G6780" t="str">
            <v/>
          </cell>
          <cell r="H6780" t="str">
            <v>Table 1</v>
          </cell>
          <cell r="I6780" t="str">
            <v>DSM_WY_FinAnswerExpress_Report_2011.pdf</v>
          </cell>
        </row>
        <row r="6781">
          <cell r="C6781" t="str">
            <v>12302013-018.1_Measure life (years)</v>
          </cell>
          <cell r="D6781">
            <v>1</v>
          </cell>
          <cell r="E6781" t="str">
            <v>Measure life (years)</v>
          </cell>
          <cell r="F6781" t="str">
            <v>Measure Life Value Source</v>
          </cell>
          <cell r="G6781" t="str">
            <v/>
          </cell>
          <cell r="H6781" t="str">
            <v>Page 87</v>
          </cell>
          <cell r="I6781" t="str">
            <v>Review and Update Industrial Agricultural Incentive Table Measures Washington 3 Nov 2013.pdf</v>
          </cell>
        </row>
        <row r="6782">
          <cell r="C6782" t="str">
            <v>12302013-018.1_Gross Average Monthly Demand Reduction (kW/unit)</v>
          </cell>
          <cell r="D6782">
            <v>1</v>
          </cell>
          <cell r="E6782" t="str">
            <v>Gross Average Monthly Demand Reduction (kW/unit)</v>
          </cell>
          <cell r="F6782" t="str">
            <v>Demand Reduction Value Source</v>
          </cell>
          <cell r="G6782" t="str">
            <v/>
          </cell>
          <cell r="H6782" t="str">
            <v>Determined for each individual instance.  See background in Section 10.</v>
          </cell>
          <cell r="I6782" t="str">
            <v>Review and Update Industrial Agricultural Incentive Table Measures Washington 3 Nov 2013.pdf</v>
          </cell>
        </row>
        <row r="6783">
          <cell r="C6783" t="str">
            <v>12302013-018.1_Incremental cost ($)</v>
          </cell>
          <cell r="D6783">
            <v>1</v>
          </cell>
          <cell r="E6783" t="str">
            <v>Incremental cost ($)</v>
          </cell>
          <cell r="F6783" t="str">
            <v>Cost Value Source</v>
          </cell>
          <cell r="G6783" t="str">
            <v/>
          </cell>
          <cell r="H6783" t="str">
            <v>Determined for each individual instance.  See background in Section 10.</v>
          </cell>
          <cell r="I6783" t="str">
            <v>Review and Update Industrial Agricultural Incentive Table Measures Washington 3 Nov 2013.pdf</v>
          </cell>
        </row>
        <row r="6784">
          <cell r="C6784" t="str">
            <v>12302013-018.1_Gross incremental annual electric savings (kWh/yr)</v>
          </cell>
          <cell r="D6784">
            <v>1</v>
          </cell>
          <cell r="E6784" t="str">
            <v>Gross incremental annual electric savings (kWh/yr)</v>
          </cell>
          <cell r="F6784" t="str">
            <v xml:space="preserve">Energy Savings Value Source </v>
          </cell>
          <cell r="G6784" t="str">
            <v/>
          </cell>
          <cell r="H6784" t="str">
            <v>Determined for each individual instance.  See background in Section 10.</v>
          </cell>
          <cell r="I6784" t="str">
            <v>Review and Update Industrial Agricultural Incentive Table Measures Washington 3 Nov 2013.pdf</v>
          </cell>
        </row>
        <row r="6785">
          <cell r="C6785" t="str">
            <v>12302013-019.1_</v>
          </cell>
          <cell r="D6785">
            <v>1</v>
          </cell>
          <cell r="E6785" t="str">
            <v/>
          </cell>
          <cell r="F6785" t="str">
            <v/>
          </cell>
          <cell r="G6785" t="str">
            <v/>
          </cell>
          <cell r="H6785" t="str">
            <v/>
          </cell>
          <cell r="I6785" t="str">
            <v/>
          </cell>
        </row>
        <row r="6786">
          <cell r="C6786" t="str">
            <v>20150501-004.1_Planned Net to Gross Ratio</v>
          </cell>
          <cell r="D6786">
            <v>1</v>
          </cell>
          <cell r="E6786" t="str">
            <v>Planned Net to Gross Ratio</v>
          </cell>
          <cell r="F6786" t="str">
            <v>Net-to-Gross Value Source</v>
          </cell>
          <cell r="G6786" t="str">
            <v/>
          </cell>
          <cell r="H6786" t="str">
            <v>P. 2 .</v>
          </cell>
          <cell r="I6786" t="str">
            <v>CA_FinAnswer_Express_Program_Evaluation_2009-2011.pdf</v>
          </cell>
        </row>
        <row r="6787">
          <cell r="C6787" t="str">
            <v>20150501-004.1_Planned Realization Rate</v>
          </cell>
          <cell r="D6787">
            <v>1</v>
          </cell>
          <cell r="E6787" t="str">
            <v>Planned Realization Rate</v>
          </cell>
          <cell r="F6787" t="str">
            <v>Realization Rate Value Source</v>
          </cell>
          <cell r="G6787" t="str">
            <v/>
          </cell>
          <cell r="H6787" t="str">
            <v xml:space="preserve"> Table 1, p. 2.</v>
          </cell>
          <cell r="I6787" t="str">
            <v>CA_FinAnswer_Express_Program_Evaluation_2009-2011.pdf</v>
          </cell>
        </row>
        <row r="6788">
          <cell r="C6788" t="str">
            <v>20150501-004.1_Measure life (years)</v>
          </cell>
          <cell r="D6788">
            <v>1</v>
          </cell>
          <cell r="E6788" t="str">
            <v>Measure life (years)</v>
          </cell>
          <cell r="F6788" t="str">
            <v>Measure Life Value Source</v>
          </cell>
          <cell r="G6788" t="str">
            <v/>
          </cell>
          <cell r="H6788" t="str">
            <v/>
          </cell>
          <cell r="I6788" t="str">
            <v>California Industrial  Agricultural Measure Review and Update 29 Nov 2013.docx</v>
          </cell>
        </row>
        <row r="6789">
          <cell r="C6789" t="str">
            <v>876.2_Baseline Value</v>
          </cell>
          <cell r="D6789">
            <v>2</v>
          </cell>
          <cell r="E6789" t="str">
            <v>Baseline Value</v>
          </cell>
          <cell r="F6789" t="str">
            <v>Baseline Value Source</v>
          </cell>
          <cell r="G6789" t="str">
            <v/>
          </cell>
          <cell r="H6789" t="str">
            <v>Section beginning row 92</v>
          </cell>
          <cell r="I6789" t="str">
            <v>FinAnswer Express Compressed Air Modeling - FINAL 23 Jan 2008.xls</v>
          </cell>
        </row>
        <row r="6790">
          <cell r="C6790" t="str">
            <v>876.2_Incentive Customer ($)</v>
          </cell>
          <cell r="D6790">
            <v>2</v>
          </cell>
          <cell r="E6790" t="str">
            <v>Incentive Customer ($)</v>
          </cell>
          <cell r="F6790" t="str">
            <v>Incentive Value Source</v>
          </cell>
          <cell r="G6790" t="str">
            <v/>
          </cell>
          <cell r="H6790" t="str">
            <v>pg 38, Compressed Air Incentives table</v>
          </cell>
          <cell r="I6790" t="str">
            <v>Review and Update Industrial Agricultural Incentive Table Measures Washington 3 Nov 2013.pdf</v>
          </cell>
        </row>
        <row r="6791">
          <cell r="C6791" t="str">
            <v>876.2_Gross incremental annual electric savings (kWh/yr)</v>
          </cell>
          <cell r="D6791">
            <v>2</v>
          </cell>
          <cell r="E6791" t="str">
            <v>Gross incremental annual electric savings (kWh/yr)</v>
          </cell>
          <cell r="F6791" t="str">
            <v xml:space="preserve">Energy Savings Value Source </v>
          </cell>
          <cell r="G6791" t="str">
            <v/>
          </cell>
          <cell r="H6791" t="str">
            <v>pg 38, Compressed Air Incentives table</v>
          </cell>
          <cell r="I6791" t="str">
            <v>Review and Update Industrial Agricultural Incentive Table Measures Washington 3 Nov 2013.pdf</v>
          </cell>
        </row>
        <row r="6792">
          <cell r="C6792" t="str">
            <v>876.2_Incremental cost ($)</v>
          </cell>
          <cell r="D6792">
            <v>2</v>
          </cell>
          <cell r="E6792" t="str">
            <v>Incremental cost ($)</v>
          </cell>
          <cell r="F6792" t="str">
            <v>Cost Value Source</v>
          </cell>
          <cell r="G6792" t="str">
            <v/>
          </cell>
          <cell r="H6792" t="str">
            <v>pg 38, Compressed Air Incentives table</v>
          </cell>
          <cell r="I6792" t="str">
            <v>Review and Update Industrial Agricultural Incentive Table Measures Washington 3 Nov 2013.pdf</v>
          </cell>
        </row>
        <row r="6793">
          <cell r="C6793" t="str">
            <v>876.2_Gross Average Monthly Demand Reduction (kW/unit)</v>
          </cell>
          <cell r="D6793">
            <v>2</v>
          </cell>
          <cell r="E6793" t="str">
            <v>Gross Average Monthly Demand Reduction (kW/unit)</v>
          </cell>
          <cell r="F6793" t="str">
            <v>Demand Reduction Value Source</v>
          </cell>
          <cell r="G6793" t="str">
            <v/>
          </cell>
          <cell r="H6793" t="str">
            <v>pg 38, Compressed Air Incentives table</v>
          </cell>
          <cell r="I6793" t="str">
            <v>Review and Update Industrial Agricultural Incentive Table Measures Washington 3 Nov 2013.pdf</v>
          </cell>
        </row>
        <row r="6794">
          <cell r="C6794" t="str">
            <v>876.2_Measure life (years)</v>
          </cell>
          <cell r="D6794">
            <v>2</v>
          </cell>
          <cell r="E6794" t="str">
            <v>Measure life (years)</v>
          </cell>
          <cell r="F6794" t="str">
            <v>Measure Life Value Source</v>
          </cell>
          <cell r="G6794" t="str">
            <v/>
          </cell>
          <cell r="H6794" t="str">
            <v>Page 43</v>
          </cell>
          <cell r="I6794" t="str">
            <v>Review and Update Industrial Agricultural Incentive Table Measures Washington 3 Nov 2013.pdf</v>
          </cell>
        </row>
        <row r="6795">
          <cell r="C6795" t="str">
            <v>876.2_Efficient Case Value</v>
          </cell>
          <cell r="D6795">
            <v>2</v>
          </cell>
          <cell r="E6795" t="str">
            <v>Efficient Case Value</v>
          </cell>
          <cell r="F6795" t="str">
            <v>Efficient Case Value Source</v>
          </cell>
          <cell r="G6795" t="str">
            <v/>
          </cell>
          <cell r="H6795" t="str">
            <v>Section beginning row 92</v>
          </cell>
          <cell r="I6795" t="str">
            <v>FinAnswer Express Compressed Air Modeling - FINAL 23 Jan 2008.xls</v>
          </cell>
        </row>
        <row r="6796">
          <cell r="C6796" t="str">
            <v>833.2_Gross incremental annual electric savings (kWh/yr)</v>
          </cell>
          <cell r="D6796">
            <v>2</v>
          </cell>
          <cell r="E6796" t="str">
            <v>Gross incremental annual electric savings (kWh/yr)</v>
          </cell>
          <cell r="F6796" t="str">
            <v xml:space="preserve">Energy Savings Value Source </v>
          </cell>
          <cell r="G6796" t="str">
            <v/>
          </cell>
          <cell r="H6796" t="str">
            <v>pg 38, Compressed Air Incentives table</v>
          </cell>
          <cell r="I6796" t="str">
            <v>Review and Update Industrial Agricultural Incentive Table Measures Washington 3 Nov 2013.pdf</v>
          </cell>
        </row>
        <row r="6797">
          <cell r="C6797" t="str">
            <v>833.2_Measure life (years)</v>
          </cell>
          <cell r="D6797">
            <v>2</v>
          </cell>
          <cell r="E6797" t="str">
            <v>Measure life (years)</v>
          </cell>
          <cell r="F6797" t="str">
            <v>Measure Life Value Source</v>
          </cell>
          <cell r="G6797" t="str">
            <v/>
          </cell>
          <cell r="H6797" t="str">
            <v>Page 43</v>
          </cell>
          <cell r="I6797" t="str">
            <v>Review and Update Industrial Agricultural Incentive Table Measures Washington 3 Nov 2013.pdf</v>
          </cell>
        </row>
        <row r="6798">
          <cell r="C6798" t="str">
            <v>833.2_Efficient Case Value</v>
          </cell>
          <cell r="D6798">
            <v>2</v>
          </cell>
          <cell r="E6798" t="str">
            <v>Efficient Case Value</v>
          </cell>
          <cell r="F6798" t="str">
            <v>Efficient Case Value Source</v>
          </cell>
          <cell r="G6798" t="str">
            <v/>
          </cell>
          <cell r="H6798" t="str">
            <v>Section beginning row 92</v>
          </cell>
          <cell r="I6798" t="str">
            <v>FinAnswer Express Compressed Air Modeling - FINAL 23 Jan 2008.xls</v>
          </cell>
        </row>
        <row r="6799">
          <cell r="C6799" t="str">
            <v>833.2_Baseline Value</v>
          </cell>
          <cell r="D6799">
            <v>2</v>
          </cell>
          <cell r="E6799" t="str">
            <v>Baseline Value</v>
          </cell>
          <cell r="F6799" t="str">
            <v>Baseline Value Source</v>
          </cell>
          <cell r="G6799" t="str">
            <v/>
          </cell>
          <cell r="H6799" t="str">
            <v>Section beginning row 92</v>
          </cell>
          <cell r="I6799" t="str">
            <v>FinAnswer Express Compressed Air Modeling - FINAL 23 Jan 2008.xls</v>
          </cell>
        </row>
        <row r="6800">
          <cell r="C6800" t="str">
            <v>833.2_Incremental cost ($)</v>
          </cell>
          <cell r="D6800">
            <v>2</v>
          </cell>
          <cell r="E6800" t="str">
            <v>Incremental cost ($)</v>
          </cell>
          <cell r="F6800" t="str">
            <v>Cost Value Source</v>
          </cell>
          <cell r="G6800" t="str">
            <v/>
          </cell>
          <cell r="H6800" t="str">
            <v>pg 38, Compressed Air Incentives table</v>
          </cell>
          <cell r="I6800" t="str">
            <v>Review and Update Industrial Agricultural Incentive Table Measures Washington 3 Nov 2013.pdf</v>
          </cell>
        </row>
        <row r="6801">
          <cell r="C6801" t="str">
            <v>833.2_Incentive Customer ($)</v>
          </cell>
          <cell r="D6801">
            <v>2</v>
          </cell>
          <cell r="E6801" t="str">
            <v>Incentive Customer ($)</v>
          </cell>
          <cell r="F6801" t="str">
            <v>Incentive Value Source</v>
          </cell>
          <cell r="G6801" t="str">
            <v/>
          </cell>
          <cell r="H6801" t="str">
            <v>pg 38, Compressed Air Incentives table</v>
          </cell>
          <cell r="I6801" t="str">
            <v>Review and Update Industrial Agricultural Incentive Table Measures Washington 3 Nov 2013.pdf</v>
          </cell>
        </row>
        <row r="6802">
          <cell r="C6802" t="str">
            <v>833.2_Gross Average Monthly Demand Reduction (kW/unit)</v>
          </cell>
          <cell r="D6802">
            <v>2</v>
          </cell>
          <cell r="E6802" t="str">
            <v>Gross Average Monthly Demand Reduction (kW/unit)</v>
          </cell>
          <cell r="F6802" t="str">
            <v>Demand Reduction Value Source</v>
          </cell>
          <cell r="G6802" t="str">
            <v/>
          </cell>
          <cell r="H6802" t="str">
            <v>pg 38, Compressed Air Incentives table</v>
          </cell>
          <cell r="I6802" t="str">
            <v>Review and Update Industrial Agricultural Incentive Table Measures Washington 3 Nov 2013.pdf</v>
          </cell>
        </row>
        <row r="6803">
          <cell r="C6803" t="str">
            <v>623.3_Measure life (years)</v>
          </cell>
          <cell r="D6803">
            <v>3</v>
          </cell>
          <cell r="E6803" t="str">
            <v>Measure life (years)</v>
          </cell>
          <cell r="F6803" t="str">
            <v>Measure Life Value Source</v>
          </cell>
          <cell r="G6803" t="str">
            <v/>
          </cell>
          <cell r="H6803" t="str">
            <v>Page 46</v>
          </cell>
          <cell r="I6803" t="str">
            <v>Utah Industrial  Agricultural Measure Review and Update 1 May 2014.docx</v>
          </cell>
        </row>
        <row r="6804">
          <cell r="C6804" t="str">
            <v>623.3_Planned Realization Rate</v>
          </cell>
          <cell r="D6804">
            <v>3</v>
          </cell>
          <cell r="E6804" t="str">
            <v>Planned Realization Rate</v>
          </cell>
          <cell r="F6804" t="str">
            <v>Planned Realization Rate Value Source</v>
          </cell>
          <cell r="G6804" t="str">
            <v/>
          </cell>
          <cell r="H6804" t="str">
            <v>BAU - CE inputs sheet</v>
          </cell>
          <cell r="I6804" t="str">
            <v>CE inputs - measure update   small business 031314.xlsx</v>
          </cell>
        </row>
        <row r="6805">
          <cell r="C6805" t="str">
            <v>623.3_Planned Net to Gross Ratio</v>
          </cell>
          <cell r="D6805">
            <v>3</v>
          </cell>
          <cell r="E6805" t="str">
            <v>Planned Net to Gross Ratio</v>
          </cell>
          <cell r="F6805" t="str">
            <v>Planned Net-to-Gross Ratio Value Source</v>
          </cell>
          <cell r="G6805" t="str">
            <v/>
          </cell>
          <cell r="H6805" t="str">
            <v>BAU - CE inputs sheet</v>
          </cell>
          <cell r="I6805" t="str">
            <v>CE inputs - measure update   small business 031314.xlsx</v>
          </cell>
        </row>
        <row r="6806">
          <cell r="C6806" t="str">
            <v>623.3_Incremental cost ($)</v>
          </cell>
          <cell r="D6806">
            <v>3</v>
          </cell>
          <cell r="E6806" t="str">
            <v>Incremental cost ($)</v>
          </cell>
          <cell r="F6806" t="str">
            <v>Cost value source</v>
          </cell>
          <cell r="G6806" t="str">
            <v/>
          </cell>
          <cell r="H6806" t="str">
            <v>page 41</v>
          </cell>
          <cell r="I6806" t="str">
            <v>Utah Industrial  Agricultural Measure Review and Update 1 May 2014.docx</v>
          </cell>
        </row>
        <row r="6807">
          <cell r="C6807" t="str">
            <v>623.3_Gross incremental annual electric savings (kWh/yr)</v>
          </cell>
          <cell r="D6807">
            <v>3</v>
          </cell>
          <cell r="E6807" t="str">
            <v>Gross incremental annual electric savings (kWh/yr)</v>
          </cell>
          <cell r="F6807" t="str">
            <v>Energy savings value source</v>
          </cell>
          <cell r="G6807" t="str">
            <v/>
          </cell>
          <cell r="H6807" t="str">
            <v>page 41</v>
          </cell>
          <cell r="I6807" t="str">
            <v>Utah Industrial  Agricultural Measure Review and Update 1 May 2014.docx</v>
          </cell>
        </row>
        <row r="6808">
          <cell r="C6808" t="str">
            <v>12302013-023.1_Incentive Customer ($)</v>
          </cell>
          <cell r="D6808">
            <v>1</v>
          </cell>
          <cell r="E6808" t="str">
            <v>Incentive Customer ($)</v>
          </cell>
          <cell r="F6808" t="str">
            <v>Incentive Value Source</v>
          </cell>
          <cell r="G6808" t="str">
            <v/>
          </cell>
          <cell r="H6808" t="str">
            <v/>
          </cell>
          <cell r="I6808" t="str">
            <v>Irrigation Measure Revision - Analysis 11 Oct 2013.xlsx</v>
          </cell>
        </row>
        <row r="6809">
          <cell r="C6809" t="str">
            <v>12302013-023.1_Measure life (years)</v>
          </cell>
          <cell r="D6809">
            <v>1</v>
          </cell>
          <cell r="E6809" t="str">
            <v>Measure life (years)</v>
          </cell>
          <cell r="F6809" t="str">
            <v>Measure Life Value Source</v>
          </cell>
          <cell r="G6809" t="str">
            <v/>
          </cell>
          <cell r="H6809" t="str">
            <v>Page 25</v>
          </cell>
          <cell r="I6809" t="str">
            <v>Review and Update Industrial Agricultural Incentive Table Measures Washington 3 Nov 2013.pdf</v>
          </cell>
        </row>
        <row r="6810">
          <cell r="C6810" t="str">
            <v>12302013-023.1_Gross Average Monthly Demand Reduction (kW/unit)</v>
          </cell>
          <cell r="D6810">
            <v>1</v>
          </cell>
          <cell r="E6810" t="str">
            <v>Gross Average Monthly Demand Reduction (kW/unit)</v>
          </cell>
          <cell r="F6810" t="str">
            <v>Demand Reduction Value Source</v>
          </cell>
          <cell r="G6810" t="str">
            <v/>
          </cell>
          <cell r="H6810" t="str">
            <v/>
          </cell>
          <cell r="I6810" t="str">
            <v>Irrigation Measure Revision - Analysis 11 Oct 2013.xlsx</v>
          </cell>
        </row>
        <row r="6811">
          <cell r="C6811" t="str">
            <v>12302013-023.1_Incremental cost ($)</v>
          </cell>
          <cell r="D6811">
            <v>1</v>
          </cell>
          <cell r="E6811" t="str">
            <v>Incremental cost ($)</v>
          </cell>
          <cell r="F6811" t="str">
            <v>Cost Value Source</v>
          </cell>
          <cell r="G6811" t="str">
            <v/>
          </cell>
          <cell r="H6811" t="str">
            <v/>
          </cell>
          <cell r="I6811" t="str">
            <v>Irrigation Measure Revision - Analysis 11 Oct 2013.xlsx</v>
          </cell>
        </row>
        <row r="6812">
          <cell r="C6812" t="str">
            <v>12302013-023.1_Gross incremental annual electric savings (kWh/yr)</v>
          </cell>
          <cell r="D6812">
            <v>1</v>
          </cell>
          <cell r="E6812" t="str">
            <v>Gross incremental annual electric savings (kWh/yr)</v>
          </cell>
          <cell r="F6812" t="str">
            <v xml:space="preserve">Energy Savings Value Source </v>
          </cell>
          <cell r="G6812" t="str">
            <v/>
          </cell>
          <cell r="H6812" t="str">
            <v/>
          </cell>
          <cell r="I6812" t="str">
            <v>Irrigation Measure Revision - Analysis 11 Oct 2013.xlsx</v>
          </cell>
        </row>
        <row r="6813">
          <cell r="C6813" t="str">
            <v>20150501-011.1_Gross Average Monthly Demand Reduction (kW/unit)</v>
          </cell>
          <cell r="D6813">
            <v>1</v>
          </cell>
          <cell r="E6813" t="str">
            <v>Gross Average Monthly Demand Reduction (kW/unit)</v>
          </cell>
          <cell r="F6813" t="str">
            <v>Demand Savings Value Source</v>
          </cell>
          <cell r="G6813" t="str">
            <v/>
          </cell>
          <cell r="H6813" t="str">
            <v/>
          </cell>
          <cell r="I6813" t="str">
            <v>Irrigation Measure Revision - Analysis Updated 13 Feb 2014.xlsx</v>
          </cell>
        </row>
        <row r="6814">
          <cell r="C6814" t="str">
            <v>20150501-011.1_Incremental cost ($)</v>
          </cell>
          <cell r="D6814">
            <v>1</v>
          </cell>
          <cell r="E6814" t="str">
            <v>Incremental cost ($)</v>
          </cell>
          <cell r="F6814" t="str">
            <v>Incremental Cost Value Source</v>
          </cell>
          <cell r="G6814" t="str">
            <v/>
          </cell>
          <cell r="H6814" t="str">
            <v/>
          </cell>
          <cell r="I6814" t="str">
            <v>Irrigation Measure Revision - Analysis Updated 13 Feb 2014.xlsx</v>
          </cell>
        </row>
        <row r="6815">
          <cell r="C6815" t="str">
            <v>20150501-011.1_Measure life (years)</v>
          </cell>
          <cell r="D6815">
            <v>1</v>
          </cell>
          <cell r="E6815" t="str">
            <v>Measure life (years)</v>
          </cell>
          <cell r="F6815" t="str">
            <v>Measure Life Value Source</v>
          </cell>
          <cell r="G6815" t="str">
            <v/>
          </cell>
          <cell r="H6815" t="str">
            <v/>
          </cell>
          <cell r="I6815" t="str">
            <v>Irrigation Measure Revision - Analysis Updated 13 Feb 2014.xlsx</v>
          </cell>
        </row>
        <row r="6816">
          <cell r="C6816" t="str">
            <v>20150501-011.1_Gross incremental annual electric savings (kWh/yr)</v>
          </cell>
          <cell r="D6816">
            <v>1</v>
          </cell>
          <cell r="E6816" t="str">
            <v>Gross incremental annual electric savings (kWh/yr)</v>
          </cell>
          <cell r="F6816" t="str">
            <v>Energy Savings Value Source</v>
          </cell>
          <cell r="G6816" t="str">
            <v/>
          </cell>
          <cell r="H6816" t="str">
            <v/>
          </cell>
          <cell r="I6816" t="str">
            <v>Irrigation Measure Revision - Analysis Updated 13 Feb 2014.xlsx</v>
          </cell>
        </row>
        <row r="6817">
          <cell r="C6817" t="str">
            <v>20150501-011.1_Planned Net to Gross Ratio</v>
          </cell>
          <cell r="D6817">
            <v>1</v>
          </cell>
          <cell r="E6817" t="str">
            <v>Planned Net to Gross Ratio</v>
          </cell>
          <cell r="F6817" t="str">
            <v>Net-to-Gross Value Source</v>
          </cell>
          <cell r="G6817" t="str">
            <v/>
          </cell>
          <cell r="H6817" t="str">
            <v>P. 2 .</v>
          </cell>
          <cell r="I6817" t="str">
            <v>CA_FinAnswer_Express_Program_Evaluation_2009-2011.pdf</v>
          </cell>
        </row>
        <row r="6818">
          <cell r="C6818" t="str">
            <v>20150501-011.1_Planned Realization Rate</v>
          </cell>
          <cell r="D6818">
            <v>1</v>
          </cell>
          <cell r="E6818" t="str">
            <v>Planned Realization Rate</v>
          </cell>
          <cell r="F6818" t="str">
            <v>Realization Rate Value Source</v>
          </cell>
          <cell r="G6818" t="str">
            <v/>
          </cell>
          <cell r="H6818" t="str">
            <v xml:space="preserve"> Table 1, p. 2.</v>
          </cell>
          <cell r="I6818" t="str">
            <v>CA_FinAnswer_Express_Program_Evaluation_2009-2011.pdf</v>
          </cell>
        </row>
        <row r="6819">
          <cell r="C6819" t="str">
            <v>07092014-009.1_Planned Realization Rate</v>
          </cell>
          <cell r="D6819">
            <v>1</v>
          </cell>
          <cell r="E6819" t="str">
            <v>Planned Realization Rate</v>
          </cell>
          <cell r="F6819" t="str">
            <v>Planned Realization Rate Value Source</v>
          </cell>
          <cell r="G6819" t="str">
            <v/>
          </cell>
          <cell r="H6819" t="str">
            <v>BAU - CE inputs sheet</v>
          </cell>
          <cell r="I6819" t="str">
            <v>CE inputs - measure update   small business 031314.xlsx</v>
          </cell>
        </row>
        <row r="6820">
          <cell r="C6820" t="str">
            <v>07092014-009.1_Measure life (years)</v>
          </cell>
          <cell r="D6820">
            <v>1</v>
          </cell>
          <cell r="E6820" t="str">
            <v>Measure life (years)</v>
          </cell>
          <cell r="F6820" t="str">
            <v>Measure Life Value Source</v>
          </cell>
          <cell r="G6820" t="str">
            <v/>
          </cell>
          <cell r="H6820" t="str">
            <v>Page 27</v>
          </cell>
          <cell r="I6820" t="str">
            <v>Utah Industrial  Agricultural Measure Review and Update 1 May 2014.docx</v>
          </cell>
        </row>
        <row r="6821">
          <cell r="C6821" t="str">
            <v>07092014-009.1_Planned Net to Gross Ratio</v>
          </cell>
          <cell r="D6821">
            <v>1</v>
          </cell>
          <cell r="E6821" t="str">
            <v>Planned Net to Gross Ratio</v>
          </cell>
          <cell r="F6821" t="str">
            <v>Planned Net-to-Gross Ratio Value Source</v>
          </cell>
          <cell r="G6821" t="str">
            <v/>
          </cell>
          <cell r="H6821" t="str">
            <v>BAU - CE inputs sheet</v>
          </cell>
          <cell r="I6821" t="str">
            <v>CE inputs - measure update   small business 031314.xlsx</v>
          </cell>
        </row>
        <row r="6822">
          <cell r="C6822" t="str">
            <v>09232014-002.1_Incremental cost ($)</v>
          </cell>
          <cell r="D6822">
            <v>1</v>
          </cell>
          <cell r="E6822" t="str">
            <v>Incremental cost ($)</v>
          </cell>
          <cell r="F6822" t="str">
            <v>Cost Value Source</v>
          </cell>
          <cell r="G6822" t="str">
            <v/>
          </cell>
          <cell r="H6822" t="str">
            <v/>
          </cell>
          <cell r="I6822" t="str">
            <v>Irrigation Measure Revision - Analysis Updated 13 Feb 2014.xlsx</v>
          </cell>
        </row>
        <row r="6823">
          <cell r="C6823" t="str">
            <v>09232014-002.1_Measure life (years)</v>
          </cell>
          <cell r="D6823">
            <v>1</v>
          </cell>
          <cell r="E6823" t="str">
            <v>Measure life (years)</v>
          </cell>
          <cell r="F6823" t="str">
            <v>Measure Life Value Source</v>
          </cell>
          <cell r="G6823" t="str">
            <v/>
          </cell>
          <cell r="H6823" t="str">
            <v>Page 25</v>
          </cell>
          <cell r="I6823" t="str">
            <v>Review and Update Industrial Agricultural Incentive Table Measures Washington 3 Nov 2013.pdf</v>
          </cell>
        </row>
        <row r="6824">
          <cell r="C6824" t="str">
            <v>09232014-002.1_Gross Average Monthly Demand Reduction (kW/unit)</v>
          </cell>
          <cell r="D6824">
            <v>1</v>
          </cell>
          <cell r="E6824" t="str">
            <v>Gross Average Monthly Demand Reduction (kW/unit)</v>
          </cell>
          <cell r="F6824" t="str">
            <v>Demand Reduction Value Source</v>
          </cell>
          <cell r="G6824" t="str">
            <v/>
          </cell>
          <cell r="H6824" t="str">
            <v/>
          </cell>
          <cell r="I6824" t="str">
            <v>Irrigation Measure Revision - Analysis Updated 13 Feb 2014.xlsx</v>
          </cell>
        </row>
        <row r="6825">
          <cell r="C6825" t="str">
            <v>09232014-002.1_Gross incremental annual electric savings (kWh/yr)</v>
          </cell>
          <cell r="D6825">
            <v>1</v>
          </cell>
          <cell r="E6825" t="str">
            <v>Gross incremental annual electric savings (kWh/yr)</v>
          </cell>
          <cell r="F6825" t="str">
            <v xml:space="preserve">Energy Savings Value Source </v>
          </cell>
          <cell r="G6825" t="str">
            <v/>
          </cell>
          <cell r="H6825" t="str">
            <v/>
          </cell>
          <cell r="I6825" t="str">
            <v>Irrigation Measure Revision - Analysis Updated 13 Feb 2014.xlsx</v>
          </cell>
        </row>
        <row r="6826">
          <cell r="C6826" t="str">
            <v>11252014-006.1_Measure life (years)</v>
          </cell>
          <cell r="D6826">
            <v>1</v>
          </cell>
          <cell r="E6826" t="str">
            <v>Measure life (years)</v>
          </cell>
          <cell r="F6826" t="str">
            <v>Measure Life Value Source</v>
          </cell>
          <cell r="G6826" t="str">
            <v/>
          </cell>
          <cell r="H6826" t="str">
            <v>Page 26</v>
          </cell>
          <cell r="I6826" t="str">
            <v>Wyoming Industrial  Agricultural Measure Review and Update 9 Nov.docx</v>
          </cell>
        </row>
        <row r="6827">
          <cell r="C6827" t="str">
            <v>11252014-006.1_Gross Average Monthly Demand Reduction (kW/unit)</v>
          </cell>
          <cell r="D6827">
            <v>1</v>
          </cell>
          <cell r="E6827" t="str">
            <v>Gross Average Monthly Demand Reduction (kW/unit)</v>
          </cell>
          <cell r="F6827" t="str">
            <v>Demand Savings Value Source</v>
          </cell>
          <cell r="G6827" t="str">
            <v/>
          </cell>
          <cell r="H6827" t="str">
            <v>Page 26</v>
          </cell>
          <cell r="I6827" t="str">
            <v>Wyoming Industrial  Agricultural Measure Review and Update 9 Nov.docx</v>
          </cell>
        </row>
        <row r="6828">
          <cell r="C6828" t="str">
            <v>11252014-006.1_Planned Net to Gross Ratio</v>
          </cell>
          <cell r="D6828">
            <v>1</v>
          </cell>
          <cell r="E6828" t="str">
            <v>Planned Net to Gross Ratio</v>
          </cell>
          <cell r="F6828" t="str">
            <v>Net-to-Gross Value Source</v>
          </cell>
          <cell r="G6828" t="str">
            <v/>
          </cell>
          <cell r="H6828" t="str">
            <v>Recommendation on Page 10</v>
          </cell>
          <cell r="I6828" t="str">
            <v>DSM_WY_EnergyFinAnswer_Report_2011.pdf</v>
          </cell>
        </row>
        <row r="6829">
          <cell r="C6829" t="str">
            <v>11252014-006.1_Incremental cost ($)</v>
          </cell>
          <cell r="D6829">
            <v>1</v>
          </cell>
          <cell r="E6829" t="str">
            <v>Incremental cost ($)</v>
          </cell>
          <cell r="F6829" t="str">
            <v>Incremental Cost Value Source</v>
          </cell>
          <cell r="G6829" t="str">
            <v/>
          </cell>
          <cell r="H6829" t="str">
            <v>Page 26</v>
          </cell>
          <cell r="I6829" t="str">
            <v>Wyoming Industrial  Agricultural Measure Review and Update 9 Nov.docx</v>
          </cell>
        </row>
        <row r="6830">
          <cell r="C6830" t="str">
            <v>11252014-006.1_Gross incremental annual electric savings (kWh/yr)</v>
          </cell>
          <cell r="D6830">
            <v>1</v>
          </cell>
          <cell r="E6830" t="str">
            <v>Gross incremental annual electric savings (kWh/yr)</v>
          </cell>
          <cell r="F6830" t="str">
            <v>Energy Savings Value Source</v>
          </cell>
          <cell r="G6830" t="str">
            <v/>
          </cell>
          <cell r="H6830" t="str">
            <v>Page 26</v>
          </cell>
          <cell r="I6830" t="str">
            <v>Wyoming Industrial  Agricultural Measure Review and Update 9 Nov.docx</v>
          </cell>
        </row>
        <row r="6831">
          <cell r="C6831" t="str">
            <v>20150501-012.1_Gross incremental annual electric savings (kWh/yr)</v>
          </cell>
          <cell r="D6831">
            <v>1</v>
          </cell>
          <cell r="E6831" t="str">
            <v>Gross incremental annual electric savings (kWh/yr)</v>
          </cell>
          <cell r="F6831" t="str">
            <v>Energy Savings Value Source</v>
          </cell>
          <cell r="G6831" t="str">
            <v/>
          </cell>
          <cell r="H6831" t="str">
            <v/>
          </cell>
          <cell r="I6831" t="str">
            <v>Irrigation Measure Revision - Analysis Updated 13 Feb 2014.xlsx</v>
          </cell>
        </row>
        <row r="6832">
          <cell r="C6832" t="str">
            <v>20150501-012.1_Incremental cost ($)</v>
          </cell>
          <cell r="D6832">
            <v>1</v>
          </cell>
          <cell r="E6832" t="str">
            <v>Incremental cost ($)</v>
          </cell>
          <cell r="F6832" t="str">
            <v>Incremental Cost Value Source</v>
          </cell>
          <cell r="G6832" t="str">
            <v/>
          </cell>
          <cell r="H6832" t="str">
            <v/>
          </cell>
          <cell r="I6832" t="str">
            <v>Irrigation Measure Revision - Analysis Updated 13 Feb 2014.xlsx</v>
          </cell>
        </row>
        <row r="6833">
          <cell r="C6833" t="str">
            <v>20150501-012.1_Planned Net to Gross Ratio</v>
          </cell>
          <cell r="D6833">
            <v>1</v>
          </cell>
          <cell r="E6833" t="str">
            <v>Planned Net to Gross Ratio</v>
          </cell>
          <cell r="F6833" t="str">
            <v>Net-to-Gross Value Source</v>
          </cell>
          <cell r="G6833" t="str">
            <v/>
          </cell>
          <cell r="H6833" t="str">
            <v>P. 2 .</v>
          </cell>
          <cell r="I6833" t="str">
            <v>CA_FinAnswer_Express_Program_Evaluation_2009-2011.pdf</v>
          </cell>
        </row>
        <row r="6834">
          <cell r="C6834" t="str">
            <v>20150501-012.1_Planned Realization Rate</v>
          </cell>
          <cell r="D6834">
            <v>1</v>
          </cell>
          <cell r="E6834" t="str">
            <v>Planned Realization Rate</v>
          </cell>
          <cell r="F6834" t="str">
            <v>Realization Rate Value Source</v>
          </cell>
          <cell r="G6834" t="str">
            <v/>
          </cell>
          <cell r="H6834" t="str">
            <v xml:space="preserve"> Table 1, p. 2.</v>
          </cell>
          <cell r="I6834" t="str">
            <v>CA_FinAnswer_Express_Program_Evaluation_2009-2011.pdf</v>
          </cell>
        </row>
        <row r="6835">
          <cell r="C6835" t="str">
            <v>20150501-012.1_Measure life (years)</v>
          </cell>
          <cell r="D6835">
            <v>1</v>
          </cell>
          <cell r="E6835" t="str">
            <v>Measure life (years)</v>
          </cell>
          <cell r="F6835" t="str">
            <v>Measure Life Value Source</v>
          </cell>
          <cell r="G6835" t="str">
            <v/>
          </cell>
          <cell r="H6835" t="str">
            <v/>
          </cell>
          <cell r="I6835" t="str">
            <v>Irrigation Measure Revision - Analysis Updated 13 Feb 2014.xlsx</v>
          </cell>
        </row>
        <row r="6836">
          <cell r="C6836" t="str">
            <v>20150501-012.1_Gross Average Monthly Demand Reduction (kW/unit)</v>
          </cell>
          <cell r="D6836">
            <v>1</v>
          </cell>
          <cell r="E6836" t="str">
            <v>Gross Average Monthly Demand Reduction (kW/unit)</v>
          </cell>
          <cell r="F6836" t="str">
            <v>Demand Savings Value Source</v>
          </cell>
          <cell r="G6836" t="str">
            <v/>
          </cell>
          <cell r="H6836" t="str">
            <v/>
          </cell>
          <cell r="I6836" t="str">
            <v>Irrigation Measure Revision - Analysis Updated 13 Feb 2014.xlsx</v>
          </cell>
        </row>
        <row r="6837">
          <cell r="C6837" t="str">
            <v>07092014-010.1_Measure life (years)</v>
          </cell>
          <cell r="D6837">
            <v>1</v>
          </cell>
          <cell r="E6837" t="str">
            <v>Measure life (years)</v>
          </cell>
          <cell r="F6837" t="str">
            <v>Measure Life Value Source</v>
          </cell>
          <cell r="G6837" t="str">
            <v/>
          </cell>
          <cell r="H6837" t="str">
            <v>Page 28</v>
          </cell>
          <cell r="I6837" t="str">
            <v>Utah Industrial  Agricultural Measure Review and Update 1 May 2014.docx</v>
          </cell>
        </row>
        <row r="6838">
          <cell r="C6838" t="str">
            <v>07092014-010.1_Planned Net to Gross Ratio</v>
          </cell>
          <cell r="D6838">
            <v>1</v>
          </cell>
          <cell r="E6838" t="str">
            <v>Planned Net to Gross Ratio</v>
          </cell>
          <cell r="F6838" t="str">
            <v>Planned Net-to-Gross Ratio Value Source</v>
          </cell>
          <cell r="G6838" t="str">
            <v/>
          </cell>
          <cell r="H6838" t="str">
            <v>BAU - CE inputs sheet</v>
          </cell>
          <cell r="I6838" t="str">
            <v>CE inputs - measure update   small business 031314.xlsx</v>
          </cell>
        </row>
        <row r="6839">
          <cell r="C6839" t="str">
            <v>07092014-010.1_Planned Realization Rate</v>
          </cell>
          <cell r="D6839">
            <v>1</v>
          </cell>
          <cell r="E6839" t="str">
            <v>Planned Realization Rate</v>
          </cell>
          <cell r="F6839" t="str">
            <v>Planned Realization Rate Value Source</v>
          </cell>
          <cell r="G6839" t="str">
            <v/>
          </cell>
          <cell r="H6839" t="str">
            <v>BAU - CE inputs sheet</v>
          </cell>
          <cell r="I6839" t="str">
            <v>CE inputs - measure update   small business 031314.xlsx</v>
          </cell>
        </row>
        <row r="6840">
          <cell r="C6840" t="str">
            <v>09232014-003.1_Measure life (years)</v>
          </cell>
          <cell r="D6840">
            <v>1</v>
          </cell>
          <cell r="E6840" t="str">
            <v>Measure life (years)</v>
          </cell>
          <cell r="F6840" t="str">
            <v>Measure Life Value Source</v>
          </cell>
          <cell r="G6840" t="str">
            <v/>
          </cell>
          <cell r="H6840" t="str">
            <v>Page 25</v>
          </cell>
          <cell r="I6840" t="str">
            <v>Review and Update Industrial Agricultural Incentive Table Measures Washington 3 Nov 2013.pdf</v>
          </cell>
        </row>
        <row r="6841">
          <cell r="C6841" t="str">
            <v>09232014-003.1_Incremental cost ($)</v>
          </cell>
          <cell r="D6841">
            <v>1</v>
          </cell>
          <cell r="E6841" t="str">
            <v>Incremental cost ($)</v>
          </cell>
          <cell r="F6841" t="str">
            <v>Cost Value Source</v>
          </cell>
          <cell r="G6841" t="str">
            <v/>
          </cell>
          <cell r="H6841" t="str">
            <v/>
          </cell>
          <cell r="I6841" t="str">
            <v>Irrigation Measure Revision - Analysis Updated 13 Feb 2014.xlsx</v>
          </cell>
        </row>
        <row r="6842">
          <cell r="C6842" t="str">
            <v>09232014-003.1_Gross incremental annual electric savings (kWh/yr)</v>
          </cell>
          <cell r="D6842">
            <v>1</v>
          </cell>
          <cell r="E6842" t="str">
            <v>Gross incremental annual electric savings (kWh/yr)</v>
          </cell>
          <cell r="F6842" t="str">
            <v xml:space="preserve">Energy Savings Value Source </v>
          </cell>
          <cell r="G6842" t="str">
            <v/>
          </cell>
          <cell r="H6842" t="str">
            <v/>
          </cell>
          <cell r="I6842" t="str">
            <v>Irrigation Measure Revision - Analysis Updated 13 Feb 2014.xlsx</v>
          </cell>
        </row>
        <row r="6843">
          <cell r="C6843" t="str">
            <v>09232014-003.1_Gross Average Monthly Demand Reduction (kW/unit)</v>
          </cell>
          <cell r="D6843">
            <v>1</v>
          </cell>
          <cell r="E6843" t="str">
            <v>Gross Average Monthly Demand Reduction (kW/unit)</v>
          </cell>
          <cell r="F6843" t="str">
            <v>Demand Reduction Value Source</v>
          </cell>
          <cell r="G6843" t="str">
            <v/>
          </cell>
          <cell r="H6843" t="str">
            <v/>
          </cell>
          <cell r="I6843" t="str">
            <v>Irrigation Measure Revision - Analysis Updated 13 Feb 2014.xlsx</v>
          </cell>
        </row>
        <row r="6844">
          <cell r="C6844" t="str">
            <v>11252014-007.1_Incremental cost ($)</v>
          </cell>
          <cell r="D6844">
            <v>1</v>
          </cell>
          <cell r="E6844" t="str">
            <v>Incremental cost ($)</v>
          </cell>
          <cell r="F6844" t="str">
            <v>Incremental Cost Value Source</v>
          </cell>
          <cell r="G6844" t="str">
            <v/>
          </cell>
          <cell r="H6844" t="str">
            <v>Page 26</v>
          </cell>
          <cell r="I6844" t="str">
            <v>Wyoming Industrial  Agricultural Measure Review and Update 9 Nov.docx</v>
          </cell>
        </row>
        <row r="6845">
          <cell r="C6845" t="str">
            <v>11252014-007.1_Gross Average Monthly Demand Reduction (kW/unit)</v>
          </cell>
          <cell r="D6845">
            <v>1</v>
          </cell>
          <cell r="E6845" t="str">
            <v>Gross Average Monthly Demand Reduction (kW/unit)</v>
          </cell>
          <cell r="F6845" t="str">
            <v>Demand Savings Value Source</v>
          </cell>
          <cell r="G6845" t="str">
            <v/>
          </cell>
          <cell r="H6845" t="str">
            <v>Page 26</v>
          </cell>
          <cell r="I6845" t="str">
            <v>Wyoming Industrial  Agricultural Measure Review and Update 9 Nov.docx</v>
          </cell>
        </row>
        <row r="6846">
          <cell r="C6846" t="str">
            <v>11252014-007.1_Gross incremental annual electric savings (kWh/yr)</v>
          </cell>
          <cell r="D6846">
            <v>1</v>
          </cell>
          <cell r="E6846" t="str">
            <v>Gross incremental annual electric savings (kWh/yr)</v>
          </cell>
          <cell r="F6846" t="str">
            <v>Energy Savings Value Source</v>
          </cell>
          <cell r="G6846" t="str">
            <v/>
          </cell>
          <cell r="H6846" t="str">
            <v>Page 26</v>
          </cell>
          <cell r="I6846" t="str">
            <v>Wyoming Industrial  Agricultural Measure Review and Update 9 Nov.docx</v>
          </cell>
        </row>
        <row r="6847">
          <cell r="C6847" t="str">
            <v>11252014-007.1_Planned Net to Gross Ratio</v>
          </cell>
          <cell r="D6847">
            <v>1</v>
          </cell>
          <cell r="E6847" t="str">
            <v>Planned Net to Gross Ratio</v>
          </cell>
          <cell r="F6847" t="str">
            <v>Net-to-Gross Value Source</v>
          </cell>
          <cell r="G6847" t="str">
            <v/>
          </cell>
          <cell r="H6847" t="str">
            <v>Recommendation on Page 10</v>
          </cell>
          <cell r="I6847" t="str">
            <v>DSM_WY_EnergyFinAnswer_Report_2011.pdf</v>
          </cell>
        </row>
        <row r="6848">
          <cell r="C6848" t="str">
            <v>11252014-007.1_Measure life (years)</v>
          </cell>
          <cell r="D6848">
            <v>1</v>
          </cell>
          <cell r="E6848" t="str">
            <v>Measure life (years)</v>
          </cell>
          <cell r="F6848" t="str">
            <v>Measure Life Value Source</v>
          </cell>
          <cell r="G6848" t="str">
            <v/>
          </cell>
          <cell r="H6848" t="str">
            <v>Page 26</v>
          </cell>
          <cell r="I6848" t="str">
            <v>Wyoming Industrial  Agricultural Measure Review and Update 9 Nov.docx</v>
          </cell>
        </row>
        <row r="6849">
          <cell r="C6849" t="str">
            <v>218.2_Gross Average Monthly Demand Reduction (kW/unit)</v>
          </cell>
          <cell r="D6849">
            <v>2</v>
          </cell>
          <cell r="E6849" t="str">
            <v>Gross Average Monthly Demand Reduction (kW/unit)</v>
          </cell>
          <cell r="F6849" t="str">
            <v>Demand Savings Value Source</v>
          </cell>
          <cell r="G6849" t="str">
            <v/>
          </cell>
          <cell r="H6849" t="str">
            <v/>
          </cell>
          <cell r="I6849" t="str">
            <v>California Industrial  Agricultural Measure Review and Update 29 Nov 2013.docx</v>
          </cell>
        </row>
        <row r="6850">
          <cell r="C6850" t="str">
            <v>218.2_Gross incremental annual electric savings (kWh/yr)</v>
          </cell>
          <cell r="D6850">
            <v>2</v>
          </cell>
          <cell r="E6850" t="str">
            <v>Gross incremental annual electric savings (kWh/yr)</v>
          </cell>
          <cell r="F6850" t="str">
            <v>Energy Savings Value Source</v>
          </cell>
          <cell r="G6850" t="str">
            <v/>
          </cell>
          <cell r="H6850" t="str">
            <v/>
          </cell>
          <cell r="I6850" t="str">
            <v>California Industrial  Agricultural Measure Review and Update 29 Nov 2013.docx</v>
          </cell>
        </row>
        <row r="6851">
          <cell r="C6851" t="str">
            <v>218.2_Measure life (years)</v>
          </cell>
          <cell r="D6851">
            <v>2</v>
          </cell>
          <cell r="E6851" t="str">
            <v>Measure life (years)</v>
          </cell>
          <cell r="F6851" t="str">
            <v>Measure Life Value Source</v>
          </cell>
          <cell r="G6851" t="str">
            <v/>
          </cell>
          <cell r="H6851" t="str">
            <v/>
          </cell>
          <cell r="I6851" t="str">
            <v>California Industrial  Agricultural Measure Review and Update 29 Nov 2013.docx</v>
          </cell>
        </row>
        <row r="6852">
          <cell r="C6852" t="str">
            <v>218.2_Planned Net to Gross Ratio</v>
          </cell>
          <cell r="D6852">
            <v>2</v>
          </cell>
          <cell r="E6852" t="str">
            <v>Planned Net to Gross Ratio</v>
          </cell>
          <cell r="F6852" t="str">
            <v>Net-to-Gross Value Source</v>
          </cell>
          <cell r="G6852" t="str">
            <v/>
          </cell>
          <cell r="H6852" t="str">
            <v>P. 2 .</v>
          </cell>
          <cell r="I6852" t="str">
            <v>CA_FinAnswer_Express_Program_Evaluation_2009-2011.pdf</v>
          </cell>
        </row>
        <row r="6853">
          <cell r="C6853" t="str">
            <v>218.2_Planned Realization Rate</v>
          </cell>
          <cell r="D6853">
            <v>2</v>
          </cell>
          <cell r="E6853" t="str">
            <v>Planned Realization Rate</v>
          </cell>
          <cell r="F6853" t="str">
            <v>Realization Rate Value Source</v>
          </cell>
          <cell r="G6853" t="str">
            <v/>
          </cell>
          <cell r="H6853" t="str">
            <v xml:space="preserve"> Table 1, p. 2.</v>
          </cell>
          <cell r="I6853" t="str">
            <v>CA_FinAnswer_Express_Program_Evaluation_2009-2011.pdf</v>
          </cell>
        </row>
        <row r="6854">
          <cell r="C6854" t="str">
            <v>218.2_Incremental cost ($)</v>
          </cell>
          <cell r="D6854">
            <v>2</v>
          </cell>
          <cell r="E6854" t="str">
            <v>Incremental cost ($)</v>
          </cell>
          <cell r="F6854" t="str">
            <v>Incremental Cost Value Source</v>
          </cell>
          <cell r="G6854" t="str">
            <v/>
          </cell>
          <cell r="H6854" t="str">
            <v/>
          </cell>
          <cell r="I6854" t="str">
            <v>California Industrial  Agricultural Measure Review and Update 29 Nov 2013.docx</v>
          </cell>
        </row>
        <row r="6855">
          <cell r="C6855" t="str">
            <v>426.2_Planned Realization Rate</v>
          </cell>
          <cell r="D6855">
            <v>2</v>
          </cell>
          <cell r="E6855" t="str">
            <v>Planned Realization Rate</v>
          </cell>
          <cell r="F6855" t="str">
            <v>Realization Rate Value Source</v>
          </cell>
          <cell r="G6855" t="str">
            <v/>
          </cell>
          <cell r="H6855" t="str">
            <v>Table 1</v>
          </cell>
          <cell r="I6855" t="str">
            <v>ID_Energy_FinAnswer_Program_Evaluation_2009-2011.pdf</v>
          </cell>
        </row>
        <row r="6856">
          <cell r="C6856" t="str">
            <v>426.2_Gross Average Monthly Demand Reduction (kW/unit)</v>
          </cell>
          <cell r="D6856">
            <v>2</v>
          </cell>
          <cell r="E6856" t="str">
            <v>Gross Average Monthly Demand Reduction (kW/unit)</v>
          </cell>
          <cell r="F6856" t="str">
            <v>Demand Reduction Value Source</v>
          </cell>
          <cell r="G6856" t="str">
            <v/>
          </cell>
          <cell r="H6856" t="str">
            <v/>
          </cell>
          <cell r="I6856" t="str">
            <v>Idaho Industrial  Agricultural Measure Review and Update 20 Nov 2013 revised 27 June 2014.pdf</v>
          </cell>
        </row>
        <row r="6857">
          <cell r="C6857" t="str">
            <v>426.2_Planned Net to Gross Ratio</v>
          </cell>
          <cell r="D6857">
            <v>2</v>
          </cell>
          <cell r="E6857" t="str">
            <v>Planned Net to Gross Ratio</v>
          </cell>
          <cell r="F6857" t="str">
            <v>Net-to-Gross Ratio Value Source</v>
          </cell>
          <cell r="G6857" t="str">
            <v/>
          </cell>
          <cell r="H6857" t="str">
            <v>Page 2</v>
          </cell>
          <cell r="I6857" t="str">
            <v>ID_Energy_FinAnswer_Program_Evaluation_2009-2011.pdf</v>
          </cell>
        </row>
        <row r="6858">
          <cell r="C6858" t="str">
            <v>426.2_Incremental cost ($)</v>
          </cell>
          <cell r="D6858">
            <v>2</v>
          </cell>
          <cell r="E6858" t="str">
            <v>Incremental cost ($)</v>
          </cell>
          <cell r="F6858" t="str">
            <v>Cost Value Source</v>
          </cell>
          <cell r="G6858" t="str">
            <v/>
          </cell>
          <cell r="H6858" t="str">
            <v/>
          </cell>
          <cell r="I6858" t="str">
            <v>Idaho Industrial  Agricultural Measure Review and Update 20 Nov 2013 revised 27 June 2014.pdf</v>
          </cell>
        </row>
        <row r="6859">
          <cell r="C6859" t="str">
            <v>426.2_Gross incremental annual electric savings (kWh/yr)</v>
          </cell>
          <cell r="D6859">
            <v>2</v>
          </cell>
          <cell r="E6859" t="str">
            <v>Gross incremental annual electric savings (kWh/yr)</v>
          </cell>
          <cell r="F6859" t="str">
            <v xml:space="preserve">Energy Savings Value Source </v>
          </cell>
          <cell r="G6859" t="str">
            <v/>
          </cell>
          <cell r="H6859" t="str">
            <v/>
          </cell>
          <cell r="I6859" t="str">
            <v>Idaho Industrial  Agricultural Measure Review and Update 20 Nov 2013 revised 27 June 2014.pdf</v>
          </cell>
        </row>
        <row r="6860">
          <cell r="C6860" t="str">
            <v>426.2_Measure life (years)</v>
          </cell>
          <cell r="D6860">
            <v>2</v>
          </cell>
          <cell r="E6860" t="str">
            <v>Measure life (years)</v>
          </cell>
          <cell r="F6860" t="str">
            <v>Measure Life Value Source</v>
          </cell>
          <cell r="G6860" t="str">
            <v/>
          </cell>
          <cell r="H6860" t="str">
            <v>Page 19</v>
          </cell>
          <cell r="I6860" t="str">
            <v>Idaho Industrial  Agricultural Measure Review and Update 20 Nov 2013 revised 27 June 2014.pdf</v>
          </cell>
        </row>
        <row r="6861">
          <cell r="C6861" t="str">
            <v>651.2_Incremental cost ($)</v>
          </cell>
          <cell r="D6861">
            <v>2</v>
          </cell>
          <cell r="E6861" t="str">
            <v>Incremental cost ($)</v>
          </cell>
          <cell r="F6861" t="str">
            <v>Cost Value Source</v>
          </cell>
          <cell r="G6861" t="str">
            <v/>
          </cell>
          <cell r="H6861" t="str">
            <v/>
          </cell>
          <cell r="I6861" t="str">
            <v>FinAnswer Express Market Characterization and Program Enhancements - Utah Service Territory 30 Nov 2011.pdf</v>
          </cell>
        </row>
        <row r="6862">
          <cell r="C6862" t="str">
            <v>651.2_Baseline Value</v>
          </cell>
          <cell r="D6862">
            <v>2</v>
          </cell>
          <cell r="E6862" t="str">
            <v>Baseline Value</v>
          </cell>
          <cell r="F6862" t="str">
            <v>Baseline Value Source</v>
          </cell>
          <cell r="G6862" t="str">
            <v/>
          </cell>
          <cell r="H6862" t="str">
            <v/>
          </cell>
          <cell r="I6862" t="str">
            <v>FinAnswer Express Market Characterization and Program Enhancements - Utah Service Territory 30 Nov 2011.pdf</v>
          </cell>
        </row>
        <row r="6863">
          <cell r="C6863" t="str">
            <v>651.2_Gross Average Monthly Demand Reduction (kW/unit)</v>
          </cell>
          <cell r="D6863">
            <v>2</v>
          </cell>
          <cell r="E6863" t="str">
            <v>Gross Average Monthly Demand Reduction (kW/unit)</v>
          </cell>
          <cell r="F6863" t="str">
            <v>Demand Reduction Value Source</v>
          </cell>
          <cell r="G6863" t="str">
            <v/>
          </cell>
          <cell r="H6863" t="str">
            <v/>
          </cell>
          <cell r="I6863" t="str">
            <v>FinAnswer Express Market Characterization and Program Enhancements - Utah Service Territory 30 Nov 2011.pdf</v>
          </cell>
        </row>
        <row r="6864">
          <cell r="C6864" t="str">
            <v>651.2_Gross incremental annual electric savings (kWh/yr)</v>
          </cell>
          <cell r="D6864">
            <v>2</v>
          </cell>
          <cell r="E6864" t="str">
            <v>Gross incremental annual electric savings (kWh/yr)</v>
          </cell>
          <cell r="F6864" t="str">
            <v xml:space="preserve">Energy Savings Value Source </v>
          </cell>
          <cell r="G6864" t="str">
            <v/>
          </cell>
          <cell r="H6864" t="str">
            <v/>
          </cell>
          <cell r="I6864" t="str">
            <v>FinAnswer Express Market Characterization and Program Enhancements - Utah Service Territory 30 Nov 2011.pdf</v>
          </cell>
        </row>
        <row r="6865">
          <cell r="C6865" t="str">
            <v>651.2_Incentive Customer ($)</v>
          </cell>
          <cell r="D6865">
            <v>2</v>
          </cell>
          <cell r="E6865" t="str">
            <v>Incentive Customer ($)</v>
          </cell>
          <cell r="F6865" t="str">
            <v>Incentive Value Source</v>
          </cell>
          <cell r="G6865" t="str">
            <v/>
          </cell>
          <cell r="H6865" t="str">
            <v>FE Deemed Savings - Industrial v10.18.12.xlsx table of deemed values used by program administator</v>
          </cell>
          <cell r="I6865" t="str">
            <v/>
          </cell>
        </row>
        <row r="6866">
          <cell r="C6866" t="str">
            <v>651.2_Efficient Case Value</v>
          </cell>
          <cell r="D6866">
            <v>2</v>
          </cell>
          <cell r="E6866" t="str">
            <v>Efficient Case Value</v>
          </cell>
          <cell r="F6866" t="str">
            <v>Efficient Case Value Source</v>
          </cell>
          <cell r="G6866" t="str">
            <v/>
          </cell>
          <cell r="H6866" t="str">
            <v/>
          </cell>
          <cell r="I6866" t="str">
            <v>FinAnswer Express Market Characterization and Program Enhancements - Utah Service Territory 30 Nov 2011.pdf</v>
          </cell>
        </row>
        <row r="6867">
          <cell r="C6867" t="str">
            <v>1101.2_Gross Average Monthly Demand Reduction (kW/unit)</v>
          </cell>
          <cell r="D6867">
            <v>2</v>
          </cell>
          <cell r="E6867" t="str">
            <v>Gross Average Monthly Demand Reduction (kW/unit)</v>
          </cell>
          <cell r="F6867" t="str">
            <v>Demand Savings Value Source</v>
          </cell>
          <cell r="G6867" t="str">
            <v/>
          </cell>
          <cell r="H6867" t="str">
            <v>Page 44</v>
          </cell>
          <cell r="I6867" t="str">
            <v>Wyoming Industrial  Agricultural Measure Review and Update 9 Nov.docx</v>
          </cell>
        </row>
        <row r="6868">
          <cell r="C6868" t="str">
            <v>1101.2_Incremental cost ($)</v>
          </cell>
          <cell r="D6868">
            <v>2</v>
          </cell>
          <cell r="E6868" t="str">
            <v>Incremental cost ($)</v>
          </cell>
          <cell r="F6868" t="str">
            <v>Incremental Cost Value Source</v>
          </cell>
          <cell r="G6868" t="str">
            <v/>
          </cell>
          <cell r="H6868" t="str">
            <v>Page 44</v>
          </cell>
          <cell r="I6868" t="str">
            <v>Wyoming Industrial  Agricultural Measure Review and Update 9 Nov.docx</v>
          </cell>
        </row>
        <row r="6869">
          <cell r="C6869" t="str">
            <v>1101.2_Gross incremental annual electric savings (kWh/yr)</v>
          </cell>
          <cell r="D6869">
            <v>2</v>
          </cell>
          <cell r="E6869" t="str">
            <v>Gross incremental annual electric savings (kWh/yr)</v>
          </cell>
          <cell r="F6869" t="str">
            <v>Energy Savings Value Source</v>
          </cell>
          <cell r="G6869" t="str">
            <v/>
          </cell>
          <cell r="H6869" t="str">
            <v>Page 44</v>
          </cell>
          <cell r="I6869" t="str">
            <v>Wyoming Industrial  Agricultural Measure Review and Update 9 Nov.docx</v>
          </cell>
        </row>
        <row r="6870">
          <cell r="C6870" t="str">
            <v>1101.2_Planned Net to Gross Ratio</v>
          </cell>
          <cell r="D6870">
            <v>2</v>
          </cell>
          <cell r="E6870" t="str">
            <v>Planned Net to Gross Ratio</v>
          </cell>
          <cell r="F6870" t="str">
            <v>Net-to-Gross Value Source</v>
          </cell>
          <cell r="G6870" t="str">
            <v/>
          </cell>
          <cell r="H6870" t="str">
            <v>Recommendation on Page 10</v>
          </cell>
          <cell r="I6870" t="str">
            <v>DSM_WY_EnergyFinAnswer_Report_2011.pdf</v>
          </cell>
        </row>
        <row r="6871">
          <cell r="C6871" t="str">
            <v>1101.2_Measure life (years)</v>
          </cell>
          <cell r="D6871">
            <v>2</v>
          </cell>
          <cell r="E6871" t="str">
            <v>Measure life (years)</v>
          </cell>
          <cell r="F6871" t="str">
            <v>Measure Life Value Source</v>
          </cell>
          <cell r="G6871" t="str">
            <v/>
          </cell>
          <cell r="H6871" t="str">
            <v>Page 44</v>
          </cell>
          <cell r="I6871" t="str">
            <v>Wyoming Industrial  Agricultural Measure Review and Update 9 Nov.docx</v>
          </cell>
        </row>
        <row r="6872">
          <cell r="C6872" t="str">
            <v>178.2_Gross Average Monthly Demand Reduction (kW/unit)</v>
          </cell>
          <cell r="D6872">
            <v>2</v>
          </cell>
          <cell r="E6872" t="str">
            <v>Gross Average Monthly Demand Reduction (kW/unit)</v>
          </cell>
          <cell r="F6872" t="str">
            <v>Demand Savings Value Source</v>
          </cell>
          <cell r="G6872" t="str">
            <v/>
          </cell>
          <cell r="H6872" t="str">
            <v/>
          </cell>
          <cell r="I6872" t="str">
            <v>California Industrial  Agricultural Measure Review and Update 29 Nov 2013.docx</v>
          </cell>
        </row>
        <row r="6873">
          <cell r="C6873" t="str">
            <v>178.2_Incremental cost ($)</v>
          </cell>
          <cell r="D6873">
            <v>2</v>
          </cell>
          <cell r="E6873" t="str">
            <v>Incremental cost ($)</v>
          </cell>
          <cell r="F6873" t="str">
            <v>Incremental Cost Value Source</v>
          </cell>
          <cell r="G6873" t="str">
            <v/>
          </cell>
          <cell r="H6873" t="str">
            <v/>
          </cell>
          <cell r="I6873" t="str">
            <v>California Industrial  Agricultural Measure Review and Update 29 Nov 2013.docx</v>
          </cell>
        </row>
        <row r="6874">
          <cell r="C6874" t="str">
            <v>178.2_Measure life (years)</v>
          </cell>
          <cell r="D6874">
            <v>2</v>
          </cell>
          <cell r="E6874" t="str">
            <v>Measure life (years)</v>
          </cell>
          <cell r="F6874" t="str">
            <v>Measure Life Value Source</v>
          </cell>
          <cell r="G6874" t="str">
            <v/>
          </cell>
          <cell r="H6874" t="str">
            <v/>
          </cell>
          <cell r="I6874" t="str">
            <v>California Industrial  Agricultural Measure Review and Update 29 Nov 2013.docx</v>
          </cell>
        </row>
        <row r="6875">
          <cell r="C6875" t="str">
            <v>178.2_Planned Realization Rate</v>
          </cell>
          <cell r="D6875">
            <v>2</v>
          </cell>
          <cell r="E6875" t="str">
            <v>Planned Realization Rate</v>
          </cell>
          <cell r="F6875" t="str">
            <v>Realization Rate Value Source</v>
          </cell>
          <cell r="G6875" t="str">
            <v/>
          </cell>
          <cell r="H6875" t="str">
            <v xml:space="preserve"> Table 1, p. 2.</v>
          </cell>
          <cell r="I6875" t="str">
            <v>CA_FinAnswer_Express_Program_Evaluation_2009-2011.pdf</v>
          </cell>
        </row>
        <row r="6876">
          <cell r="C6876" t="str">
            <v>178.2_Gross incremental annual electric savings (kWh/yr)</v>
          </cell>
          <cell r="D6876">
            <v>2</v>
          </cell>
          <cell r="E6876" t="str">
            <v>Gross incremental annual electric savings (kWh/yr)</v>
          </cell>
          <cell r="F6876" t="str">
            <v>Energy Savings Value Source</v>
          </cell>
          <cell r="G6876" t="str">
            <v/>
          </cell>
          <cell r="H6876" t="str">
            <v/>
          </cell>
          <cell r="I6876" t="str">
            <v>California Industrial  Agricultural Measure Review and Update 29 Nov 2013.docx</v>
          </cell>
        </row>
        <row r="6877">
          <cell r="C6877" t="str">
            <v>178.2_Planned Net to Gross Ratio</v>
          </cell>
          <cell r="D6877">
            <v>2</v>
          </cell>
          <cell r="E6877" t="str">
            <v>Planned Net to Gross Ratio</v>
          </cell>
          <cell r="F6877" t="str">
            <v>Net-to-Gross Value Source</v>
          </cell>
          <cell r="G6877" t="str">
            <v/>
          </cell>
          <cell r="H6877" t="str">
            <v>P. 2 .</v>
          </cell>
          <cell r="I6877" t="str">
            <v>CA_FinAnswer_Express_Program_Evaluation_2009-2011.pdf</v>
          </cell>
        </row>
        <row r="6878">
          <cell r="C6878" t="str">
            <v>395.2_Planned Realization Rate</v>
          </cell>
          <cell r="D6878">
            <v>2</v>
          </cell>
          <cell r="E6878" t="str">
            <v>Planned Realization Rate</v>
          </cell>
          <cell r="F6878" t="str">
            <v>Realization Rate Value Source</v>
          </cell>
          <cell r="G6878" t="str">
            <v/>
          </cell>
          <cell r="H6878" t="str">
            <v>Table 1</v>
          </cell>
          <cell r="I6878" t="str">
            <v>ID_Energy_FinAnswer_Program_Evaluation_2009-2011.pdf</v>
          </cell>
        </row>
        <row r="6879">
          <cell r="C6879" t="str">
            <v>395.2_Gross Average Monthly Demand Reduction (kW/unit)</v>
          </cell>
          <cell r="D6879">
            <v>2</v>
          </cell>
          <cell r="E6879" t="str">
            <v>Gross Average Monthly Demand Reduction (kW/unit)</v>
          </cell>
          <cell r="F6879" t="str">
            <v>Demand Reduction Value Source</v>
          </cell>
          <cell r="G6879" t="str">
            <v/>
          </cell>
          <cell r="H6879" t="str">
            <v/>
          </cell>
          <cell r="I6879" t="str">
            <v>Idaho Industrial  Agricultural Measure Review and Update 20 Nov 2013 revised 27 June 2014.pdf</v>
          </cell>
        </row>
        <row r="6880">
          <cell r="C6880" t="str">
            <v>395.2_Planned Net to Gross Ratio</v>
          </cell>
          <cell r="D6880">
            <v>2</v>
          </cell>
          <cell r="E6880" t="str">
            <v>Planned Net to Gross Ratio</v>
          </cell>
          <cell r="F6880" t="str">
            <v>Net-to-Gross Ratio Value Source</v>
          </cell>
          <cell r="G6880" t="str">
            <v/>
          </cell>
          <cell r="H6880" t="str">
            <v>Page 2</v>
          </cell>
          <cell r="I6880" t="str">
            <v>ID_Energy_FinAnswer_Program_Evaluation_2009-2011.pdf</v>
          </cell>
        </row>
        <row r="6881">
          <cell r="C6881" t="str">
            <v>395.2_Measure life (years)</v>
          </cell>
          <cell r="D6881">
            <v>2</v>
          </cell>
          <cell r="E6881" t="str">
            <v>Measure life (years)</v>
          </cell>
          <cell r="F6881" t="str">
            <v>Measure Life Value Source</v>
          </cell>
          <cell r="G6881" t="str">
            <v/>
          </cell>
          <cell r="H6881" t="str">
            <v>Page 19</v>
          </cell>
          <cell r="I6881" t="str">
            <v>Idaho Industrial  Agricultural Measure Review and Update 20 Nov 2013 revised 27 June 2014.pdf</v>
          </cell>
        </row>
        <row r="6882">
          <cell r="C6882" t="str">
            <v>395.2_Gross incremental annual electric savings (kWh/yr)</v>
          </cell>
          <cell r="D6882">
            <v>2</v>
          </cell>
          <cell r="E6882" t="str">
            <v>Gross incremental annual electric savings (kWh/yr)</v>
          </cell>
          <cell r="F6882" t="str">
            <v xml:space="preserve">Energy Savings Value Source </v>
          </cell>
          <cell r="G6882" t="str">
            <v/>
          </cell>
          <cell r="H6882" t="str">
            <v/>
          </cell>
          <cell r="I6882" t="str">
            <v>Idaho Industrial  Agricultural Measure Review and Update 20 Nov 2013 revised 27 June 2014.pdf</v>
          </cell>
        </row>
        <row r="6883">
          <cell r="C6883" t="str">
            <v>395.2_Incremental cost ($)</v>
          </cell>
          <cell r="D6883">
            <v>2</v>
          </cell>
          <cell r="E6883" t="str">
            <v>Incremental cost ($)</v>
          </cell>
          <cell r="F6883" t="str">
            <v>Cost Value Source</v>
          </cell>
          <cell r="G6883" t="str">
            <v/>
          </cell>
          <cell r="H6883" t="str">
            <v/>
          </cell>
          <cell r="I6883" t="str">
            <v>Idaho Industrial  Agricultural Measure Review and Update 20 Nov 2013 revised 27 June 2014.pdf</v>
          </cell>
        </row>
        <row r="6884">
          <cell r="C6884" t="str">
            <v>623.2_Incremental cost ($)</v>
          </cell>
          <cell r="D6884">
            <v>2</v>
          </cell>
          <cell r="E6884" t="str">
            <v>Incremental cost ($)</v>
          </cell>
          <cell r="F6884" t="str">
            <v>Cost Value Source</v>
          </cell>
          <cell r="G6884" t="str">
            <v/>
          </cell>
          <cell r="H6884" t="str">
            <v/>
          </cell>
          <cell r="I6884" t="str">
            <v>FinAnswer Express Market Characterization and Program Enhancements - Utah Service Territory 30 Nov 2011.pdf</v>
          </cell>
        </row>
        <row r="6885">
          <cell r="C6885" t="str">
            <v>623.2_Efficient Case Value</v>
          </cell>
          <cell r="D6885">
            <v>2</v>
          </cell>
          <cell r="E6885" t="str">
            <v>Efficient Case Value</v>
          </cell>
          <cell r="F6885" t="str">
            <v>Efficient Case Value Source</v>
          </cell>
          <cell r="G6885" t="str">
            <v/>
          </cell>
          <cell r="H6885" t="str">
            <v/>
          </cell>
          <cell r="I6885" t="str">
            <v>FinAnswer Express Market Characterization and Program Enhancements - Utah Service Territory 30 Nov 2011.pdf</v>
          </cell>
        </row>
        <row r="6886">
          <cell r="C6886" t="str">
            <v>623.2_Gross incremental annual electric savings (kWh/yr)</v>
          </cell>
          <cell r="D6886">
            <v>2</v>
          </cell>
          <cell r="E6886" t="str">
            <v>Gross incremental annual electric savings (kWh/yr)</v>
          </cell>
          <cell r="F6886" t="str">
            <v xml:space="preserve">Energy Savings Value Source </v>
          </cell>
          <cell r="G6886" t="str">
            <v/>
          </cell>
          <cell r="H6886" t="str">
            <v/>
          </cell>
          <cell r="I6886" t="str">
            <v>FinAnswer Express Market Characterization and Program Enhancements - Utah Service Territory 30 Nov 2011.pdf</v>
          </cell>
        </row>
        <row r="6887">
          <cell r="C6887" t="str">
            <v>623.2_Baseline Value</v>
          </cell>
          <cell r="D6887">
            <v>2</v>
          </cell>
          <cell r="E6887" t="str">
            <v>Baseline Value</v>
          </cell>
          <cell r="F6887" t="str">
            <v>Baseline Value Source</v>
          </cell>
          <cell r="G6887" t="str">
            <v/>
          </cell>
          <cell r="H6887" t="str">
            <v/>
          </cell>
          <cell r="I6887" t="str">
            <v>FinAnswer Express Market Characterization and Program Enhancements - Utah Service Territory 30 Nov 2011.pdf</v>
          </cell>
        </row>
        <row r="6888">
          <cell r="C6888" t="str">
            <v>623.2_Incentive Customer ($)</v>
          </cell>
          <cell r="D6888">
            <v>2</v>
          </cell>
          <cell r="E6888" t="str">
            <v>Incentive Customer ($)</v>
          </cell>
          <cell r="F6888" t="str">
            <v>Incentive Value Source</v>
          </cell>
          <cell r="G6888" t="str">
            <v/>
          </cell>
          <cell r="H6888" t="str">
            <v>FE Deemed Savings - Industrial v10.18.12.xlsx table of deemed values used by program administator</v>
          </cell>
          <cell r="I6888" t="str">
            <v/>
          </cell>
        </row>
        <row r="6889">
          <cell r="C6889" t="str">
            <v>623.2_Gross Average Monthly Demand Reduction (kW/unit)</v>
          </cell>
          <cell r="D6889">
            <v>2</v>
          </cell>
          <cell r="E6889" t="str">
            <v>Gross Average Monthly Demand Reduction (kW/unit)</v>
          </cell>
          <cell r="F6889" t="str">
            <v>Demand Reduction Value Source</v>
          </cell>
          <cell r="G6889" t="str">
            <v/>
          </cell>
          <cell r="H6889" t="str">
            <v/>
          </cell>
          <cell r="I6889" t="str">
            <v>FinAnswer Express Market Characterization and Program Enhancements - Utah Service Territory 30 Nov 2011.pdf</v>
          </cell>
        </row>
        <row r="6890">
          <cell r="C6890" t="str">
            <v>1043.2_Gross Average Monthly Demand Reduction (kW/unit)</v>
          </cell>
          <cell r="D6890">
            <v>2</v>
          </cell>
          <cell r="E6890" t="str">
            <v>Gross Average Monthly Demand Reduction (kW/unit)</v>
          </cell>
          <cell r="F6890" t="str">
            <v>Demand Savings Value Source</v>
          </cell>
          <cell r="G6890" t="str">
            <v/>
          </cell>
          <cell r="H6890" t="str">
            <v>Page 44</v>
          </cell>
          <cell r="I6890" t="str">
            <v>Wyoming Industrial  Agricultural Measure Review and Update 9 Nov.docx</v>
          </cell>
        </row>
        <row r="6891">
          <cell r="C6891" t="str">
            <v>1043.2_Planned Net to Gross Ratio</v>
          </cell>
          <cell r="D6891">
            <v>2</v>
          </cell>
          <cell r="E6891" t="str">
            <v>Planned Net to Gross Ratio</v>
          </cell>
          <cell r="F6891" t="str">
            <v>Net-to-Gross Value Source</v>
          </cell>
          <cell r="G6891" t="str">
            <v/>
          </cell>
          <cell r="H6891" t="str">
            <v>Recommendation on Page 10</v>
          </cell>
          <cell r="I6891" t="str">
            <v>DSM_WY_EnergyFinAnswer_Report_2011.pdf</v>
          </cell>
        </row>
        <row r="6892">
          <cell r="C6892" t="str">
            <v>1043.2_Incremental cost ($)</v>
          </cell>
          <cell r="D6892">
            <v>2</v>
          </cell>
          <cell r="E6892" t="str">
            <v>Incremental cost ($)</v>
          </cell>
          <cell r="F6892" t="str">
            <v>Incremental Cost Value Source</v>
          </cell>
          <cell r="G6892" t="str">
            <v/>
          </cell>
          <cell r="H6892" t="str">
            <v>Page 44</v>
          </cell>
          <cell r="I6892" t="str">
            <v>Wyoming Industrial  Agricultural Measure Review and Update 9 Nov.docx</v>
          </cell>
        </row>
        <row r="6893">
          <cell r="C6893" t="str">
            <v>1043.2_Gross incremental annual electric savings (kWh/yr)</v>
          </cell>
          <cell r="D6893">
            <v>2</v>
          </cell>
          <cell r="E6893" t="str">
            <v>Gross incremental annual electric savings (kWh/yr)</v>
          </cell>
          <cell r="F6893" t="str">
            <v>Energy Savings Value Source</v>
          </cell>
          <cell r="G6893" t="str">
            <v/>
          </cell>
          <cell r="H6893" t="str">
            <v>Page 44</v>
          </cell>
          <cell r="I6893" t="str">
            <v>Wyoming Industrial  Agricultural Measure Review and Update 9 Nov.docx</v>
          </cell>
        </row>
        <row r="6894">
          <cell r="C6894" t="str">
            <v>1043.2_Measure life (years)</v>
          </cell>
          <cell r="D6894">
            <v>2</v>
          </cell>
          <cell r="E6894" t="str">
            <v>Measure life (years)</v>
          </cell>
          <cell r="F6894" t="str">
            <v>Measure Life Value Source</v>
          </cell>
          <cell r="G6894" t="str">
            <v/>
          </cell>
          <cell r="H6894" t="str">
            <v>Page 44</v>
          </cell>
          <cell r="I6894" t="str">
            <v>Wyoming Industrial  Agricultural Measure Review and Update 9 Nov.docx</v>
          </cell>
        </row>
        <row r="6895">
          <cell r="C6895" t="str">
            <v>211.2_Planned Realization Rate</v>
          </cell>
          <cell r="D6895">
            <v>2</v>
          </cell>
          <cell r="E6895" t="str">
            <v>Planned Realization Rate</v>
          </cell>
          <cell r="F6895" t="str">
            <v>Realization Rate Value Source</v>
          </cell>
          <cell r="G6895" t="str">
            <v/>
          </cell>
          <cell r="H6895" t="str">
            <v xml:space="preserve"> Table 1, p. 2.</v>
          </cell>
          <cell r="I6895" t="str">
            <v>CA_FinAnswer_Express_Program_Evaluation_2009-2011.pdf</v>
          </cell>
        </row>
        <row r="6896">
          <cell r="C6896" t="str">
            <v>211.2_Planned Net to Gross Ratio</v>
          </cell>
          <cell r="D6896">
            <v>2</v>
          </cell>
          <cell r="E6896" t="str">
            <v>Planned Net to Gross Ratio</v>
          </cell>
          <cell r="F6896" t="str">
            <v>Net-to-Gross Value Source</v>
          </cell>
          <cell r="G6896" t="str">
            <v/>
          </cell>
          <cell r="H6896" t="str">
            <v>P. 2 .</v>
          </cell>
          <cell r="I6896" t="str">
            <v>CA_FinAnswer_Express_Program_Evaluation_2009-2011.pdf</v>
          </cell>
        </row>
        <row r="6897">
          <cell r="C6897" t="str">
            <v>211.2_Measure life (years)</v>
          </cell>
          <cell r="D6897">
            <v>2</v>
          </cell>
          <cell r="E6897" t="str">
            <v>Measure life (years)</v>
          </cell>
          <cell r="F6897" t="str">
            <v>Measure Life Value Source</v>
          </cell>
          <cell r="G6897" t="str">
            <v/>
          </cell>
          <cell r="H6897" t="str">
            <v/>
          </cell>
          <cell r="I6897" t="str">
            <v>FinAnswer Express Market Characterization and Program Enhancements - California Service Territory 18 August 2011.pdf</v>
          </cell>
        </row>
        <row r="6898">
          <cell r="C6898" t="str">
            <v>420.2_Planned Realization Rate</v>
          </cell>
          <cell r="D6898">
            <v>2</v>
          </cell>
          <cell r="E6898" t="str">
            <v>Planned Realization Rate</v>
          </cell>
          <cell r="F6898" t="str">
            <v>Realization Rate Value Source</v>
          </cell>
          <cell r="G6898" t="str">
            <v/>
          </cell>
          <cell r="H6898" t="str">
            <v>Table 1</v>
          </cell>
          <cell r="I6898" t="str">
            <v>ID_Energy_FinAnswer_Program_Evaluation_2009-2011.pdf</v>
          </cell>
        </row>
        <row r="6899">
          <cell r="C6899" t="str">
            <v>420.2_Planned Net to Gross Ratio</v>
          </cell>
          <cell r="D6899">
            <v>2</v>
          </cell>
          <cell r="E6899" t="str">
            <v>Planned Net to Gross Ratio</v>
          </cell>
          <cell r="F6899" t="str">
            <v>Net-to-Gross Ratio Value Source</v>
          </cell>
          <cell r="G6899" t="str">
            <v/>
          </cell>
          <cell r="H6899" t="str">
            <v>Page 2</v>
          </cell>
          <cell r="I6899" t="str">
            <v>ID_Energy_FinAnswer_Program_Evaluation_2009-2011.pdf</v>
          </cell>
        </row>
        <row r="6900">
          <cell r="C6900" t="str">
            <v>420.2_Measure life (years)</v>
          </cell>
          <cell r="D6900">
            <v>2</v>
          </cell>
          <cell r="E6900" t="str">
            <v>Measure life (years)</v>
          </cell>
          <cell r="F6900" t="str">
            <v>Measure Life Value Source</v>
          </cell>
          <cell r="G6900" t="str">
            <v/>
          </cell>
          <cell r="H6900" t="str">
            <v>Table 3 on page 19 of Appendix 1</v>
          </cell>
          <cell r="I6900" t="str">
            <v>ID_2011_Annual_Report_Appendix.pdf</v>
          </cell>
        </row>
        <row r="6901">
          <cell r="C6901" t="str">
            <v>645.2_Incremental cost ($)</v>
          </cell>
          <cell r="D6901">
            <v>2</v>
          </cell>
          <cell r="E6901" t="str">
            <v>Incremental cost ($)</v>
          </cell>
          <cell r="F6901" t="str">
            <v>Cost Value Source</v>
          </cell>
          <cell r="G6901" t="str">
            <v/>
          </cell>
          <cell r="H6901" t="str">
            <v/>
          </cell>
          <cell r="I6901" t="str">
            <v>FinAnswer Express Market Characterization and Program Enhancements - Utah Service Territory 30 Nov 2011.pdf</v>
          </cell>
        </row>
        <row r="6902">
          <cell r="C6902" t="str">
            <v>645.2_Incentive Customer ($)</v>
          </cell>
          <cell r="D6902">
            <v>2</v>
          </cell>
          <cell r="E6902" t="str">
            <v>Incentive Customer ($)</v>
          </cell>
          <cell r="F6902" t="str">
            <v>Incentive Value Source</v>
          </cell>
          <cell r="G6902" t="str">
            <v/>
          </cell>
          <cell r="H6902" t="str">
            <v>FE Deemed Savings - Industrial v10.18.12.xlsx table of deemed values used by program administator</v>
          </cell>
          <cell r="I6902" t="str">
            <v/>
          </cell>
        </row>
        <row r="6903">
          <cell r="C6903" t="str">
            <v>645.2_Gross Average Monthly Demand Reduction (kW/unit)</v>
          </cell>
          <cell r="D6903">
            <v>2</v>
          </cell>
          <cell r="E6903" t="str">
            <v>Gross Average Monthly Demand Reduction (kW/unit)</v>
          </cell>
          <cell r="F6903" t="str">
            <v>Demand Reduction Value Source</v>
          </cell>
          <cell r="G6903" t="str">
            <v/>
          </cell>
          <cell r="H6903" t="str">
            <v/>
          </cell>
          <cell r="I6903" t="str">
            <v>FinAnswer Express Market Characterization and Program Enhancements - Utah Service Territory 30 Nov 2011.pdf</v>
          </cell>
        </row>
        <row r="6904">
          <cell r="C6904" t="str">
            <v>645.2_Efficient Case Value</v>
          </cell>
          <cell r="D6904">
            <v>2</v>
          </cell>
          <cell r="E6904" t="str">
            <v>Efficient Case Value</v>
          </cell>
          <cell r="F6904" t="str">
            <v>Efficient Case Value Source</v>
          </cell>
          <cell r="G6904" t="str">
            <v/>
          </cell>
          <cell r="H6904" t="str">
            <v/>
          </cell>
          <cell r="I6904" t="str">
            <v>FinAnswer Express Market Characterization and Program Enhancements - Utah Service Territory 30 Nov 2011.pdf</v>
          </cell>
        </row>
        <row r="6905">
          <cell r="C6905" t="str">
            <v>645.2_Gross Average Monthly Demand Reduction (kW/unit)</v>
          </cell>
          <cell r="D6905">
            <v>2</v>
          </cell>
          <cell r="E6905" t="str">
            <v>Gross Average Monthly Demand Reduction (kW/unit)</v>
          </cell>
          <cell r="F6905" t="str">
            <v>Savings Parameters</v>
          </cell>
          <cell r="G6905" t="str">
            <v/>
          </cell>
          <cell r="H6905" t="str">
            <v/>
          </cell>
          <cell r="I6905" t="str">
            <v>Farm Equipment.docx</v>
          </cell>
        </row>
        <row r="6906">
          <cell r="C6906" t="str">
            <v>645.2_Gross incremental annual electric savings (kWh/yr)</v>
          </cell>
          <cell r="D6906">
            <v>2</v>
          </cell>
          <cell r="E6906" t="str">
            <v>Gross incremental annual electric savings (kWh/yr)</v>
          </cell>
          <cell r="F6906" t="str">
            <v xml:space="preserve">Energy Savings Value Source </v>
          </cell>
          <cell r="G6906" t="str">
            <v/>
          </cell>
          <cell r="H6906" t="str">
            <v/>
          </cell>
          <cell r="I6906" t="str">
            <v>FinAnswer Express Market Characterization and Program Enhancements - Utah Service Territory 30 Nov 2011.pdf</v>
          </cell>
        </row>
        <row r="6907">
          <cell r="C6907" t="str">
            <v>645.2_Gross incremental annual electric savings (kWh/yr)</v>
          </cell>
          <cell r="D6907">
            <v>2</v>
          </cell>
          <cell r="E6907" t="str">
            <v>Gross incremental annual electric savings (kWh/yr)</v>
          </cell>
          <cell r="F6907" t="str">
            <v>Savings Parameters</v>
          </cell>
          <cell r="G6907" t="str">
            <v/>
          </cell>
          <cell r="H6907" t="str">
            <v/>
          </cell>
          <cell r="I6907" t="str">
            <v>Farm Equipment.docx</v>
          </cell>
        </row>
        <row r="6908">
          <cell r="C6908" t="str">
            <v>645.2_Baseline Value</v>
          </cell>
          <cell r="D6908">
            <v>2</v>
          </cell>
          <cell r="E6908" t="str">
            <v>Baseline Value</v>
          </cell>
          <cell r="F6908" t="str">
            <v>Baseline Value Source</v>
          </cell>
          <cell r="G6908" t="str">
            <v/>
          </cell>
          <cell r="H6908" t="str">
            <v/>
          </cell>
          <cell r="I6908" t="str">
            <v>FinAnswer Express Market Characterization and Program Enhancements - Utah Service Territory 30 Nov 2011.pdf</v>
          </cell>
        </row>
        <row r="6909">
          <cell r="C6909" t="str">
            <v>870.2_Measure life (years)</v>
          </cell>
          <cell r="D6909">
            <v>2</v>
          </cell>
          <cell r="E6909" t="str">
            <v>Measure life (years)</v>
          </cell>
          <cell r="F6909" t="str">
            <v>Measure Life Value Source</v>
          </cell>
          <cell r="G6909" t="str">
            <v/>
          </cell>
          <cell r="H6909" t="str">
            <v>Table 2a on page 10 of Appendix 1</v>
          </cell>
          <cell r="I6909" t="str">
            <v>WA_2011_Annual_Report_Conservation_Acquisition.pdf</v>
          </cell>
        </row>
        <row r="6910">
          <cell r="C6910" t="str">
            <v>870.2_Gross Average Monthly Demand Reduction (kW/unit)</v>
          </cell>
          <cell r="D6910">
            <v>2</v>
          </cell>
          <cell r="E6910" t="str">
            <v>Gross Average Monthly Demand Reduction (kW/unit)</v>
          </cell>
          <cell r="F6910" t="str">
            <v>Demand Reduction Value Source</v>
          </cell>
          <cell r="G6910" t="str">
            <v/>
          </cell>
          <cell r="H6910" t="str">
            <v>pg 52, Farm &amp; Dairy Equipment Incentives table</v>
          </cell>
          <cell r="I6910" t="str">
            <v>Review and Update Industrial Agricultural Incentive Table Measures Washington 3 Nov 2013.pdf</v>
          </cell>
        </row>
        <row r="6911">
          <cell r="C6911" t="str">
            <v>870.2_Incremental cost ($)</v>
          </cell>
          <cell r="D6911">
            <v>2</v>
          </cell>
          <cell r="E6911" t="str">
            <v>Incremental cost ($)</v>
          </cell>
          <cell r="F6911" t="str">
            <v>Cost Value Source</v>
          </cell>
          <cell r="G6911" t="str">
            <v/>
          </cell>
          <cell r="H6911" t="str">
            <v>pg 52, Farm &amp; Dairy Equipment Incentives table</v>
          </cell>
          <cell r="I6911" t="str">
            <v>Review and Update Industrial Agricultural Incentive Table Measures Washington 3 Nov 2013.pdf</v>
          </cell>
        </row>
        <row r="6912">
          <cell r="C6912" t="str">
            <v>870.2_Gross incremental annual electric savings (kWh/yr)</v>
          </cell>
          <cell r="D6912">
            <v>2</v>
          </cell>
          <cell r="E6912" t="str">
            <v>Gross incremental annual electric savings (kWh/yr)</v>
          </cell>
          <cell r="F6912" t="str">
            <v>Savings Parameters</v>
          </cell>
          <cell r="G6912" t="str">
            <v/>
          </cell>
          <cell r="H6912" t="str">
            <v>pg 52, Farm &amp; Dairy Equipment Incentives table</v>
          </cell>
          <cell r="I6912" t="str">
            <v>Review and Update Industrial Agricultural Incentive Table Measures Washington 3 Nov 2013.pdf</v>
          </cell>
        </row>
        <row r="6913">
          <cell r="C6913" t="str">
            <v>870.2_Gross Average Monthly Demand Reduction (kW/unit)</v>
          </cell>
          <cell r="D6913">
            <v>2</v>
          </cell>
          <cell r="E6913" t="str">
            <v>Gross Average Monthly Demand Reduction (kW/unit)</v>
          </cell>
          <cell r="F6913" t="str">
            <v>Savings Parameters</v>
          </cell>
          <cell r="G6913" t="str">
            <v/>
          </cell>
          <cell r="H6913" t="str">
            <v/>
          </cell>
          <cell r="I6913" t="str">
            <v>WA Farm Equipment.docx</v>
          </cell>
        </row>
        <row r="6914">
          <cell r="C6914" t="str">
            <v>870.2_Gross incremental annual electric savings (kWh/yr)</v>
          </cell>
          <cell r="D6914">
            <v>2</v>
          </cell>
          <cell r="E6914" t="str">
            <v>Gross incremental annual electric savings (kWh/yr)</v>
          </cell>
          <cell r="F6914" t="str">
            <v xml:space="preserve">Energy Savings Value Source </v>
          </cell>
          <cell r="G6914" t="str">
            <v/>
          </cell>
          <cell r="H6914" t="str">
            <v>pg 52, Farm &amp; Dairy Equipment Incentives table</v>
          </cell>
          <cell r="I6914" t="str">
            <v>Review and Update Industrial Agricultural Incentive Table Measures Washington 3 Nov 2013.pdf</v>
          </cell>
        </row>
        <row r="6915">
          <cell r="C6915" t="str">
            <v>870.2_Incentive Customer ($)</v>
          </cell>
          <cell r="D6915">
            <v>2</v>
          </cell>
          <cell r="E6915" t="str">
            <v>Incentive Customer ($)</v>
          </cell>
          <cell r="F6915" t="str">
            <v>Incentive Value Source</v>
          </cell>
          <cell r="G6915" t="str">
            <v/>
          </cell>
          <cell r="H6915" t="str">
            <v>pg 52, Farm &amp; Dairy Equipment Incentives table</v>
          </cell>
          <cell r="I6915" t="str">
            <v>Review and Update Industrial Agricultural Incentive Table Measures Washington 3 Nov 2013.pdf</v>
          </cell>
        </row>
        <row r="6916">
          <cell r="C6916" t="str">
            <v>1095.2_Planned Net to Gross Ratio</v>
          </cell>
          <cell r="D6916">
            <v>2</v>
          </cell>
          <cell r="E6916" t="str">
            <v>Planned Net to Gross Ratio</v>
          </cell>
          <cell r="F6916" t="str">
            <v>Net-to-Gross Value Source</v>
          </cell>
          <cell r="G6916" t="str">
            <v/>
          </cell>
          <cell r="H6916" t="str">
            <v>Recommendation on Page 10</v>
          </cell>
          <cell r="I6916" t="str">
            <v>DSM_WY_EnergyFinAnswer_Report_2011.pdf</v>
          </cell>
        </row>
        <row r="6917">
          <cell r="C6917" t="str">
            <v>1095.2_Measure life (years)</v>
          </cell>
          <cell r="D6917">
            <v>2</v>
          </cell>
          <cell r="E6917" t="str">
            <v>Measure life (years)</v>
          </cell>
          <cell r="F6917" t="str">
            <v>Measure Life Value Source</v>
          </cell>
          <cell r="G6917" t="str">
            <v/>
          </cell>
          <cell r="H6917" t="str">
            <v>Table 26</v>
          </cell>
          <cell r="I6917" t="str">
            <v>2013-Wyoming-Annual-Report-Appendices-FINAL.pdf</v>
          </cell>
        </row>
        <row r="6918">
          <cell r="C6918" t="str">
            <v>183.2_Planned Realization Rate</v>
          </cell>
          <cell r="D6918">
            <v>2</v>
          </cell>
          <cell r="E6918" t="str">
            <v>Planned Realization Rate</v>
          </cell>
          <cell r="F6918" t="str">
            <v>Realization Rate Value Source</v>
          </cell>
          <cell r="G6918" t="str">
            <v/>
          </cell>
          <cell r="H6918" t="str">
            <v xml:space="preserve"> Table 1, p. 2.</v>
          </cell>
          <cell r="I6918" t="str">
            <v>CA_FinAnswer_Express_Program_Evaluation_2009-2011.pdf</v>
          </cell>
        </row>
        <row r="6919">
          <cell r="C6919" t="str">
            <v>183.2_Planned Net to Gross Ratio</v>
          </cell>
          <cell r="D6919">
            <v>2</v>
          </cell>
          <cell r="E6919" t="str">
            <v>Planned Net to Gross Ratio</v>
          </cell>
          <cell r="F6919" t="str">
            <v>Net-to-Gross Value Source</v>
          </cell>
          <cell r="G6919" t="str">
            <v/>
          </cell>
          <cell r="H6919" t="str">
            <v>P. 2 .</v>
          </cell>
          <cell r="I6919" t="str">
            <v>CA_FinAnswer_Express_Program_Evaluation_2009-2011.pdf</v>
          </cell>
        </row>
        <row r="6920">
          <cell r="C6920" t="str">
            <v>183.2_Measure life (years)</v>
          </cell>
          <cell r="D6920">
            <v>2</v>
          </cell>
          <cell r="E6920" t="str">
            <v>Measure life (years)</v>
          </cell>
          <cell r="F6920" t="str">
            <v>Measure Life Value Source</v>
          </cell>
          <cell r="G6920" t="str">
            <v/>
          </cell>
          <cell r="H6920" t="str">
            <v/>
          </cell>
          <cell r="I6920" t="str">
            <v>FinAnswer Express Market Characterization and Program Enhancements - California Service Territory 18 August 2011.pdf</v>
          </cell>
        </row>
        <row r="6921">
          <cell r="C6921" t="str">
            <v>402.2_Planned Realization Rate</v>
          </cell>
          <cell r="D6921">
            <v>2</v>
          </cell>
          <cell r="E6921" t="str">
            <v>Planned Realization Rate</v>
          </cell>
          <cell r="F6921" t="str">
            <v>Realization Rate Value Source</v>
          </cell>
          <cell r="G6921" t="str">
            <v/>
          </cell>
          <cell r="H6921" t="str">
            <v>Table 1</v>
          </cell>
          <cell r="I6921" t="str">
            <v>ID_Energy_FinAnswer_Program_Evaluation_2009-2011.pdf</v>
          </cell>
        </row>
        <row r="6922">
          <cell r="C6922" t="str">
            <v>402.2_Planned Net to Gross Ratio</v>
          </cell>
          <cell r="D6922">
            <v>2</v>
          </cell>
          <cell r="E6922" t="str">
            <v>Planned Net to Gross Ratio</v>
          </cell>
          <cell r="F6922" t="str">
            <v>Net-to-Gross Ratio Value Source</v>
          </cell>
          <cell r="G6922" t="str">
            <v/>
          </cell>
          <cell r="H6922" t="str">
            <v>Page 2</v>
          </cell>
          <cell r="I6922" t="str">
            <v>ID_Energy_FinAnswer_Program_Evaluation_2009-2011.pdf</v>
          </cell>
        </row>
        <row r="6923">
          <cell r="C6923" t="str">
            <v>402.2_Measure life (years)</v>
          </cell>
          <cell r="D6923">
            <v>2</v>
          </cell>
          <cell r="E6923" t="str">
            <v>Measure life (years)</v>
          </cell>
          <cell r="F6923" t="str">
            <v>Measure Life Value Source</v>
          </cell>
          <cell r="G6923" t="str">
            <v/>
          </cell>
          <cell r="H6923" t="str">
            <v>Table 3 on page 19 of Appendix 1</v>
          </cell>
          <cell r="I6923" t="str">
            <v>ID_2011_Annual_Report_Appendix.pdf</v>
          </cell>
        </row>
        <row r="6924">
          <cell r="C6924" t="str">
            <v>628.2_Efficient Case Value</v>
          </cell>
          <cell r="D6924">
            <v>2</v>
          </cell>
          <cell r="E6924" t="str">
            <v>Efficient Case Value</v>
          </cell>
          <cell r="F6924" t="str">
            <v>Efficient Case Value Source</v>
          </cell>
          <cell r="G6924" t="str">
            <v/>
          </cell>
          <cell r="H6924" t="str">
            <v/>
          </cell>
          <cell r="I6924" t="str">
            <v>FinAnswer Express Market Characterization and Program Enhancements - Utah Service Territory 30 Nov 2011.pdf</v>
          </cell>
        </row>
        <row r="6925">
          <cell r="C6925" t="str">
            <v>628.2_Baseline Value</v>
          </cell>
          <cell r="D6925">
            <v>2</v>
          </cell>
          <cell r="E6925" t="str">
            <v>Baseline Value</v>
          </cell>
          <cell r="F6925" t="str">
            <v>Baseline Value Source</v>
          </cell>
          <cell r="G6925" t="str">
            <v/>
          </cell>
          <cell r="H6925" t="str">
            <v/>
          </cell>
          <cell r="I6925" t="str">
            <v>FinAnswer Express Market Characterization and Program Enhancements - Utah Service Territory 30 Nov 2011.pdf</v>
          </cell>
        </row>
        <row r="6926">
          <cell r="C6926" t="str">
            <v>628.2_Gross incremental annual electric savings (kWh/yr)</v>
          </cell>
          <cell r="D6926">
            <v>2</v>
          </cell>
          <cell r="E6926" t="str">
            <v>Gross incremental annual electric savings (kWh/yr)</v>
          </cell>
          <cell r="F6926" t="str">
            <v xml:space="preserve">Energy Savings Value Source </v>
          </cell>
          <cell r="G6926" t="str">
            <v/>
          </cell>
          <cell r="H6926" t="str">
            <v/>
          </cell>
          <cell r="I6926" t="str">
            <v>FinAnswer Express Market Characterization and Program Enhancements - Utah Service Territory 30 Nov 2011.pdf</v>
          </cell>
        </row>
        <row r="6927">
          <cell r="C6927" t="str">
            <v>628.2_Incremental cost ($)</v>
          </cell>
          <cell r="D6927">
            <v>2</v>
          </cell>
          <cell r="E6927" t="str">
            <v>Incremental cost ($)</v>
          </cell>
          <cell r="F6927" t="str">
            <v>Cost Value Source</v>
          </cell>
          <cell r="G6927" t="str">
            <v/>
          </cell>
          <cell r="H6927" t="str">
            <v/>
          </cell>
          <cell r="I6927" t="str">
            <v>FinAnswer Express Market Characterization and Program Enhancements - Utah Service Territory 30 Nov 2011.pdf</v>
          </cell>
        </row>
        <row r="6928">
          <cell r="C6928" t="str">
            <v>628.2_Gross incremental annual electric savings (kWh/yr)</v>
          </cell>
          <cell r="D6928">
            <v>2</v>
          </cell>
          <cell r="E6928" t="str">
            <v>Gross incremental annual electric savings (kWh/yr)</v>
          </cell>
          <cell r="F6928" t="str">
            <v>Savings Parameters</v>
          </cell>
          <cell r="G6928" t="str">
            <v/>
          </cell>
          <cell r="H6928" t="str">
            <v/>
          </cell>
          <cell r="I6928" t="str">
            <v>Farm Equipment.docx</v>
          </cell>
        </row>
        <row r="6929">
          <cell r="C6929" t="str">
            <v>628.2_Gross Average Monthly Demand Reduction (kW/unit)</v>
          </cell>
          <cell r="D6929">
            <v>2</v>
          </cell>
          <cell r="E6929" t="str">
            <v>Gross Average Monthly Demand Reduction (kW/unit)</v>
          </cell>
          <cell r="F6929" t="str">
            <v>Savings Parameters</v>
          </cell>
          <cell r="G6929" t="str">
            <v/>
          </cell>
          <cell r="H6929" t="str">
            <v/>
          </cell>
          <cell r="I6929" t="str">
            <v>Farm Equipment.docx</v>
          </cell>
        </row>
        <row r="6930">
          <cell r="C6930" t="str">
            <v>628.2_Incentive Customer ($)</v>
          </cell>
          <cell r="D6930">
            <v>2</v>
          </cell>
          <cell r="E6930" t="str">
            <v>Incentive Customer ($)</v>
          </cell>
          <cell r="F6930" t="str">
            <v>Incentive Value Source</v>
          </cell>
          <cell r="G6930" t="str">
            <v/>
          </cell>
          <cell r="H6930" t="str">
            <v>FE Deemed Savings - Industrial v10.18.12.xlsx table of deemed values used by program administator</v>
          </cell>
          <cell r="I6930" t="str">
            <v/>
          </cell>
        </row>
        <row r="6931">
          <cell r="C6931" t="str">
            <v>628.2_Gross Average Monthly Demand Reduction (kW/unit)</v>
          </cell>
          <cell r="D6931">
            <v>2</v>
          </cell>
          <cell r="E6931" t="str">
            <v>Gross Average Monthly Demand Reduction (kW/unit)</v>
          </cell>
          <cell r="F6931" t="str">
            <v>Demand Reduction Value Source</v>
          </cell>
          <cell r="G6931" t="str">
            <v/>
          </cell>
          <cell r="H6931" t="str">
            <v/>
          </cell>
          <cell r="I6931" t="str">
            <v>FinAnswer Express Market Characterization and Program Enhancements - Utah Service Territory 30 Nov 2011.pdf</v>
          </cell>
        </row>
        <row r="6932">
          <cell r="C6932" t="str">
            <v>839.2_Incentive Customer ($)</v>
          </cell>
          <cell r="D6932">
            <v>2</v>
          </cell>
          <cell r="E6932" t="str">
            <v>Incentive Customer ($)</v>
          </cell>
          <cell r="F6932" t="str">
            <v>Incentive Value Source</v>
          </cell>
          <cell r="G6932" t="str">
            <v/>
          </cell>
          <cell r="H6932" t="str">
            <v>pg 52, Farm &amp; Dairy Equipment Incentives table</v>
          </cell>
          <cell r="I6932" t="str">
            <v>Review and Update Industrial Agricultural Incentive Table Measures Washington 3 Nov 2013.pdf</v>
          </cell>
        </row>
        <row r="6933">
          <cell r="C6933" t="str">
            <v>839.2_Gross Average Monthly Demand Reduction (kW/unit)</v>
          </cell>
          <cell r="D6933">
            <v>2</v>
          </cell>
          <cell r="E6933" t="str">
            <v>Gross Average Monthly Demand Reduction (kW/unit)</v>
          </cell>
          <cell r="F6933" t="str">
            <v>Demand Reduction Value Source</v>
          </cell>
          <cell r="G6933" t="str">
            <v/>
          </cell>
          <cell r="H6933" t="str">
            <v>pg 52, Farm &amp; Dairy Equipment Incentives table</v>
          </cell>
          <cell r="I6933" t="str">
            <v>Review and Update Industrial Agricultural Incentive Table Measures Washington 3 Nov 2013.pdf</v>
          </cell>
        </row>
        <row r="6934">
          <cell r="C6934" t="str">
            <v>839.2_Gross Average Monthly Demand Reduction (kW/unit)</v>
          </cell>
          <cell r="D6934">
            <v>2</v>
          </cell>
          <cell r="E6934" t="str">
            <v>Gross Average Monthly Demand Reduction (kW/unit)</v>
          </cell>
          <cell r="F6934" t="str">
            <v>Savings Parameters</v>
          </cell>
          <cell r="G6934" t="str">
            <v/>
          </cell>
          <cell r="H6934" t="str">
            <v/>
          </cell>
          <cell r="I6934" t="str">
            <v>WA Farm Equipment.docx</v>
          </cell>
        </row>
        <row r="6935">
          <cell r="C6935" t="str">
            <v>839.2_Incremental cost ($)</v>
          </cell>
          <cell r="D6935">
            <v>2</v>
          </cell>
          <cell r="E6935" t="str">
            <v>Incremental cost ($)</v>
          </cell>
          <cell r="F6935" t="str">
            <v>Cost Value Source</v>
          </cell>
          <cell r="G6935" t="str">
            <v/>
          </cell>
          <cell r="H6935" t="str">
            <v>pg 52, Farm &amp; Dairy Equipment Incentives table</v>
          </cell>
          <cell r="I6935" t="str">
            <v>Review and Update Industrial Agricultural Incentive Table Measures Washington 3 Nov 2013.pdf</v>
          </cell>
        </row>
        <row r="6936">
          <cell r="C6936" t="str">
            <v>839.2_Gross incremental annual electric savings (kWh/yr)</v>
          </cell>
          <cell r="D6936">
            <v>2</v>
          </cell>
          <cell r="E6936" t="str">
            <v>Gross incremental annual electric savings (kWh/yr)</v>
          </cell>
          <cell r="F6936" t="str">
            <v xml:space="preserve">Energy Savings Value Source </v>
          </cell>
          <cell r="G6936" t="str">
            <v/>
          </cell>
          <cell r="H6936" t="str">
            <v>pg 52, Farm &amp; Dairy Equipment Incentives table</v>
          </cell>
          <cell r="I6936" t="str">
            <v>Review and Update Industrial Agricultural Incentive Table Measures Washington 3 Nov 2013.pdf</v>
          </cell>
        </row>
        <row r="6937">
          <cell r="C6937" t="str">
            <v>839.2_Measure life (years)</v>
          </cell>
          <cell r="D6937">
            <v>2</v>
          </cell>
          <cell r="E6937" t="str">
            <v>Measure life (years)</v>
          </cell>
          <cell r="F6937" t="str">
            <v>Measure Life Value Source</v>
          </cell>
          <cell r="G6937" t="str">
            <v/>
          </cell>
          <cell r="H6937" t="str">
            <v>Table 2a on page 10 of Appendix 1</v>
          </cell>
          <cell r="I6937" t="str">
            <v>WA_2011_Annual_Report_Conservation_Acquisition.pdf</v>
          </cell>
        </row>
        <row r="6938">
          <cell r="C6938" t="str">
            <v>1063.2_Planned Net to Gross Ratio</v>
          </cell>
          <cell r="D6938">
            <v>2</v>
          </cell>
          <cell r="E6938" t="str">
            <v>Planned Net to Gross Ratio</v>
          </cell>
          <cell r="F6938" t="str">
            <v>Net-to-Gross Value Source</v>
          </cell>
          <cell r="G6938" t="str">
            <v/>
          </cell>
          <cell r="H6938" t="str">
            <v>Recommendation on Page 10</v>
          </cell>
          <cell r="I6938" t="str">
            <v>DSM_WY_EnergyFinAnswer_Report_2011.pdf</v>
          </cell>
        </row>
        <row r="6939">
          <cell r="C6939" t="str">
            <v>1063.2_Measure life (years)</v>
          </cell>
          <cell r="D6939">
            <v>2</v>
          </cell>
          <cell r="E6939" t="str">
            <v>Measure life (years)</v>
          </cell>
          <cell r="F6939" t="str">
            <v>Measure Life Value Source</v>
          </cell>
          <cell r="G6939" t="str">
            <v/>
          </cell>
          <cell r="H6939" t="str">
            <v>Table 26</v>
          </cell>
          <cell r="I6939" t="str">
            <v>2013-Wyoming-Annual-Report-Appendices-FINAL.pdf</v>
          </cell>
        </row>
        <row r="6940">
          <cell r="C6940" t="str">
            <v>628.3_Measure life (years)</v>
          </cell>
          <cell r="D6940">
            <v>3</v>
          </cell>
          <cell r="E6940" t="str">
            <v>Measure life (years)</v>
          </cell>
          <cell r="F6940" t="str">
            <v>Measure Life Value Source</v>
          </cell>
          <cell r="G6940" t="str">
            <v/>
          </cell>
          <cell r="H6940" t="str">
            <v>Page 53</v>
          </cell>
          <cell r="I6940" t="str">
            <v>Utah Industrial  Agricultural Measure Review and Update 1 May 2014.docx</v>
          </cell>
        </row>
        <row r="6941">
          <cell r="C6941" t="str">
            <v>628.3_Planned Realization Rate</v>
          </cell>
          <cell r="D6941">
            <v>3</v>
          </cell>
          <cell r="E6941" t="str">
            <v>Planned Realization Rate</v>
          </cell>
          <cell r="F6941" t="str">
            <v>Planned Realization Rate Value Source</v>
          </cell>
          <cell r="G6941" t="str">
            <v/>
          </cell>
          <cell r="H6941" t="str">
            <v>BAU - CE inputs sheet</v>
          </cell>
          <cell r="I6941" t="str">
            <v>CE inputs - measure update   small business 031314.xlsx</v>
          </cell>
        </row>
        <row r="6942">
          <cell r="C6942" t="str">
            <v>628.3_Gross incremental annual electric savings (kWh/yr)</v>
          </cell>
          <cell r="D6942">
            <v>3</v>
          </cell>
          <cell r="E6942" t="str">
            <v>Gross incremental annual electric savings (kWh/yr)</v>
          </cell>
          <cell r="F6942" t="str">
            <v>Energy savings value source</v>
          </cell>
          <cell r="G6942" t="str">
            <v/>
          </cell>
          <cell r="H6942" t="str">
            <v/>
          </cell>
          <cell r="I6942" t="str">
            <v>Utah Industrial  Agricultural Measure Review and Update 1 May 2014.docx</v>
          </cell>
        </row>
        <row r="6943">
          <cell r="C6943" t="str">
            <v>628.3_Planned Net to Gross Ratio</v>
          </cell>
          <cell r="D6943">
            <v>3</v>
          </cell>
          <cell r="E6943" t="str">
            <v>Planned Net to Gross Ratio</v>
          </cell>
          <cell r="F6943" t="str">
            <v>Planned Net-to-Gross Ratio Value Source</v>
          </cell>
          <cell r="G6943" t="str">
            <v/>
          </cell>
          <cell r="H6943" t="str">
            <v>BAU - CE inputs sheet</v>
          </cell>
          <cell r="I6943" t="str">
            <v>CE inputs - measure update   small business 031314.xlsx</v>
          </cell>
        </row>
        <row r="6944">
          <cell r="C6944" t="str">
            <v>628.3_Gross incremental annual electric savings (kWh/yr)</v>
          </cell>
          <cell r="D6944">
            <v>3</v>
          </cell>
          <cell r="E6944" t="str">
            <v>Gross incremental annual electric savings (kWh/yr)</v>
          </cell>
          <cell r="F6944" t="str">
            <v>Energy savings value source</v>
          </cell>
          <cell r="G6944" t="str">
            <v/>
          </cell>
          <cell r="H6944" t="str">
            <v/>
          </cell>
          <cell r="I6944" t="str">
            <v>PacifiCorp Milk Pre-Cooler Calculator v1.9.xlsm</v>
          </cell>
        </row>
        <row r="6945">
          <cell r="C6945" t="str">
            <v>172.2_Planned Net to Gross Ratio</v>
          </cell>
          <cell r="D6945">
            <v>2</v>
          </cell>
          <cell r="E6945" t="str">
            <v>Planned Net to Gross Ratio</v>
          </cell>
          <cell r="F6945" t="str">
            <v>Net-to-Gross Value Source</v>
          </cell>
          <cell r="G6945" t="str">
            <v/>
          </cell>
          <cell r="H6945" t="str">
            <v>page 2</v>
          </cell>
          <cell r="I6945" t="str">
            <v>CA_FinAnswer_Express_Program_Evaluation_2009-2011.pdf</v>
          </cell>
        </row>
        <row r="6946">
          <cell r="C6946" t="str">
            <v>172.2_Planned Realization Rate</v>
          </cell>
          <cell r="D6946">
            <v>2</v>
          </cell>
          <cell r="E6946" t="str">
            <v>Planned Realization Rate</v>
          </cell>
          <cell r="F6946" t="str">
            <v>Realization Rate Value Source</v>
          </cell>
          <cell r="G6946" t="str">
            <v/>
          </cell>
          <cell r="H6946" t="str">
            <v>page 2</v>
          </cell>
          <cell r="I6946" t="str">
            <v>CA_FinAnswer_Express_Program_Evaluation_2009-2011.pdf</v>
          </cell>
        </row>
        <row r="6947">
          <cell r="C6947" t="str">
            <v>386.2_Measure life (years)</v>
          </cell>
          <cell r="D6947">
            <v>2</v>
          </cell>
          <cell r="E6947" t="str">
            <v>Measure life (years)</v>
          </cell>
          <cell r="F6947" t="str">
            <v>Measure Life Value Source</v>
          </cell>
          <cell r="G6947" t="str">
            <v/>
          </cell>
          <cell r="H6947" t="str">
            <v/>
          </cell>
          <cell r="I6947" t="str">
            <v>NonLighting Measure Worksheets ID 111314.pdf</v>
          </cell>
        </row>
        <row r="6948">
          <cell r="C6948" t="str">
            <v>386.2_Planned Net to Gross Ratio</v>
          </cell>
          <cell r="D6948">
            <v>2</v>
          </cell>
          <cell r="E6948" t="str">
            <v>Planned Net to Gross Ratio</v>
          </cell>
          <cell r="F6948" t="str">
            <v>Net-to-Gross Value Source</v>
          </cell>
          <cell r="G6948" t="str">
            <v/>
          </cell>
          <cell r="H6948" t="str">
            <v>Page 2</v>
          </cell>
          <cell r="I6948" t="str">
            <v>ID_FinAnswer_Express_Program_Evaluation_2009-2011.pdf</v>
          </cell>
        </row>
        <row r="6949">
          <cell r="C6949" t="str">
            <v>386.2_Planned Realization Rate</v>
          </cell>
          <cell r="D6949">
            <v>2</v>
          </cell>
          <cell r="E6949" t="str">
            <v>Planned Realization Rate</v>
          </cell>
          <cell r="F6949" t="str">
            <v>Realization Rate Value Source</v>
          </cell>
          <cell r="G6949" t="str">
            <v/>
          </cell>
          <cell r="H6949" t="str">
            <v>Table 1</v>
          </cell>
          <cell r="I6949" t="str">
            <v>ID_FinAnswer_Express_Program_Evaluation_2009-2011.pdf</v>
          </cell>
        </row>
        <row r="6950">
          <cell r="C6950" t="str">
            <v>386.2_Gross incremental annual electric savings (kWh/yr)</v>
          </cell>
          <cell r="D6950">
            <v>2</v>
          </cell>
          <cell r="E6950" t="str">
            <v>Gross incremental annual electric savings (kWh/yr)</v>
          </cell>
          <cell r="F6950" t="str">
            <v xml:space="preserve">Energy Savings Value Source </v>
          </cell>
          <cell r="G6950" t="str">
            <v/>
          </cell>
          <cell r="H6950" t="str">
            <v/>
          </cell>
          <cell r="I6950" t="str">
            <v>NonLighting Measure Worksheets ID 111314.pdf</v>
          </cell>
        </row>
        <row r="6951">
          <cell r="C6951" t="str">
            <v>386.2_Gross Average Monthly Demand Reduction (kW/unit)</v>
          </cell>
          <cell r="D6951">
            <v>2</v>
          </cell>
          <cell r="E6951" t="str">
            <v>Gross Average Monthly Demand Reduction (kW/unit)</v>
          </cell>
          <cell r="F6951" t="str">
            <v>Demand Reduction Value Source</v>
          </cell>
          <cell r="G6951" t="str">
            <v/>
          </cell>
          <cell r="H6951" t="str">
            <v/>
          </cell>
          <cell r="I6951" t="str">
            <v>NonLighting Measure Worksheets ID 111314.pdf</v>
          </cell>
        </row>
        <row r="6952">
          <cell r="C6952" t="str">
            <v>386.2_Incremental cost ($)</v>
          </cell>
          <cell r="D6952">
            <v>2</v>
          </cell>
          <cell r="E6952" t="str">
            <v>Incremental cost ($)</v>
          </cell>
          <cell r="F6952" t="str">
            <v>Cost Value Source</v>
          </cell>
          <cell r="G6952" t="str">
            <v/>
          </cell>
          <cell r="H6952" t="str">
            <v/>
          </cell>
          <cell r="I6952" t="str">
            <v>NonLighting Measure Worksheets ID 111314.pdf</v>
          </cell>
        </row>
        <row r="6953">
          <cell r="C6953" t="str">
            <v>617.2_Gross incremental annual electric savings (kWh/yr)</v>
          </cell>
          <cell r="D6953">
            <v>2</v>
          </cell>
          <cell r="E6953" t="str">
            <v>Gross incremental annual electric savings (kWh/yr)</v>
          </cell>
          <cell r="F6953" t="str">
            <v>See Source Document(s) for savings methodology</v>
          </cell>
          <cell r="G6953" t="str">
            <v/>
          </cell>
          <cell r="H6953" t="str">
            <v/>
          </cell>
          <cell r="I6953" t="str">
            <v>PC Power Management Worksheet_FINAL.docx</v>
          </cell>
        </row>
        <row r="6954">
          <cell r="C6954" t="str">
            <v>617.2_Incremental cost ($)</v>
          </cell>
          <cell r="D6954">
            <v>2</v>
          </cell>
          <cell r="E6954" t="str">
            <v>Incremental cost ($)</v>
          </cell>
          <cell r="F6954" t="str">
            <v>Cost Value Source</v>
          </cell>
          <cell r="G6954" t="str">
            <v/>
          </cell>
          <cell r="H6954" t="str">
            <v>Table 11-6</v>
          </cell>
          <cell r="I6954" t="str">
            <v>FinAnswer Express Market Characterization and Program Enhancements - Utah Service Territory 30 Nov 2011.pdf</v>
          </cell>
        </row>
        <row r="6955">
          <cell r="C6955" t="str">
            <v>617.2_Gross incremental annual electric savings (kWh/yr)</v>
          </cell>
          <cell r="D6955">
            <v>2</v>
          </cell>
          <cell r="E6955" t="str">
            <v>Gross incremental annual electric savings (kWh/yr)</v>
          </cell>
          <cell r="F6955" t="str">
            <v xml:space="preserve">Energy Savings Value Source </v>
          </cell>
          <cell r="G6955" t="str">
            <v/>
          </cell>
          <cell r="H6955" t="str">
            <v>Table 11-6</v>
          </cell>
          <cell r="I6955" t="str">
            <v>FinAnswer Express Market Characterization and Program Enhancements - Utah Service Territory 30 Nov 2011.pdf</v>
          </cell>
        </row>
        <row r="6956">
          <cell r="C6956" t="str">
            <v>617.2_Incentive Customer ($)</v>
          </cell>
          <cell r="D6956">
            <v>2</v>
          </cell>
          <cell r="E6956" t="str">
            <v>Incentive Customer ($)</v>
          </cell>
          <cell r="F6956" t="str">
            <v>Incentive Value Source</v>
          </cell>
          <cell r="G6956" t="str">
            <v/>
          </cell>
          <cell r="H6956" t="str">
            <v>Table 11-6</v>
          </cell>
          <cell r="I6956" t="str">
            <v>FinAnswer Express Market Characterization and Program Enhancements - Utah Service Territory 30 Nov 2011.pdf</v>
          </cell>
        </row>
        <row r="6957">
          <cell r="C6957" t="str">
            <v>617.2_Gross incremental annual electric savings (kWh/yr)</v>
          </cell>
          <cell r="D6957">
            <v>2</v>
          </cell>
          <cell r="E6957" t="str">
            <v>Gross incremental annual electric savings (kWh/yr)</v>
          </cell>
          <cell r="F6957" t="str">
            <v>See Source Document(s) for savings methodology</v>
          </cell>
          <cell r="G6957" t="str">
            <v/>
          </cell>
          <cell r="H6957" t="str">
            <v/>
          </cell>
          <cell r="I6957" t="str">
            <v>RTF PC-NetworkPC Power Management.xls</v>
          </cell>
        </row>
        <row r="6958">
          <cell r="C6958" t="str">
            <v>617.2_Measure life (years)</v>
          </cell>
          <cell r="D6958">
            <v>2</v>
          </cell>
          <cell r="E6958" t="str">
            <v>Measure life (years)</v>
          </cell>
          <cell r="F6958" t="str">
            <v>Measure Life Value Source</v>
          </cell>
          <cell r="G6958" t="str">
            <v/>
          </cell>
          <cell r="H6958" t="str">
            <v>Table 2 on page 22 of Appendix 1</v>
          </cell>
          <cell r="I6958" t="str">
            <v>UT_2011_Annual_Report.pdf</v>
          </cell>
        </row>
        <row r="6959">
          <cell r="C6959" t="str">
            <v>617.2_Gross Average Monthly Demand Reduction (kW/unit)</v>
          </cell>
          <cell r="D6959">
            <v>2</v>
          </cell>
          <cell r="E6959" t="str">
            <v>Gross Average Monthly Demand Reduction (kW/unit)</v>
          </cell>
          <cell r="F6959" t="str">
            <v>Demand Reduction Value Source</v>
          </cell>
          <cell r="G6959" t="str">
            <v/>
          </cell>
          <cell r="H6959" t="str">
            <v>Table 4-7</v>
          </cell>
          <cell r="I6959" t="str">
            <v>FinAnswer Express Market Characterization and Program Enhancements - Utah Service Territory 30 Nov 2011.pdf</v>
          </cell>
        </row>
        <row r="6960">
          <cell r="C6960" t="str">
            <v>617.3_Incremental cost ($)</v>
          </cell>
          <cell r="D6960">
            <v>3</v>
          </cell>
          <cell r="E6960" t="str">
            <v>Incremental cost ($)</v>
          </cell>
          <cell r="F6960" t="str">
            <v>Incremental Cost Value Source</v>
          </cell>
          <cell r="G6960" t="str">
            <v/>
          </cell>
          <cell r="H6960" t="str">
            <v/>
          </cell>
          <cell r="I6960" t="str">
            <v/>
          </cell>
        </row>
        <row r="6961">
          <cell r="C6961" t="str">
            <v>617.3_Gross Average Monthly Demand Reduction (kW/unit)</v>
          </cell>
          <cell r="D6961">
            <v>3</v>
          </cell>
          <cell r="E6961" t="str">
            <v>Gross Average Monthly Demand Reduction (kW/unit)</v>
          </cell>
          <cell r="F6961" t="str">
            <v>Demand Savings Value Source</v>
          </cell>
          <cell r="G6961" t="str">
            <v/>
          </cell>
          <cell r="H6961" t="str">
            <v/>
          </cell>
          <cell r="I6961" t="str">
            <v>Program Update Report UT 050214.docx</v>
          </cell>
        </row>
        <row r="6962">
          <cell r="C6962" t="str">
            <v>617.3_Planned Net to Gross Ratio</v>
          </cell>
          <cell r="D6962">
            <v>3</v>
          </cell>
          <cell r="E6962" t="str">
            <v>Planned Net to Gross Ratio</v>
          </cell>
          <cell r="F6962" t="str">
            <v>Net-to-Gross Value Source</v>
          </cell>
          <cell r="G6962" t="str">
            <v/>
          </cell>
          <cell r="H6962" t="str">
            <v>BAU - CE inputs sheet</v>
          </cell>
          <cell r="I6962" t="str">
            <v>CE inputs - measure update   small business 031314.xlsx</v>
          </cell>
        </row>
        <row r="6963">
          <cell r="C6963" t="str">
            <v>617.3_Incremental cost ($)</v>
          </cell>
          <cell r="D6963">
            <v>3</v>
          </cell>
          <cell r="E6963" t="str">
            <v>Incremental cost ($)</v>
          </cell>
          <cell r="F6963" t="str">
            <v>Incremental Cost Value Source</v>
          </cell>
          <cell r="G6963" t="str">
            <v/>
          </cell>
          <cell r="H6963" t="str">
            <v/>
          </cell>
          <cell r="I6963" t="str">
            <v>Program Update Report UT 050214.docx</v>
          </cell>
        </row>
        <row r="6964">
          <cell r="C6964" t="str">
            <v>617.3_Measure life (years)</v>
          </cell>
          <cell r="D6964">
            <v>3</v>
          </cell>
          <cell r="E6964" t="str">
            <v>Measure life (years)</v>
          </cell>
          <cell r="F6964" t="str">
            <v>Measure Life Value Source</v>
          </cell>
          <cell r="G6964" t="str">
            <v/>
          </cell>
          <cell r="H6964" t="str">
            <v/>
          </cell>
          <cell r="I6964" t="str">
            <v>Program Update Report UT 050214.docx</v>
          </cell>
        </row>
        <row r="6965">
          <cell r="C6965" t="str">
            <v>617.3_Gross incremental annual electric savings (kWh/yr)</v>
          </cell>
          <cell r="D6965">
            <v>3</v>
          </cell>
          <cell r="E6965" t="str">
            <v>Gross incremental annual electric savings (kWh/yr)</v>
          </cell>
          <cell r="F6965" t="str">
            <v>Energy Savings Value Source</v>
          </cell>
          <cell r="G6965" t="str">
            <v/>
          </cell>
          <cell r="H6965" t="str">
            <v/>
          </cell>
          <cell r="I6965" t="str">
            <v/>
          </cell>
        </row>
        <row r="6966">
          <cell r="C6966" t="str">
            <v>617.3_Gross Average Monthly Demand Reduction (kW/unit)</v>
          </cell>
          <cell r="D6966">
            <v>3</v>
          </cell>
          <cell r="E6966" t="str">
            <v>Gross Average Monthly Demand Reduction (kW/unit)</v>
          </cell>
          <cell r="F6966" t="str">
            <v>Demand Savings Value Source</v>
          </cell>
          <cell r="G6966" t="str">
            <v/>
          </cell>
          <cell r="H6966" t="str">
            <v/>
          </cell>
          <cell r="I6966" t="str">
            <v/>
          </cell>
        </row>
        <row r="6967">
          <cell r="C6967" t="str">
            <v>617.3_Planned Realization Rate</v>
          </cell>
          <cell r="D6967">
            <v>3</v>
          </cell>
          <cell r="E6967" t="str">
            <v>Planned Realization Rate</v>
          </cell>
          <cell r="F6967" t="str">
            <v>Realization Rate Value Source</v>
          </cell>
          <cell r="G6967" t="str">
            <v/>
          </cell>
          <cell r="H6967" t="str">
            <v>BAU - CE inputs sheet</v>
          </cell>
          <cell r="I6967" t="str">
            <v>CE inputs - measure update   small business 031314.xlsx</v>
          </cell>
        </row>
        <row r="6968">
          <cell r="C6968" t="str">
            <v>617.3_Gross incremental annual electric savings (kWh/yr)</v>
          </cell>
          <cell r="D6968">
            <v>3</v>
          </cell>
          <cell r="E6968" t="str">
            <v>Gross incremental annual electric savings (kWh/yr)</v>
          </cell>
          <cell r="F6968" t="str">
            <v>Energy Savings Value Source</v>
          </cell>
          <cell r="G6968" t="str">
            <v/>
          </cell>
          <cell r="H6968" t="str">
            <v/>
          </cell>
          <cell r="I6968" t="str">
            <v>Program Update Report UT 050214.docx</v>
          </cell>
        </row>
        <row r="6969">
          <cell r="C6969" t="str">
            <v>827.2_Incentive Customer ($)</v>
          </cell>
          <cell r="D6969">
            <v>2</v>
          </cell>
          <cell r="E6969" t="str">
            <v>Incentive Customer ($)</v>
          </cell>
          <cell r="F6969" t="str">
            <v>Incentive Value Source</v>
          </cell>
          <cell r="G6969" t="str">
            <v/>
          </cell>
          <cell r="H6969" t="str">
            <v>Table 1-4</v>
          </cell>
          <cell r="I6969" t="str">
            <v/>
          </cell>
        </row>
        <row r="6970">
          <cell r="C6970" t="str">
            <v>827.2_Incremental cost ($)</v>
          </cell>
          <cell r="D6970">
            <v>2</v>
          </cell>
          <cell r="E6970" t="str">
            <v>Incremental cost ($)</v>
          </cell>
          <cell r="F6970" t="str">
            <v>Cost Value Source</v>
          </cell>
          <cell r="G6970" t="str">
            <v/>
          </cell>
          <cell r="H6970" t="str">
            <v>Table 1-4</v>
          </cell>
          <cell r="I6970" t="str">
            <v/>
          </cell>
        </row>
        <row r="6971">
          <cell r="C6971" t="str">
            <v>827.2_Gross incremental annual electric savings (kWh/yr)</v>
          </cell>
          <cell r="D6971">
            <v>2</v>
          </cell>
          <cell r="E6971" t="str">
            <v>Gross incremental annual electric savings (kWh/yr)</v>
          </cell>
          <cell r="F6971" t="str">
            <v xml:space="preserve">Energy Savings Value Source </v>
          </cell>
          <cell r="G6971" t="str">
            <v/>
          </cell>
          <cell r="H6971" t="str">
            <v>Table 1-4</v>
          </cell>
          <cell r="I6971" t="str">
            <v/>
          </cell>
        </row>
        <row r="6972">
          <cell r="C6972" t="str">
            <v>827.2_Gross incremental annual electric savings (kWh/yr)</v>
          </cell>
          <cell r="D6972">
            <v>2</v>
          </cell>
          <cell r="E6972" t="str">
            <v>Gross incremental annual electric savings (kWh/yr)</v>
          </cell>
          <cell r="F6972" t="str">
            <v>Savings Parameters</v>
          </cell>
          <cell r="G6972" t="str">
            <v/>
          </cell>
          <cell r="H6972" t="str">
            <v>See Source Document(s) for savings methodology</v>
          </cell>
          <cell r="I6972" t="str">
            <v/>
          </cell>
        </row>
        <row r="6973">
          <cell r="C6973" t="str">
            <v>827.2_Gross incremental annual electric savings (kWh/yr)</v>
          </cell>
          <cell r="D6973">
            <v>2</v>
          </cell>
          <cell r="E6973" t="str">
            <v>Gross incremental annual electric savings (kWh/yr)</v>
          </cell>
          <cell r="F6973" t="str">
            <v>Savings Parameters</v>
          </cell>
          <cell r="G6973" t="str">
            <v/>
          </cell>
          <cell r="H6973" t="str">
            <v>See Source Document(s) for savings methodology</v>
          </cell>
          <cell r="I6973" t="str">
            <v/>
          </cell>
        </row>
        <row r="6974">
          <cell r="C6974" t="str">
            <v>827.2_Measure life (years)</v>
          </cell>
          <cell r="D6974">
            <v>2</v>
          </cell>
          <cell r="E6974" t="str">
            <v>Measure life (years)</v>
          </cell>
          <cell r="F6974" t="str">
            <v>Measure Life Value Source</v>
          </cell>
          <cell r="G6974" t="str">
            <v/>
          </cell>
          <cell r="H6974" t="str">
            <v>Table 1-4</v>
          </cell>
          <cell r="I6974" t="str">
            <v/>
          </cell>
        </row>
        <row r="6975">
          <cell r="C6975" t="str">
            <v>827.2_Gross Average Monthly Demand Reduction (kW/unit)</v>
          </cell>
          <cell r="D6975">
            <v>2</v>
          </cell>
          <cell r="E6975" t="str">
            <v>Gross Average Monthly Demand Reduction (kW/unit)</v>
          </cell>
          <cell r="F6975" t="str">
            <v>Demand Reduction Value Source</v>
          </cell>
          <cell r="G6975" t="str">
            <v/>
          </cell>
          <cell r="H6975" t="str">
            <v>Table 1-4</v>
          </cell>
          <cell r="I6975" t="str">
            <v/>
          </cell>
        </row>
        <row r="6976">
          <cell r="C6976" t="str">
            <v>827.3_Gross incremental annual electric savings (kWh/yr)</v>
          </cell>
          <cell r="D6976">
            <v>3</v>
          </cell>
          <cell r="E6976" t="str">
            <v>Gross incremental annual electric savings (kWh/yr)</v>
          </cell>
          <cell r="F6976" t="str">
            <v xml:space="preserve">Energy Savings Value Source </v>
          </cell>
          <cell r="G6976" t="str">
            <v/>
          </cell>
          <cell r="H6976" t="str">
            <v/>
          </cell>
          <cell r="I6976" t="str">
            <v>Electronics-Controls-Network PC Management Software - FINAL.docx</v>
          </cell>
        </row>
        <row r="6977">
          <cell r="C6977" t="str">
            <v>827.3_Gross Average Monthly Demand Reduction (kW/unit)</v>
          </cell>
          <cell r="D6977">
            <v>3</v>
          </cell>
          <cell r="E6977" t="str">
            <v>Gross Average Monthly Demand Reduction (kW/unit)</v>
          </cell>
          <cell r="F6977" t="str">
            <v>Demand Reduction Value Source</v>
          </cell>
          <cell r="G6977" t="str">
            <v/>
          </cell>
          <cell r="H6977" t="str">
            <v/>
          </cell>
          <cell r="I6977" t="str">
            <v>Electronics-Controls-Network PC Management Software - FINAL.docx</v>
          </cell>
        </row>
        <row r="6978">
          <cell r="C6978" t="str">
            <v>827.3_Incremental cost ($)</v>
          </cell>
          <cell r="D6978">
            <v>3</v>
          </cell>
          <cell r="E6978" t="str">
            <v>Incremental cost ($)</v>
          </cell>
          <cell r="F6978" t="str">
            <v>Cost Value Source</v>
          </cell>
          <cell r="G6978" t="str">
            <v/>
          </cell>
          <cell r="H6978" t="str">
            <v/>
          </cell>
          <cell r="I6978" t="str">
            <v>Electronics-Controls-Network PC Management Software - FINAL.docx</v>
          </cell>
        </row>
        <row r="6979">
          <cell r="C6979" t="str">
            <v>827.3_Measure life (years)</v>
          </cell>
          <cell r="D6979">
            <v>3</v>
          </cell>
          <cell r="E6979" t="str">
            <v>Measure life (years)</v>
          </cell>
          <cell r="F6979" t="str">
            <v>Measure Life Value Source</v>
          </cell>
          <cell r="G6979" t="str">
            <v/>
          </cell>
          <cell r="H6979" t="str">
            <v/>
          </cell>
          <cell r="I6979" t="str">
            <v>Electronics-Controls-Network PC Management Software - FINAL.docx</v>
          </cell>
        </row>
        <row r="6980">
          <cell r="C6980" t="str">
            <v>1041.2_Measure life (years)</v>
          </cell>
          <cell r="D6980">
            <v>2</v>
          </cell>
          <cell r="E6980" t="str">
            <v>Measure life (years)</v>
          </cell>
          <cell r="F6980" t="str">
            <v>Measure Life Value Source</v>
          </cell>
          <cell r="G6980" t="str">
            <v/>
          </cell>
          <cell r="H6980" t="str">
            <v/>
          </cell>
          <cell r="I6980" t="str">
            <v>NonLighting Measure Worksheets WY 120814.pdf</v>
          </cell>
        </row>
        <row r="6981">
          <cell r="C6981" t="str">
            <v>1041.2_Gross incremental annual electric savings (kWh/yr)</v>
          </cell>
          <cell r="D6981">
            <v>2</v>
          </cell>
          <cell r="E6981" t="str">
            <v>Gross incremental annual electric savings (kWh/yr)</v>
          </cell>
          <cell r="F6981" t="str">
            <v>Energy Savings Value Source</v>
          </cell>
          <cell r="G6981" t="str">
            <v/>
          </cell>
          <cell r="H6981" t="str">
            <v/>
          </cell>
          <cell r="I6981" t="str">
            <v>NonLighting Measure Worksheets WY 120814.pdf</v>
          </cell>
        </row>
        <row r="6982">
          <cell r="C6982" t="str">
            <v>1041.2_Incremental cost ($)</v>
          </cell>
          <cell r="D6982">
            <v>2</v>
          </cell>
          <cell r="E6982" t="str">
            <v>Incremental cost ($)</v>
          </cell>
          <cell r="F6982" t="str">
            <v>Incremental Cost Value Source</v>
          </cell>
          <cell r="G6982" t="str">
            <v/>
          </cell>
          <cell r="H6982" t="str">
            <v/>
          </cell>
          <cell r="I6982" t="str">
            <v>NonLighting Measure Worksheets WY 120814.pdf</v>
          </cell>
        </row>
        <row r="6983">
          <cell r="C6983" t="str">
            <v>1041.2_Planned Realization Rate</v>
          </cell>
          <cell r="D6983">
            <v>2</v>
          </cell>
          <cell r="E6983" t="str">
            <v>Planned Realization Rate</v>
          </cell>
          <cell r="F6983" t="str">
            <v>Realization Rate Value Source</v>
          </cell>
          <cell r="G6983" t="str">
            <v/>
          </cell>
          <cell r="H6983" t="str">
            <v>Table 1</v>
          </cell>
          <cell r="I6983" t="str">
            <v>DSM_WY_FinAnswerExpress_Report_2011.pdf</v>
          </cell>
        </row>
        <row r="6984">
          <cell r="C6984" t="str">
            <v>1041.2_Planned Net to Gross Ratio</v>
          </cell>
          <cell r="D6984">
            <v>2</v>
          </cell>
          <cell r="E6984" t="str">
            <v>Planned Net to Gross Ratio</v>
          </cell>
          <cell r="F6984" t="str">
            <v>Net-to-Gross Value Source</v>
          </cell>
          <cell r="G6984" t="str">
            <v/>
          </cell>
          <cell r="H6984" t="str">
            <v>Page 10</v>
          </cell>
          <cell r="I6984" t="str">
            <v>DSM_WY_FinAnswerExpress_Report_2011.pdf</v>
          </cell>
        </row>
        <row r="6985">
          <cell r="C6985" t="str">
            <v>1041.2_Gross Average Monthly Demand Reduction (kW/unit)</v>
          </cell>
          <cell r="D6985">
            <v>2</v>
          </cell>
          <cell r="E6985" t="str">
            <v>Gross Average Monthly Demand Reduction (kW/unit)</v>
          </cell>
          <cell r="F6985" t="str">
            <v>Demand Savings Value Source</v>
          </cell>
          <cell r="G6985" t="str">
            <v/>
          </cell>
          <cell r="H6985" t="str">
            <v/>
          </cell>
          <cell r="I6985" t="str">
            <v>NonLighting Measure Worksheets WY 120814.pdf</v>
          </cell>
        </row>
        <row r="6986">
          <cell r="C6986" t="str">
            <v>442.3_Planned Net to Gross Ratio</v>
          </cell>
          <cell r="D6986">
            <v>3</v>
          </cell>
          <cell r="E6986" t="str">
            <v>Planned Net to Gross Ratio</v>
          </cell>
          <cell r="F6986" t="str">
            <v>Planned Net-to-Gross Ratio Value Source</v>
          </cell>
          <cell r="G6986" t="str">
            <v/>
          </cell>
          <cell r="H6986" t="str">
            <v>BAU - CE inputs sheet</v>
          </cell>
          <cell r="I6986" t="str">
            <v>CE inputs - measure update   small business 031314.xlsx</v>
          </cell>
        </row>
        <row r="6987">
          <cell r="C6987" t="str">
            <v>442.3_Gross incremental annual electric savings (kWh/yr)</v>
          </cell>
          <cell r="D6987">
            <v>3</v>
          </cell>
          <cell r="E6987" t="str">
            <v>Gross incremental annual electric savings (kWh/yr)</v>
          </cell>
          <cell r="F6987" t="str">
            <v>Energy savings value source</v>
          </cell>
          <cell r="G6987" t="str">
            <v/>
          </cell>
          <cell r="H6987" t="str">
            <v>page 31</v>
          </cell>
          <cell r="I6987" t="str">
            <v>Utah Industrial  Agricultural Measure Review and Update 1 May 2014.docx</v>
          </cell>
        </row>
        <row r="6988">
          <cell r="C6988" t="str">
            <v>442.3_Measure life (years)</v>
          </cell>
          <cell r="D6988">
            <v>3</v>
          </cell>
          <cell r="E6988" t="str">
            <v>Measure life (years)</v>
          </cell>
          <cell r="F6988" t="str">
            <v>Measure Life Value Source</v>
          </cell>
          <cell r="G6988" t="str">
            <v/>
          </cell>
          <cell r="H6988" t="str">
            <v>Page 31</v>
          </cell>
          <cell r="I6988" t="str">
            <v>Utah Industrial  Agricultural Measure Review and Update 1 May 2014.docx</v>
          </cell>
        </row>
        <row r="6989">
          <cell r="C6989" t="str">
            <v>442.3_Planned Realization Rate</v>
          </cell>
          <cell r="D6989">
            <v>3</v>
          </cell>
          <cell r="E6989" t="str">
            <v>Planned Realization Rate</v>
          </cell>
          <cell r="F6989" t="str">
            <v>Planned Realization Rate Value Source</v>
          </cell>
          <cell r="G6989" t="str">
            <v/>
          </cell>
          <cell r="H6989" t="str">
            <v>BAU - CE inputs sheet</v>
          </cell>
          <cell r="I6989" t="str">
            <v>CE inputs - measure update   small business 031314.xlsx</v>
          </cell>
        </row>
        <row r="6990">
          <cell r="C6990" t="str">
            <v>442.3_Incremental cost ($)</v>
          </cell>
          <cell r="D6990">
            <v>3</v>
          </cell>
          <cell r="E6990" t="str">
            <v>Incremental cost ($)</v>
          </cell>
          <cell r="F6990" t="str">
            <v>Cost value source</v>
          </cell>
          <cell r="G6990" t="str">
            <v/>
          </cell>
          <cell r="H6990" t="str">
            <v>page 31</v>
          </cell>
          <cell r="I6990" t="str">
            <v>Utah Industrial  Agricultural Measure Review and Update 1 May 2014.docx</v>
          </cell>
        </row>
        <row r="6991">
          <cell r="C6991" t="str">
            <v>437.3_Measure life (years)</v>
          </cell>
          <cell r="D6991">
            <v>3</v>
          </cell>
          <cell r="E6991" t="str">
            <v>Measure life (years)</v>
          </cell>
          <cell r="F6991" t="str">
            <v>Measure Life Value Source</v>
          </cell>
          <cell r="G6991" t="str">
            <v/>
          </cell>
          <cell r="H6991" t="str">
            <v>Page 21</v>
          </cell>
          <cell r="I6991" t="str">
            <v>Utah Industrial  Agricultural Measure Review and Update 1 May 2014.docx</v>
          </cell>
        </row>
        <row r="6992">
          <cell r="C6992" t="str">
            <v>437.3_Incremental cost ($)</v>
          </cell>
          <cell r="D6992">
            <v>3</v>
          </cell>
          <cell r="E6992" t="str">
            <v>Incremental cost ($)</v>
          </cell>
          <cell r="F6992" t="str">
            <v>Cost value source</v>
          </cell>
          <cell r="G6992" t="str">
            <v/>
          </cell>
          <cell r="H6992" t="str">
            <v>page 21</v>
          </cell>
          <cell r="I6992" t="str">
            <v>Utah Industrial  Agricultural Measure Review and Update 1 May 2014.docx</v>
          </cell>
        </row>
        <row r="6993">
          <cell r="C6993" t="str">
            <v>437.3_Planned Net to Gross Ratio</v>
          </cell>
          <cell r="D6993">
            <v>3</v>
          </cell>
          <cell r="E6993" t="str">
            <v>Planned Net to Gross Ratio</v>
          </cell>
          <cell r="F6993" t="str">
            <v>Planned Net-to-Gross Ratio Value Source</v>
          </cell>
          <cell r="G6993" t="str">
            <v/>
          </cell>
          <cell r="H6993" t="str">
            <v>BAU - CE inputs sheet</v>
          </cell>
          <cell r="I6993" t="str">
            <v>CE inputs - measure update   small business 031314.xlsx</v>
          </cell>
        </row>
        <row r="6994">
          <cell r="C6994" t="str">
            <v>437.3_Planned Realization Rate</v>
          </cell>
          <cell r="D6994">
            <v>3</v>
          </cell>
          <cell r="E6994" t="str">
            <v>Planned Realization Rate</v>
          </cell>
          <cell r="F6994" t="str">
            <v>Planned Realization Rate Value Source</v>
          </cell>
          <cell r="G6994" t="str">
            <v/>
          </cell>
          <cell r="H6994" t="str">
            <v>BAU - CE inputs sheet</v>
          </cell>
          <cell r="I6994" t="str">
            <v>CE inputs - measure update   small business 031314.xlsx</v>
          </cell>
        </row>
        <row r="6995">
          <cell r="C6995" t="str">
            <v>437.3_Gross incremental annual electric savings (kWh/yr)</v>
          </cell>
          <cell r="D6995">
            <v>3</v>
          </cell>
          <cell r="E6995" t="str">
            <v>Gross incremental annual electric savings (kWh/yr)</v>
          </cell>
          <cell r="F6995" t="str">
            <v>Energy savings value source</v>
          </cell>
          <cell r="G6995" t="str">
            <v/>
          </cell>
          <cell r="H6995" t="str">
            <v>page 21</v>
          </cell>
          <cell r="I6995" t="str">
            <v>Utah Industrial  Agricultural Measure Review and Update 1 May 2014.docx</v>
          </cell>
        </row>
        <row r="6996">
          <cell r="C6996" t="str">
            <v>436.3_Measure life (years)</v>
          </cell>
          <cell r="D6996">
            <v>3</v>
          </cell>
          <cell r="E6996" t="str">
            <v>Measure life (years)</v>
          </cell>
          <cell r="F6996" t="str">
            <v>Measure Life Value Source</v>
          </cell>
          <cell r="G6996" t="str">
            <v/>
          </cell>
          <cell r="H6996" t="str">
            <v>Page 16</v>
          </cell>
          <cell r="I6996" t="str">
            <v>Utah Industrial  Agricultural Measure Review and Update 1 May 2014.docx</v>
          </cell>
        </row>
        <row r="6997">
          <cell r="C6997" t="str">
            <v>436.3_Gross incremental annual electric savings (kWh/yr)</v>
          </cell>
          <cell r="D6997">
            <v>3</v>
          </cell>
          <cell r="E6997" t="str">
            <v>Gross incremental annual electric savings (kWh/yr)</v>
          </cell>
          <cell r="F6997" t="str">
            <v>Energy savings value source</v>
          </cell>
          <cell r="G6997" t="str">
            <v/>
          </cell>
          <cell r="H6997" t="str">
            <v>page 16</v>
          </cell>
          <cell r="I6997" t="str">
            <v>Utah Industrial  Agricultural Measure Review and Update 1 May 2014.docx</v>
          </cell>
        </row>
        <row r="6998">
          <cell r="C6998" t="str">
            <v>436.3_Planned Net to Gross Ratio</v>
          </cell>
          <cell r="D6998">
            <v>3</v>
          </cell>
          <cell r="E6998" t="str">
            <v>Planned Net to Gross Ratio</v>
          </cell>
          <cell r="F6998" t="str">
            <v>Planned Net-to-Gross Ratio Value Source</v>
          </cell>
          <cell r="G6998" t="str">
            <v/>
          </cell>
          <cell r="H6998" t="str">
            <v>BAU - CE inputs sheet</v>
          </cell>
          <cell r="I6998" t="str">
            <v>CE inputs - measure update   small business 031314.xlsx</v>
          </cell>
        </row>
        <row r="6999">
          <cell r="C6999" t="str">
            <v>436.3_Incremental cost ($)</v>
          </cell>
          <cell r="D6999">
            <v>3</v>
          </cell>
          <cell r="E6999" t="str">
            <v>Incremental cost ($)</v>
          </cell>
          <cell r="F6999" t="str">
            <v>Cost value source</v>
          </cell>
          <cell r="G6999" t="str">
            <v/>
          </cell>
          <cell r="H6999" t="str">
            <v>page 16</v>
          </cell>
          <cell r="I6999" t="str">
            <v>Utah Industrial  Agricultural Measure Review and Update 1 May 2014.docx</v>
          </cell>
        </row>
        <row r="7000">
          <cell r="C7000" t="str">
            <v>436.3_Planned Realization Rate</v>
          </cell>
          <cell r="D7000">
            <v>3</v>
          </cell>
          <cell r="E7000" t="str">
            <v>Planned Realization Rate</v>
          </cell>
          <cell r="F7000" t="str">
            <v>Planned Realization Rate Value Source</v>
          </cell>
          <cell r="G7000" t="str">
            <v/>
          </cell>
          <cell r="H7000" t="str">
            <v>BAU - CE inputs sheet</v>
          </cell>
          <cell r="I7000" t="str">
            <v>CE inputs - measure update   small business 031314.xlsx</v>
          </cell>
        </row>
        <row r="7001">
          <cell r="C7001" t="str">
            <v>438.3_Incremental cost ($)</v>
          </cell>
          <cell r="D7001">
            <v>3</v>
          </cell>
          <cell r="E7001" t="str">
            <v>Incremental cost ($)</v>
          </cell>
          <cell r="F7001" t="str">
            <v>Cost value source</v>
          </cell>
          <cell r="G7001" t="str">
            <v/>
          </cell>
          <cell r="H7001" t="str">
            <v>page 20</v>
          </cell>
          <cell r="I7001" t="str">
            <v>Utah Industrial  Agricultural Measure Review and Update 1 May 2014.docx</v>
          </cell>
        </row>
        <row r="7002">
          <cell r="C7002" t="str">
            <v>438.3_Gross incremental annual electric savings (kWh/yr)</v>
          </cell>
          <cell r="D7002">
            <v>3</v>
          </cell>
          <cell r="E7002" t="str">
            <v>Gross incremental annual electric savings (kWh/yr)</v>
          </cell>
          <cell r="F7002" t="str">
            <v>Energy savings value source</v>
          </cell>
          <cell r="G7002" t="str">
            <v/>
          </cell>
          <cell r="H7002" t="str">
            <v>page 20</v>
          </cell>
          <cell r="I7002" t="str">
            <v>Utah Industrial  Agricultural Measure Review and Update 1 May 2014.docx</v>
          </cell>
        </row>
        <row r="7003">
          <cell r="C7003" t="str">
            <v>438.3_Measure life (years)</v>
          </cell>
          <cell r="D7003">
            <v>3</v>
          </cell>
          <cell r="E7003" t="str">
            <v>Measure life (years)</v>
          </cell>
          <cell r="F7003" t="str">
            <v>Measure Life Value Source</v>
          </cell>
          <cell r="G7003" t="str">
            <v/>
          </cell>
          <cell r="H7003" t="str">
            <v>Page 20</v>
          </cell>
          <cell r="I7003" t="str">
            <v>Utah Industrial  Agricultural Measure Review and Update 1 May 2014.docx</v>
          </cell>
        </row>
        <row r="7004">
          <cell r="C7004" t="str">
            <v>438.3_Planned Realization Rate</v>
          </cell>
          <cell r="D7004">
            <v>3</v>
          </cell>
          <cell r="E7004" t="str">
            <v>Planned Realization Rate</v>
          </cell>
          <cell r="F7004" t="str">
            <v>Planned Realization Rate Value Source</v>
          </cell>
          <cell r="G7004" t="str">
            <v/>
          </cell>
          <cell r="H7004" t="str">
            <v>BAU - CE inputs sheet</v>
          </cell>
          <cell r="I7004" t="str">
            <v>CE inputs - measure update   small business 031314.xlsx</v>
          </cell>
        </row>
        <row r="7005">
          <cell r="C7005" t="str">
            <v>438.3_Planned Net to Gross Ratio</v>
          </cell>
          <cell r="D7005">
            <v>3</v>
          </cell>
          <cell r="E7005" t="str">
            <v>Planned Net to Gross Ratio</v>
          </cell>
          <cell r="F7005" t="str">
            <v>Planned Net-to-Gross Ratio Value Source</v>
          </cell>
          <cell r="G7005" t="str">
            <v/>
          </cell>
          <cell r="H7005" t="str">
            <v>BAU - CE inputs sheet</v>
          </cell>
          <cell r="I7005" t="str">
            <v>CE inputs - measure update   small business 031314.xlsx</v>
          </cell>
        </row>
        <row r="7006">
          <cell r="C7006" t="str">
            <v>435.3_Planned Net to Gross Ratio</v>
          </cell>
          <cell r="D7006">
            <v>3</v>
          </cell>
          <cell r="E7006" t="str">
            <v>Planned Net to Gross Ratio</v>
          </cell>
          <cell r="F7006" t="str">
            <v>Planned Net-to-Gross Ratio Value Source</v>
          </cell>
          <cell r="G7006" t="str">
            <v/>
          </cell>
          <cell r="H7006" t="str">
            <v>BAU - CE inputs sheet</v>
          </cell>
          <cell r="I7006" t="str">
            <v>CE inputs - measure update   small business 031314.xlsx</v>
          </cell>
        </row>
        <row r="7007">
          <cell r="C7007" t="str">
            <v>435.3_Gross incremental annual electric savings (kWh/yr)</v>
          </cell>
          <cell r="D7007">
            <v>3</v>
          </cell>
          <cell r="E7007" t="str">
            <v>Gross incremental annual electric savings (kWh/yr)</v>
          </cell>
          <cell r="F7007" t="str">
            <v>Energy savings value source</v>
          </cell>
          <cell r="G7007" t="str">
            <v/>
          </cell>
          <cell r="H7007" t="str">
            <v>page 17</v>
          </cell>
          <cell r="I7007" t="str">
            <v>Utah Industrial  Agricultural Measure Review and Update 1 May 2014.docx</v>
          </cell>
        </row>
        <row r="7008">
          <cell r="C7008" t="str">
            <v>435.3_Incremental cost ($)</v>
          </cell>
          <cell r="D7008">
            <v>3</v>
          </cell>
          <cell r="E7008" t="str">
            <v>Incremental cost ($)</v>
          </cell>
          <cell r="F7008" t="str">
            <v>Cost value source</v>
          </cell>
          <cell r="G7008" t="str">
            <v/>
          </cell>
          <cell r="H7008" t="str">
            <v>page 17</v>
          </cell>
          <cell r="I7008" t="str">
            <v>Utah Industrial  Agricultural Measure Review and Update 1 May 2014.docx</v>
          </cell>
        </row>
        <row r="7009">
          <cell r="C7009" t="str">
            <v>435.3_Planned Realization Rate</v>
          </cell>
          <cell r="D7009">
            <v>3</v>
          </cell>
          <cell r="E7009" t="str">
            <v>Planned Realization Rate</v>
          </cell>
          <cell r="F7009" t="str">
            <v>Planned Realization Rate Value Source</v>
          </cell>
          <cell r="G7009" t="str">
            <v/>
          </cell>
          <cell r="H7009" t="str">
            <v>BAU - CE inputs sheet</v>
          </cell>
          <cell r="I7009" t="str">
            <v>CE inputs - measure update   small business 031314.xlsx</v>
          </cell>
        </row>
        <row r="7010">
          <cell r="C7010" t="str">
            <v>435.3_Measure life (years)</v>
          </cell>
          <cell r="D7010">
            <v>3</v>
          </cell>
          <cell r="E7010" t="str">
            <v>Measure life (years)</v>
          </cell>
          <cell r="F7010" t="str">
            <v>Measure Life Value Source</v>
          </cell>
          <cell r="G7010" t="str">
            <v/>
          </cell>
          <cell r="H7010" t="str">
            <v>Page 17</v>
          </cell>
          <cell r="I7010" t="str">
            <v>Utah Industrial  Agricultural Measure Review and Update 1 May 2014.docx</v>
          </cell>
        </row>
        <row r="7011">
          <cell r="C7011" t="str">
            <v>434.3_Measure life (years)</v>
          </cell>
          <cell r="D7011">
            <v>3</v>
          </cell>
          <cell r="E7011" t="str">
            <v>Measure life (years)</v>
          </cell>
          <cell r="F7011" t="str">
            <v>Measure Life Value Source</v>
          </cell>
          <cell r="G7011" t="str">
            <v/>
          </cell>
          <cell r="H7011" t="str">
            <v>Page 18</v>
          </cell>
          <cell r="I7011" t="str">
            <v>Utah Industrial  Agricultural Measure Review and Update 1 May 2014.docx</v>
          </cell>
        </row>
        <row r="7012">
          <cell r="C7012" t="str">
            <v>434.3_Incremental cost ($)</v>
          </cell>
          <cell r="D7012">
            <v>3</v>
          </cell>
          <cell r="E7012" t="str">
            <v>Incremental cost ($)</v>
          </cell>
          <cell r="F7012" t="str">
            <v>Cost value source</v>
          </cell>
          <cell r="G7012" t="str">
            <v/>
          </cell>
          <cell r="H7012" t="str">
            <v>page 18</v>
          </cell>
          <cell r="I7012" t="str">
            <v>Utah Industrial  Agricultural Measure Review and Update 1 May 2014.docx</v>
          </cell>
        </row>
        <row r="7013">
          <cell r="C7013" t="str">
            <v>434.3_Gross incremental annual electric savings (kWh/yr)</v>
          </cell>
          <cell r="D7013">
            <v>3</v>
          </cell>
          <cell r="E7013" t="str">
            <v>Gross incremental annual electric savings (kWh/yr)</v>
          </cell>
          <cell r="F7013" t="str">
            <v>Energy savings value source</v>
          </cell>
          <cell r="G7013" t="str">
            <v/>
          </cell>
          <cell r="H7013" t="str">
            <v>page 18</v>
          </cell>
          <cell r="I7013" t="str">
            <v>Utah Industrial  Agricultural Measure Review and Update 1 May 2014.docx</v>
          </cell>
        </row>
        <row r="7014">
          <cell r="C7014" t="str">
            <v>434.3_Planned Net to Gross Ratio</v>
          </cell>
          <cell r="D7014">
            <v>3</v>
          </cell>
          <cell r="E7014" t="str">
            <v>Planned Net to Gross Ratio</v>
          </cell>
          <cell r="F7014" t="str">
            <v>Planned Net-to-Gross Ratio Value Source</v>
          </cell>
          <cell r="G7014" t="str">
            <v/>
          </cell>
          <cell r="H7014" t="str">
            <v>BAU - CE inputs sheet</v>
          </cell>
          <cell r="I7014" t="str">
            <v>CE inputs - measure update   small business 031314.xlsx</v>
          </cell>
        </row>
        <row r="7015">
          <cell r="C7015" t="str">
            <v>434.3_Planned Realization Rate</v>
          </cell>
          <cell r="D7015">
            <v>3</v>
          </cell>
          <cell r="E7015" t="str">
            <v>Planned Realization Rate</v>
          </cell>
          <cell r="F7015" t="str">
            <v>Planned Realization Rate Value Source</v>
          </cell>
          <cell r="G7015" t="str">
            <v/>
          </cell>
          <cell r="H7015" t="str">
            <v>BAU - CE inputs sheet</v>
          </cell>
          <cell r="I7015" t="str">
            <v>CE inputs - measure update   small business 031314.xlsx</v>
          </cell>
        </row>
        <row r="7016">
          <cell r="C7016" t="str">
            <v>443.3_Planned Realization Rate</v>
          </cell>
          <cell r="D7016">
            <v>3</v>
          </cell>
          <cell r="E7016" t="str">
            <v>Planned Realization Rate</v>
          </cell>
          <cell r="F7016" t="str">
            <v>Planned Realization Rate Value Source</v>
          </cell>
          <cell r="G7016" t="str">
            <v/>
          </cell>
          <cell r="H7016" t="str">
            <v>BAU - CE inputs sheet</v>
          </cell>
          <cell r="I7016" t="str">
            <v>CE inputs - measure update   small business 031314.xlsx</v>
          </cell>
        </row>
        <row r="7017">
          <cell r="C7017" t="str">
            <v>443.3_Gross incremental annual electric savings (kWh/yr)</v>
          </cell>
          <cell r="D7017">
            <v>3</v>
          </cell>
          <cell r="E7017" t="str">
            <v>Gross incremental annual electric savings (kWh/yr)</v>
          </cell>
          <cell r="F7017" t="str">
            <v>Energy savings value source</v>
          </cell>
          <cell r="G7017" t="str">
            <v/>
          </cell>
          <cell r="H7017" t="str">
            <v>page 25</v>
          </cell>
          <cell r="I7017" t="str">
            <v>Utah Industrial  Agricultural Measure Review and Update 1 May 2014.docx</v>
          </cell>
        </row>
        <row r="7018">
          <cell r="C7018" t="str">
            <v>443.3_Planned Net to Gross Ratio</v>
          </cell>
          <cell r="D7018">
            <v>3</v>
          </cell>
          <cell r="E7018" t="str">
            <v>Planned Net to Gross Ratio</v>
          </cell>
          <cell r="F7018" t="str">
            <v>Planned Net-to-Gross Ratio Value Source</v>
          </cell>
          <cell r="G7018" t="str">
            <v/>
          </cell>
          <cell r="H7018" t="str">
            <v>BAU - CE inputs sheet</v>
          </cell>
          <cell r="I7018" t="str">
            <v>CE inputs - measure update   small business 031314.xlsx</v>
          </cell>
        </row>
        <row r="7019">
          <cell r="C7019" t="str">
            <v>443.3_Measure life (years)</v>
          </cell>
          <cell r="D7019">
            <v>3</v>
          </cell>
          <cell r="E7019" t="str">
            <v>Measure life (years)</v>
          </cell>
          <cell r="F7019" t="str">
            <v>Measure Life Value Source</v>
          </cell>
          <cell r="G7019" t="str">
            <v/>
          </cell>
          <cell r="H7019" t="str">
            <v>Page 25</v>
          </cell>
          <cell r="I7019" t="str">
            <v>Utah Industrial  Agricultural Measure Review and Update 1 May 2014.docx</v>
          </cell>
        </row>
        <row r="7020">
          <cell r="C7020" t="str">
            <v>443.3_Incremental cost ($)</v>
          </cell>
          <cell r="D7020">
            <v>3</v>
          </cell>
          <cell r="E7020" t="str">
            <v>Incremental cost ($)</v>
          </cell>
          <cell r="F7020" t="str">
            <v>Cost value source</v>
          </cell>
          <cell r="G7020" t="str">
            <v/>
          </cell>
          <cell r="H7020" t="str">
            <v>page 25</v>
          </cell>
          <cell r="I7020" t="str">
            <v>Utah Industrial  Agricultural Measure Review and Update 1 May 2014.docx</v>
          </cell>
        </row>
        <row r="7021">
          <cell r="C7021" t="str">
            <v>441.3_Gross incremental annual electric savings (kWh/yr)</v>
          </cell>
          <cell r="D7021">
            <v>3</v>
          </cell>
          <cell r="E7021" t="str">
            <v>Gross incremental annual electric savings (kWh/yr)</v>
          </cell>
          <cell r="F7021" t="str">
            <v>Energy savings value source</v>
          </cell>
          <cell r="G7021" t="str">
            <v/>
          </cell>
          <cell r="H7021" t="str">
            <v>page 24</v>
          </cell>
          <cell r="I7021" t="str">
            <v>Utah Industrial  Agricultural Measure Review and Update 1 May 2014.docx</v>
          </cell>
        </row>
        <row r="7022">
          <cell r="C7022" t="str">
            <v>441.3_Planned Net to Gross Ratio</v>
          </cell>
          <cell r="D7022">
            <v>3</v>
          </cell>
          <cell r="E7022" t="str">
            <v>Planned Net to Gross Ratio</v>
          </cell>
          <cell r="F7022" t="str">
            <v>Planned Net-to-Gross Ratio Value Source</v>
          </cell>
          <cell r="G7022" t="str">
            <v/>
          </cell>
          <cell r="H7022" t="str">
            <v>BAU - CE inputs sheet</v>
          </cell>
          <cell r="I7022" t="str">
            <v>CE inputs - measure update   small business 031314.xlsx</v>
          </cell>
        </row>
        <row r="7023">
          <cell r="C7023" t="str">
            <v>441.3_Measure life (years)</v>
          </cell>
          <cell r="D7023">
            <v>3</v>
          </cell>
          <cell r="E7023" t="str">
            <v>Measure life (years)</v>
          </cell>
          <cell r="F7023" t="str">
            <v>Measure Life Value Source</v>
          </cell>
          <cell r="G7023" t="str">
            <v/>
          </cell>
          <cell r="H7023" t="str">
            <v>Page 24</v>
          </cell>
          <cell r="I7023" t="str">
            <v>Utah Industrial  Agricultural Measure Review and Update 1 May 2014.docx</v>
          </cell>
        </row>
        <row r="7024">
          <cell r="C7024" t="str">
            <v>441.3_Incremental cost ($)</v>
          </cell>
          <cell r="D7024">
            <v>3</v>
          </cell>
          <cell r="E7024" t="str">
            <v>Incremental cost ($)</v>
          </cell>
          <cell r="F7024" t="str">
            <v>Cost value source</v>
          </cell>
          <cell r="G7024" t="str">
            <v/>
          </cell>
          <cell r="H7024" t="str">
            <v>page 24</v>
          </cell>
          <cell r="I7024" t="str">
            <v>Utah Industrial  Agricultural Measure Review and Update 1 May 2014.docx</v>
          </cell>
        </row>
        <row r="7025">
          <cell r="C7025" t="str">
            <v>441.3_Planned Realization Rate</v>
          </cell>
          <cell r="D7025">
            <v>3</v>
          </cell>
          <cell r="E7025" t="str">
            <v>Planned Realization Rate</v>
          </cell>
          <cell r="F7025" t="str">
            <v>Planned Realization Rate Value Source</v>
          </cell>
          <cell r="G7025" t="str">
            <v/>
          </cell>
          <cell r="H7025" t="str">
            <v>BAU - CE inputs sheet</v>
          </cell>
          <cell r="I7025" t="str">
            <v>CE inputs - measure update   small business 031314.xlsx</v>
          </cell>
        </row>
        <row r="7026">
          <cell r="C7026" t="str">
            <v>07092014-011.1_Planned Realization Rate</v>
          </cell>
          <cell r="D7026">
            <v>1</v>
          </cell>
          <cell r="E7026" t="str">
            <v>Planned Realization Rate</v>
          </cell>
          <cell r="F7026" t="str">
            <v>Planned Realization Rate Value Source</v>
          </cell>
          <cell r="G7026" t="str">
            <v/>
          </cell>
          <cell r="H7026" t="str">
            <v>BAU - CE inputs sheet</v>
          </cell>
          <cell r="I7026" t="str">
            <v>CE inputs - measure update   small business 031314.xlsx</v>
          </cell>
        </row>
        <row r="7027">
          <cell r="C7027" t="str">
            <v>07092014-011.1_Measure life (years)</v>
          </cell>
          <cell r="D7027">
            <v>1</v>
          </cell>
          <cell r="E7027" t="str">
            <v>Measure life (years)</v>
          </cell>
          <cell r="F7027" t="str">
            <v>Measure Life Value Source</v>
          </cell>
          <cell r="G7027" t="str">
            <v/>
          </cell>
          <cell r="H7027" t="str">
            <v>Page 19</v>
          </cell>
          <cell r="I7027" t="str">
            <v>Utah Industrial  Agricultural Measure Review and Update 1 May 2014.docx</v>
          </cell>
        </row>
        <row r="7028">
          <cell r="C7028" t="str">
            <v>07092014-011.1_Gross incremental annual electric savings (kWh/yr)</v>
          </cell>
          <cell r="D7028">
            <v>1</v>
          </cell>
          <cell r="E7028" t="str">
            <v>Gross incremental annual electric savings (kWh/yr)</v>
          </cell>
          <cell r="F7028" t="str">
            <v>Energy savings value source</v>
          </cell>
          <cell r="G7028" t="str">
            <v/>
          </cell>
          <cell r="H7028" t="str">
            <v>page 19</v>
          </cell>
          <cell r="I7028" t="str">
            <v>Utah Industrial  Agricultural Measure Review and Update 1 May 2014.docx</v>
          </cell>
        </row>
        <row r="7029">
          <cell r="C7029" t="str">
            <v>07092014-011.1_Incremental cost ($)</v>
          </cell>
          <cell r="D7029">
            <v>1</v>
          </cell>
          <cell r="E7029" t="str">
            <v>Incremental cost ($)</v>
          </cell>
          <cell r="F7029" t="str">
            <v>Cost value source</v>
          </cell>
          <cell r="G7029" t="str">
            <v/>
          </cell>
          <cell r="H7029" t="str">
            <v>page 19</v>
          </cell>
          <cell r="I7029" t="str">
            <v>Utah Industrial  Agricultural Measure Review and Update 1 May 2014.docx</v>
          </cell>
        </row>
        <row r="7030">
          <cell r="C7030" t="str">
            <v>07092014-011.1_Planned Net to Gross Ratio</v>
          </cell>
          <cell r="D7030">
            <v>1</v>
          </cell>
          <cell r="E7030" t="str">
            <v>Planned Net to Gross Ratio</v>
          </cell>
          <cell r="F7030" t="str">
            <v>Planned Net-to-Gross Ratio Value Source</v>
          </cell>
          <cell r="G7030" t="str">
            <v/>
          </cell>
          <cell r="H7030" t="str">
            <v>BAU - CE inputs sheet</v>
          </cell>
          <cell r="I7030" t="str">
            <v>CE inputs - measure update   small business 031314.xlsx</v>
          </cell>
        </row>
        <row r="7031">
          <cell r="C7031" t="str">
            <v>444.3_Gross incremental annual electric savings (kWh/yr)</v>
          </cell>
          <cell r="D7031">
            <v>3</v>
          </cell>
          <cell r="E7031" t="str">
            <v>Gross incremental annual electric savings (kWh/yr)</v>
          </cell>
          <cell r="F7031" t="str">
            <v>Energy savings value source</v>
          </cell>
          <cell r="G7031" t="str">
            <v/>
          </cell>
          <cell r="H7031" t="str">
            <v>page 23</v>
          </cell>
          <cell r="I7031" t="str">
            <v>Utah Industrial  Agricultural Measure Review and Update 1 May 2014.docx</v>
          </cell>
        </row>
        <row r="7032">
          <cell r="C7032" t="str">
            <v>444.3_Planned Net to Gross Ratio</v>
          </cell>
          <cell r="D7032">
            <v>3</v>
          </cell>
          <cell r="E7032" t="str">
            <v>Planned Net to Gross Ratio</v>
          </cell>
          <cell r="F7032" t="str">
            <v>Planned Net-to-Gross Ratio Value Source</v>
          </cell>
          <cell r="G7032" t="str">
            <v/>
          </cell>
          <cell r="H7032" t="str">
            <v>BAU - CE inputs sheet</v>
          </cell>
          <cell r="I7032" t="str">
            <v>CE inputs - measure update   small business 031314.xlsx</v>
          </cell>
        </row>
        <row r="7033">
          <cell r="C7033" t="str">
            <v>444.3_Incremental cost ($)</v>
          </cell>
          <cell r="D7033">
            <v>3</v>
          </cell>
          <cell r="E7033" t="str">
            <v>Incremental cost ($)</v>
          </cell>
          <cell r="F7033" t="str">
            <v>Cost value source</v>
          </cell>
          <cell r="G7033" t="str">
            <v/>
          </cell>
          <cell r="H7033" t="str">
            <v>page 23</v>
          </cell>
          <cell r="I7033" t="str">
            <v>Utah Industrial  Agricultural Measure Review and Update 1 May 2014.docx</v>
          </cell>
        </row>
        <row r="7034">
          <cell r="C7034" t="str">
            <v>444.3_Planned Realization Rate</v>
          </cell>
          <cell r="D7034">
            <v>3</v>
          </cell>
          <cell r="E7034" t="str">
            <v>Planned Realization Rate</v>
          </cell>
          <cell r="F7034" t="str">
            <v>Planned Realization Rate Value Source</v>
          </cell>
          <cell r="G7034" t="str">
            <v/>
          </cell>
          <cell r="H7034" t="str">
            <v>BAU - CE inputs sheet</v>
          </cell>
          <cell r="I7034" t="str">
            <v>CE inputs - measure update   small business 031314.xlsx</v>
          </cell>
        </row>
        <row r="7035">
          <cell r="C7035" t="str">
            <v>444.3_Measure life (years)</v>
          </cell>
          <cell r="D7035">
            <v>3</v>
          </cell>
          <cell r="E7035" t="str">
            <v>Measure life (years)</v>
          </cell>
          <cell r="F7035" t="str">
            <v>Measure Life Value Source</v>
          </cell>
          <cell r="G7035" t="str">
            <v/>
          </cell>
          <cell r="H7035" t="str">
            <v>Page 23</v>
          </cell>
          <cell r="I7035" t="str">
            <v>Utah Industrial  Agricultural Measure Review and Update 1 May 2014.docx</v>
          </cell>
        </row>
        <row r="7036">
          <cell r="C7036" t="str">
            <v>07092014-012.1_Planned Net to Gross Ratio</v>
          </cell>
          <cell r="D7036">
            <v>1</v>
          </cell>
          <cell r="E7036" t="str">
            <v>Planned Net to Gross Ratio</v>
          </cell>
          <cell r="F7036" t="str">
            <v>Planned Net-to-Gross Ratio Value Source</v>
          </cell>
          <cell r="G7036" t="str">
            <v/>
          </cell>
          <cell r="H7036" t="str">
            <v>BAU - CE inputs sheet</v>
          </cell>
          <cell r="I7036" t="str">
            <v>CE inputs - measure update   small business 031314.xlsx</v>
          </cell>
        </row>
        <row r="7037">
          <cell r="C7037" t="str">
            <v>07092014-012.1_Incremental cost ($)</v>
          </cell>
          <cell r="D7037">
            <v>1</v>
          </cell>
          <cell r="E7037" t="str">
            <v>Incremental cost ($)</v>
          </cell>
          <cell r="F7037" t="str">
            <v>Cost value source</v>
          </cell>
          <cell r="G7037" t="str">
            <v/>
          </cell>
          <cell r="H7037" t="str">
            <v>page 32</v>
          </cell>
          <cell r="I7037" t="str">
            <v>Utah Industrial  Agricultural Measure Review and Update 1 May 2014.docx</v>
          </cell>
        </row>
        <row r="7038">
          <cell r="C7038" t="str">
            <v>07092014-012.1_Measure life (years)</v>
          </cell>
          <cell r="D7038">
            <v>1</v>
          </cell>
          <cell r="E7038" t="str">
            <v>Measure life (years)</v>
          </cell>
          <cell r="F7038" t="str">
            <v>Measure Life Value Source</v>
          </cell>
          <cell r="G7038" t="str">
            <v/>
          </cell>
          <cell r="H7038" t="str">
            <v>Page 32</v>
          </cell>
          <cell r="I7038" t="str">
            <v>Utah Industrial  Agricultural Measure Review and Update 1 May 2014.docx</v>
          </cell>
        </row>
        <row r="7039">
          <cell r="C7039" t="str">
            <v>07092014-012.1_Planned Realization Rate</v>
          </cell>
          <cell r="D7039">
            <v>1</v>
          </cell>
          <cell r="E7039" t="str">
            <v>Planned Realization Rate</v>
          </cell>
          <cell r="F7039" t="str">
            <v>Planned Realization Rate Value Source</v>
          </cell>
          <cell r="G7039" t="str">
            <v/>
          </cell>
          <cell r="H7039" t="str">
            <v>BAU - CE inputs sheet</v>
          </cell>
          <cell r="I7039" t="str">
            <v>CE inputs - measure update   small business 031314.xlsx</v>
          </cell>
        </row>
        <row r="7040">
          <cell r="C7040" t="str">
            <v>07092014-012.1_Gross incremental annual electric savings (kWh/yr)</v>
          </cell>
          <cell r="D7040">
            <v>1</v>
          </cell>
          <cell r="E7040" t="str">
            <v>Gross incremental annual electric savings (kWh/yr)</v>
          </cell>
          <cell r="F7040" t="str">
            <v>Energy savings value source</v>
          </cell>
          <cell r="G7040" t="str">
            <v/>
          </cell>
          <cell r="H7040" t="str">
            <v>page 32</v>
          </cell>
          <cell r="I7040" t="str">
            <v>Utah Industrial  Agricultural Measure Review and Update 1 May 2014.docx</v>
          </cell>
        </row>
        <row r="7041">
          <cell r="C7041" t="str">
            <v>01302014-036.2_Planned Realization Rate</v>
          </cell>
          <cell r="D7041">
            <v>2</v>
          </cell>
          <cell r="E7041" t="str">
            <v>Planned Realization Rate</v>
          </cell>
          <cell r="F7041" t="str">
            <v>Realization Rate Value Source</v>
          </cell>
          <cell r="G7041" t="str">
            <v/>
          </cell>
          <cell r="H7041" t="str">
            <v>page 2</v>
          </cell>
          <cell r="I7041" t="str">
            <v>CA_FinAnswer_Express_Program_Evaluation_2009-2011.pdf</v>
          </cell>
        </row>
        <row r="7042">
          <cell r="C7042" t="str">
            <v>01302014-036.2_Planned Net to Gross Ratio</v>
          </cell>
          <cell r="D7042">
            <v>2</v>
          </cell>
          <cell r="E7042" t="str">
            <v>Planned Net to Gross Ratio</v>
          </cell>
          <cell r="F7042" t="str">
            <v>Net-to-Gross Value Source</v>
          </cell>
          <cell r="G7042" t="str">
            <v/>
          </cell>
          <cell r="H7042" t="str">
            <v>page 2</v>
          </cell>
          <cell r="I7042" t="str">
            <v>CA_FinAnswer_Express_Program_Evaluation_2009-2011.pdf</v>
          </cell>
        </row>
        <row r="7043">
          <cell r="C7043" t="str">
            <v>01302014-037.2_Planned Net to Gross Ratio</v>
          </cell>
          <cell r="D7043">
            <v>2</v>
          </cell>
          <cell r="E7043" t="str">
            <v>Planned Net to Gross Ratio</v>
          </cell>
          <cell r="F7043" t="str">
            <v>Net-to-Gross Value Source</v>
          </cell>
          <cell r="G7043" t="str">
            <v/>
          </cell>
          <cell r="H7043" t="str">
            <v>Page 2</v>
          </cell>
          <cell r="I7043" t="str">
            <v>ID_FinAnswer_Express_Program_Evaluation_2009-2011.pdf</v>
          </cell>
        </row>
        <row r="7044">
          <cell r="C7044" t="str">
            <v>01302014-037.2_Planned Realization Rate</v>
          </cell>
          <cell r="D7044">
            <v>2</v>
          </cell>
          <cell r="E7044" t="str">
            <v>Planned Realization Rate</v>
          </cell>
          <cell r="F7044" t="str">
            <v>Realization Rate Value Source</v>
          </cell>
          <cell r="G7044" t="str">
            <v/>
          </cell>
          <cell r="H7044" t="str">
            <v>Table 1</v>
          </cell>
          <cell r="I7044" t="str">
            <v>ID_FinAnswer_Express_Program_Evaluation_2009-2011.pdf</v>
          </cell>
        </row>
        <row r="7045">
          <cell r="C7045" t="str">
            <v>01302014-037.2_Measure life (years)</v>
          </cell>
          <cell r="D7045">
            <v>2</v>
          </cell>
          <cell r="E7045" t="str">
            <v>Measure life (years)</v>
          </cell>
          <cell r="F7045" t="str">
            <v>Measure Life Value Source</v>
          </cell>
          <cell r="G7045" t="str">
            <v>Average of 12 years from FinAnswer Express and 15 years from Energy FinAnswer (13.5 rounded to 14)</v>
          </cell>
          <cell r="H7045" t="str">
            <v/>
          </cell>
          <cell r="I7045" t="str">
            <v>2013-Idaho-Annual-Report-Appendices-FINAL071814.pdf</v>
          </cell>
        </row>
        <row r="7046">
          <cell r="C7046" t="str">
            <v>01302014-034.2_Gross Average Monthly Demand Reduction (kW/unit)</v>
          </cell>
          <cell r="D7046">
            <v>2</v>
          </cell>
          <cell r="E7046" t="str">
            <v>Gross Average Monthly Demand Reduction (kW/unit)</v>
          </cell>
          <cell r="F7046" t="str">
            <v>Demand Savings Value Source</v>
          </cell>
          <cell r="G7046" t="str">
            <v/>
          </cell>
          <cell r="H7046" t="str">
            <v/>
          </cell>
          <cell r="I7046" t="str">
            <v>RMP UT Ltg Tool 070114.12.xlsm</v>
          </cell>
        </row>
        <row r="7047">
          <cell r="C7047" t="str">
            <v>01302014-034.2_Gross incremental annual electric savings (kWh/yr)</v>
          </cell>
          <cell r="D7047">
            <v>2</v>
          </cell>
          <cell r="E7047" t="str">
            <v>Gross incremental annual electric savings (kWh/yr)</v>
          </cell>
          <cell r="F7047" t="str">
            <v>Energy Savings Value Source</v>
          </cell>
          <cell r="G7047" t="str">
            <v/>
          </cell>
          <cell r="H7047" t="str">
            <v/>
          </cell>
          <cell r="I7047" t="str">
            <v>RMP UT Ltg Tool 070114.12.xlsm</v>
          </cell>
        </row>
        <row r="7048">
          <cell r="C7048" t="str">
            <v>01302014-034.3_Measure life (years)</v>
          </cell>
          <cell r="D7048">
            <v>3</v>
          </cell>
          <cell r="E7048" t="str">
            <v>Measure life (years)</v>
          </cell>
          <cell r="F7048" t="str">
            <v>Measure Life Value Source</v>
          </cell>
          <cell r="G7048" t="str">
            <v/>
          </cell>
          <cell r="H7048" t="str">
            <v>Used for program change filing. Program-level measure life decreased from previous 14 years to feflect increasing role of energy management</v>
          </cell>
          <cell r="I7048" t="str">
            <v>CE inputs - measure update   small business 031314.xlsx</v>
          </cell>
        </row>
        <row r="7049">
          <cell r="C7049" t="str">
            <v>01302014-034.3_Gross incremental annual electric savings (kWh/yr)</v>
          </cell>
          <cell r="D7049">
            <v>3</v>
          </cell>
          <cell r="E7049" t="str">
            <v>Gross incremental annual electric savings (kWh/yr)</v>
          </cell>
          <cell r="F7049" t="str">
            <v>Energy Savings Value Source</v>
          </cell>
          <cell r="G7049" t="str">
            <v/>
          </cell>
          <cell r="H7049" t="str">
            <v/>
          </cell>
          <cell r="I7049" t="str">
            <v/>
          </cell>
        </row>
        <row r="7050">
          <cell r="C7050" t="str">
            <v>01302014-034.3_Planned Realization Rate</v>
          </cell>
          <cell r="D7050">
            <v>3</v>
          </cell>
          <cell r="E7050" t="str">
            <v>Planned Realization Rate</v>
          </cell>
          <cell r="F7050" t="str">
            <v>Realization Rate Value Source</v>
          </cell>
          <cell r="G7050" t="str">
            <v/>
          </cell>
          <cell r="H7050" t="str">
            <v>BAU - CE inputs sheet</v>
          </cell>
          <cell r="I7050" t="str">
            <v>CE inputs - measure update   small business 031314.xlsx</v>
          </cell>
        </row>
        <row r="7051">
          <cell r="C7051" t="str">
            <v>01302014-034.3_Gross Average Monthly Demand Reduction (kW/unit)</v>
          </cell>
          <cell r="D7051">
            <v>3</v>
          </cell>
          <cell r="E7051" t="str">
            <v>Gross Average Monthly Demand Reduction (kW/unit)</v>
          </cell>
          <cell r="F7051" t="str">
            <v>Demand Savings Value Source</v>
          </cell>
          <cell r="G7051" t="str">
            <v/>
          </cell>
          <cell r="H7051" t="str">
            <v/>
          </cell>
          <cell r="I7051" t="str">
            <v/>
          </cell>
        </row>
        <row r="7052">
          <cell r="C7052" t="str">
            <v>01302014-034.3_Gross incremental annual electric savings (kWh/yr)</v>
          </cell>
          <cell r="D7052">
            <v>3</v>
          </cell>
          <cell r="E7052" t="str">
            <v>Gross incremental annual electric savings (kWh/yr)</v>
          </cell>
          <cell r="F7052" t="str">
            <v>Energy Savings Value Source</v>
          </cell>
          <cell r="G7052" t="str">
            <v/>
          </cell>
          <cell r="H7052" t="str">
            <v/>
          </cell>
          <cell r="I7052" t="str">
            <v>Program Update Report UT 050214.docx</v>
          </cell>
        </row>
        <row r="7053">
          <cell r="C7053" t="str">
            <v>01302014-034.3_Gross Average Monthly Demand Reduction (kW/unit)</v>
          </cell>
          <cell r="D7053">
            <v>3</v>
          </cell>
          <cell r="E7053" t="str">
            <v>Gross Average Monthly Demand Reduction (kW/unit)</v>
          </cell>
          <cell r="F7053" t="str">
            <v>Demand Savings Value Source</v>
          </cell>
          <cell r="G7053" t="str">
            <v/>
          </cell>
          <cell r="H7053" t="str">
            <v/>
          </cell>
          <cell r="I7053" t="str">
            <v>Program Update Report UT 050214.docx</v>
          </cell>
        </row>
        <row r="7054">
          <cell r="C7054" t="str">
            <v>01302014-034.3_Planned Net to Gross Ratio</v>
          </cell>
          <cell r="D7054">
            <v>3</v>
          </cell>
          <cell r="E7054" t="str">
            <v>Planned Net to Gross Ratio</v>
          </cell>
          <cell r="F7054" t="str">
            <v>Net-to-Gross Value Source</v>
          </cell>
          <cell r="G7054" t="str">
            <v/>
          </cell>
          <cell r="H7054" t="str">
            <v>BAU - CE inputs sheet</v>
          </cell>
          <cell r="I7054" t="str">
            <v>CE inputs - measure update   small business 031314.xlsx</v>
          </cell>
        </row>
        <row r="7055">
          <cell r="C7055" t="str">
            <v>01302014-034.3_Incremental cost ($)</v>
          </cell>
          <cell r="D7055">
            <v>3</v>
          </cell>
          <cell r="E7055" t="str">
            <v>Incremental cost ($)</v>
          </cell>
          <cell r="F7055" t="str">
            <v>Incremental Cost Value Source</v>
          </cell>
          <cell r="G7055" t="str">
            <v/>
          </cell>
          <cell r="H7055" t="str">
            <v/>
          </cell>
          <cell r="I7055" t="str">
            <v>Program Update Report UT 050214.docx</v>
          </cell>
        </row>
        <row r="7056">
          <cell r="C7056" t="str">
            <v>01302014-034.3_Incremental cost ($)</v>
          </cell>
          <cell r="D7056">
            <v>3</v>
          </cell>
          <cell r="E7056" t="str">
            <v>Incremental cost ($)</v>
          </cell>
          <cell r="F7056" t="str">
            <v>Incremental Cost Value Source</v>
          </cell>
          <cell r="G7056" t="str">
            <v/>
          </cell>
          <cell r="H7056" t="str">
            <v/>
          </cell>
          <cell r="I7056" t="str">
            <v/>
          </cell>
        </row>
        <row r="7057">
          <cell r="C7057" t="str">
            <v>01132014-029.2_</v>
          </cell>
          <cell r="D7057">
            <v>2</v>
          </cell>
          <cell r="E7057" t="str">
            <v/>
          </cell>
          <cell r="F7057" t="str">
            <v/>
          </cell>
          <cell r="G7057" t="str">
            <v/>
          </cell>
          <cell r="H7057" t="str">
            <v/>
          </cell>
          <cell r="I7057" t="str">
            <v/>
          </cell>
        </row>
        <row r="7058">
          <cell r="C7058" t="str">
            <v>01132014-029.1_Gross Average Monthly Demand Reduction (kW/unit)</v>
          </cell>
          <cell r="D7058">
            <v>1</v>
          </cell>
          <cell r="E7058" t="str">
            <v>Gross Average Monthly Demand Reduction (kW/unit)</v>
          </cell>
          <cell r="F7058" t="str">
            <v>Demand Savings Value Source</v>
          </cell>
          <cell r="G7058" t="str">
            <v/>
          </cell>
          <cell r="H7058" t="str">
            <v/>
          </cell>
          <cell r="I7058" t="str">
            <v>PP WA Ltg Tool 070114.12.xlsm</v>
          </cell>
        </row>
        <row r="7059">
          <cell r="C7059" t="str">
            <v>01132014-029.1_Gross incremental annual electric savings (kWh/yr)</v>
          </cell>
          <cell r="D7059">
            <v>1</v>
          </cell>
          <cell r="E7059" t="str">
            <v>Gross incremental annual electric savings (kWh/yr)</v>
          </cell>
          <cell r="F7059" t="str">
            <v>Energy Savings Value Source</v>
          </cell>
          <cell r="G7059" t="str">
            <v/>
          </cell>
          <cell r="H7059" t="str">
            <v/>
          </cell>
          <cell r="I7059" t="str">
            <v>PP WA Ltg Tool 070114.12.xlsm</v>
          </cell>
        </row>
        <row r="7060">
          <cell r="C7060" t="str">
            <v>01302014-038.2_Planned Net to Gross Ratio</v>
          </cell>
          <cell r="D7060">
            <v>2</v>
          </cell>
          <cell r="E7060" t="str">
            <v>Planned Net to Gross Ratio</v>
          </cell>
          <cell r="F7060" t="str">
            <v>Net-to-Gross Value Source</v>
          </cell>
          <cell r="G7060" t="str">
            <v/>
          </cell>
          <cell r="H7060" t="str">
            <v>Page 10</v>
          </cell>
          <cell r="I7060" t="str">
            <v>DSM_WY_FinAnswerExpress_Report_2011.pdf</v>
          </cell>
        </row>
        <row r="7061">
          <cell r="C7061" t="str">
            <v>01302014-038.2_Measure life (years)</v>
          </cell>
          <cell r="D7061">
            <v>2</v>
          </cell>
          <cell r="E7061" t="str">
            <v>Measure life (years)</v>
          </cell>
          <cell r="F7061" t="str">
            <v>Measure Life Value Source</v>
          </cell>
          <cell r="G7061" t="str">
            <v>Average of 12 years from FinAnswer Express and 15 years from Energy FinAnswer (13.5 rounded to 14)</v>
          </cell>
          <cell r="H7061" t="str">
            <v/>
          </cell>
          <cell r="I7061" t="str">
            <v/>
          </cell>
        </row>
        <row r="7062">
          <cell r="C7062" t="str">
            <v>01302014-038.2_Planned Realization Rate</v>
          </cell>
          <cell r="D7062">
            <v>2</v>
          </cell>
          <cell r="E7062" t="str">
            <v>Planned Realization Rate</v>
          </cell>
          <cell r="F7062" t="str">
            <v>Realization Rate Value Source</v>
          </cell>
          <cell r="G7062" t="str">
            <v/>
          </cell>
          <cell r="H7062" t="str">
            <v>Table 1</v>
          </cell>
          <cell r="I7062" t="str">
            <v>DSM_WY_FinAnswerExpress_Report_2011.pdf</v>
          </cell>
        </row>
        <row r="7063">
          <cell r="C7063" t="str">
            <v>02102014-006.2_</v>
          </cell>
          <cell r="D7063">
            <v>2</v>
          </cell>
          <cell r="E7063" t="str">
            <v/>
          </cell>
          <cell r="F7063" t="str">
            <v/>
          </cell>
          <cell r="G7063" t="str">
            <v/>
          </cell>
          <cell r="H7063" t="str">
            <v/>
          </cell>
          <cell r="I7063" t="str">
            <v/>
          </cell>
        </row>
        <row r="7064">
          <cell r="C7064" t="str">
            <v>02102014-006.1_Planned Realization Rate</v>
          </cell>
          <cell r="D7064">
            <v>1</v>
          </cell>
          <cell r="E7064" t="str">
            <v>Planned Realization Rate</v>
          </cell>
          <cell r="F7064" t="str">
            <v>Realization Rate Value Source</v>
          </cell>
          <cell r="G7064" t="str">
            <v/>
          </cell>
          <cell r="H7064" t="str">
            <v>page 2</v>
          </cell>
          <cell r="I7064" t="str">
            <v>CA_FinAnswer_Express_Program_Evaluation_2009-2011.pdf</v>
          </cell>
        </row>
        <row r="7065">
          <cell r="C7065" t="str">
            <v>02102014-006.1_Incentive Customer ($)</v>
          </cell>
          <cell r="D7065">
            <v>1</v>
          </cell>
          <cell r="E7065" t="str">
            <v>Incentive Customer ($)</v>
          </cell>
          <cell r="F7065" t="str">
            <v>Customer Incentive Value Source</v>
          </cell>
          <cell r="G7065" t="str">
            <v/>
          </cell>
          <cell r="H7065" t="str">
            <v/>
          </cell>
          <cell r="I7065" t="str">
            <v>PP CA Ltg Tool 071412.1.xlsm</v>
          </cell>
        </row>
        <row r="7066">
          <cell r="C7066" t="str">
            <v>02102014-006.1_Gross incremental annual electric savings (kWh/yr)</v>
          </cell>
          <cell r="D7066">
            <v>1</v>
          </cell>
          <cell r="E7066" t="str">
            <v>Gross incremental annual electric savings (kWh/yr)</v>
          </cell>
          <cell r="F7066" t="str">
            <v>Energy Savings Value Source</v>
          </cell>
          <cell r="G7066" t="str">
            <v/>
          </cell>
          <cell r="H7066" t="str">
            <v/>
          </cell>
          <cell r="I7066" t="str">
            <v>PP CA Ltg Tool 071412.1.xlsm</v>
          </cell>
        </row>
        <row r="7067">
          <cell r="C7067" t="str">
            <v>02102014-006.1_Planned Net to Gross Ratio</v>
          </cell>
          <cell r="D7067">
            <v>1</v>
          </cell>
          <cell r="E7067" t="str">
            <v>Planned Net to Gross Ratio</v>
          </cell>
          <cell r="F7067" t="str">
            <v>Net-to-Gross Value Source</v>
          </cell>
          <cell r="G7067" t="str">
            <v/>
          </cell>
          <cell r="H7067" t="str">
            <v>page 2</v>
          </cell>
          <cell r="I7067" t="str">
            <v>CA_FinAnswer_Express_Program_Evaluation_2009-2011.pdf</v>
          </cell>
        </row>
        <row r="7068">
          <cell r="C7068" t="str">
            <v>02102014-007.2_Planned Realization Rate</v>
          </cell>
          <cell r="D7068">
            <v>2</v>
          </cell>
          <cell r="E7068" t="str">
            <v>Planned Realization Rate</v>
          </cell>
          <cell r="F7068" t="str">
            <v>Realization Rate Value Source</v>
          </cell>
          <cell r="G7068" t="str">
            <v/>
          </cell>
          <cell r="H7068" t="str">
            <v>Table 1</v>
          </cell>
          <cell r="I7068" t="str">
            <v>ID_FinAnswer_Express_Program_Evaluation_2009-2011.pdf</v>
          </cell>
        </row>
        <row r="7069">
          <cell r="C7069" t="str">
            <v>02102014-007.2_Planned Net to Gross Ratio</v>
          </cell>
          <cell r="D7069">
            <v>2</v>
          </cell>
          <cell r="E7069" t="str">
            <v>Planned Net to Gross Ratio</v>
          </cell>
          <cell r="F7069" t="str">
            <v>Net-to-Gross Value Source</v>
          </cell>
          <cell r="G7069" t="str">
            <v/>
          </cell>
          <cell r="H7069" t="str">
            <v>Page 2</v>
          </cell>
          <cell r="I7069" t="str">
            <v>ID_FinAnswer_Express_Program_Evaluation_2009-2011.pdf</v>
          </cell>
        </row>
        <row r="7070">
          <cell r="C7070" t="str">
            <v>02102014-008.2_Gross Average Monthly Demand Reduction (kW/unit)</v>
          </cell>
          <cell r="D7070">
            <v>2</v>
          </cell>
          <cell r="E7070" t="str">
            <v>Gross Average Monthly Demand Reduction (kW/unit)</v>
          </cell>
          <cell r="F7070" t="str">
            <v>Demand Savings Value Source</v>
          </cell>
          <cell r="G7070" t="str">
            <v/>
          </cell>
          <cell r="H7070" t="str">
            <v/>
          </cell>
          <cell r="I7070" t="str">
            <v>RMP UT Ltg Tool 070114.12.xlsm</v>
          </cell>
        </row>
        <row r="7071">
          <cell r="C7071" t="str">
            <v>02102014-008.2_Gross incremental annual electric savings (kWh/yr)</v>
          </cell>
          <cell r="D7071">
            <v>2</v>
          </cell>
          <cell r="E7071" t="str">
            <v>Gross incremental annual electric savings (kWh/yr)</v>
          </cell>
          <cell r="F7071" t="str">
            <v>Energy Savings Value Source</v>
          </cell>
          <cell r="G7071" t="str">
            <v/>
          </cell>
          <cell r="H7071" t="str">
            <v/>
          </cell>
          <cell r="I7071" t="str">
            <v>RMP UT Ltg Tool 070114.12.xlsm</v>
          </cell>
        </row>
        <row r="7072">
          <cell r="C7072" t="str">
            <v>02102014-009.2_Gross incremental annual electric savings (kWh/yr)</v>
          </cell>
          <cell r="D7072">
            <v>2</v>
          </cell>
          <cell r="E7072" t="str">
            <v>Gross incremental annual electric savings (kWh/yr)</v>
          </cell>
          <cell r="F7072" t="str">
            <v>Energy Savings Value Source</v>
          </cell>
          <cell r="G7072" t="str">
            <v/>
          </cell>
          <cell r="H7072" t="str">
            <v/>
          </cell>
          <cell r="I7072" t="str">
            <v>PP WA Ltg Tool 070114.12.xlsm</v>
          </cell>
        </row>
        <row r="7073">
          <cell r="C7073" t="str">
            <v>02102014-009.2_Gross Average Monthly Demand Reduction (kW/unit)</v>
          </cell>
          <cell r="D7073">
            <v>2</v>
          </cell>
          <cell r="E7073" t="str">
            <v>Gross Average Monthly Demand Reduction (kW/unit)</v>
          </cell>
          <cell r="F7073" t="str">
            <v>Demand Savings Value Source</v>
          </cell>
          <cell r="G7073" t="str">
            <v/>
          </cell>
          <cell r="H7073" t="str">
            <v/>
          </cell>
          <cell r="I7073" t="str">
            <v>PP WA Ltg Tool 070114.12.xlsm</v>
          </cell>
        </row>
        <row r="7074">
          <cell r="C7074" t="str">
            <v>02102014-010.2_Planned Net to Gross Ratio</v>
          </cell>
          <cell r="D7074">
            <v>2</v>
          </cell>
          <cell r="E7074" t="str">
            <v>Planned Net to Gross Ratio</v>
          </cell>
          <cell r="F7074" t="str">
            <v>Net-to-Gross Value Source</v>
          </cell>
          <cell r="G7074" t="str">
            <v/>
          </cell>
          <cell r="H7074" t="str">
            <v>Page 10</v>
          </cell>
          <cell r="I7074" t="str">
            <v>DSM_WY_FinAnswerExpress_Report_2011.pdf</v>
          </cell>
        </row>
        <row r="7075">
          <cell r="C7075" t="str">
            <v>02102014-010.2_Measure life (years)</v>
          </cell>
          <cell r="D7075">
            <v>2</v>
          </cell>
          <cell r="E7075" t="str">
            <v>Measure life (years)</v>
          </cell>
          <cell r="F7075" t="str">
            <v>Measure Life Value Source</v>
          </cell>
          <cell r="G7075" t="str">
            <v>Average of 12 years from FinAnswer Express and 15 years from Energy FinAnswer (13.5 rounded to 14)</v>
          </cell>
          <cell r="H7075" t="str">
            <v/>
          </cell>
          <cell r="I7075" t="str">
            <v/>
          </cell>
        </row>
        <row r="7076">
          <cell r="C7076" t="str">
            <v>02102014-010.2_Planned Realization Rate</v>
          </cell>
          <cell r="D7076">
            <v>2</v>
          </cell>
          <cell r="E7076" t="str">
            <v>Planned Realization Rate</v>
          </cell>
          <cell r="F7076" t="str">
            <v>Realization Rate Value Source</v>
          </cell>
          <cell r="G7076" t="str">
            <v/>
          </cell>
          <cell r="H7076" t="str">
            <v>Table 1</v>
          </cell>
          <cell r="I7076" t="str">
            <v>DSM_WY_FinAnswerExpress_Report_2011.pdf</v>
          </cell>
        </row>
        <row r="7077">
          <cell r="C7077" t="str">
            <v>197.2_Gross incremental annual electric savings (kWh/yr)</v>
          </cell>
          <cell r="D7077">
            <v>2</v>
          </cell>
          <cell r="E7077" t="str">
            <v>Gross incremental annual electric savings (kWh/yr)</v>
          </cell>
          <cell r="F7077" t="str">
            <v>Energy Savings Value Source</v>
          </cell>
          <cell r="G7077" t="str">
            <v/>
          </cell>
          <cell r="H7077" t="str">
            <v/>
          </cell>
          <cell r="I7077" t="str">
            <v>Irrigation Measure Revision - Analysis Updated 13 Feb 2014.xlsx</v>
          </cell>
        </row>
        <row r="7078">
          <cell r="C7078" t="str">
            <v>197.2_Planned Net to Gross Ratio</v>
          </cell>
          <cell r="D7078">
            <v>2</v>
          </cell>
          <cell r="E7078" t="str">
            <v>Planned Net to Gross Ratio</v>
          </cell>
          <cell r="F7078" t="str">
            <v>Net-to-Gross Value Source</v>
          </cell>
          <cell r="G7078" t="str">
            <v/>
          </cell>
          <cell r="H7078" t="str">
            <v>P. 2 .</v>
          </cell>
          <cell r="I7078" t="str">
            <v>CA_FinAnswer_Express_Program_Evaluation_2009-2011.pdf</v>
          </cell>
        </row>
        <row r="7079">
          <cell r="C7079" t="str">
            <v>197.2_Incremental cost ($)</v>
          </cell>
          <cell r="D7079">
            <v>2</v>
          </cell>
          <cell r="E7079" t="str">
            <v>Incremental cost ($)</v>
          </cell>
          <cell r="F7079" t="str">
            <v>Incremental Cost Value Source</v>
          </cell>
          <cell r="G7079" t="str">
            <v/>
          </cell>
          <cell r="H7079" t="str">
            <v/>
          </cell>
          <cell r="I7079" t="str">
            <v>Irrigation Measure Revision - Analysis Updated 13 Feb 2014.xlsx</v>
          </cell>
        </row>
        <row r="7080">
          <cell r="C7080" t="str">
            <v>197.2_Measure life (years)</v>
          </cell>
          <cell r="D7080">
            <v>2</v>
          </cell>
          <cell r="E7080" t="str">
            <v>Measure life (years)</v>
          </cell>
          <cell r="F7080" t="str">
            <v>Measure Life Value Source</v>
          </cell>
          <cell r="G7080" t="str">
            <v/>
          </cell>
          <cell r="H7080" t="str">
            <v/>
          </cell>
          <cell r="I7080" t="str">
            <v>Irrigation Measure Revision - Analysis Updated 13 Feb 2014.xlsx</v>
          </cell>
        </row>
        <row r="7081">
          <cell r="C7081" t="str">
            <v>197.2_Gross Average Monthly Demand Reduction (kW/unit)</v>
          </cell>
          <cell r="D7081">
            <v>2</v>
          </cell>
          <cell r="E7081" t="str">
            <v>Gross Average Monthly Demand Reduction (kW/unit)</v>
          </cell>
          <cell r="F7081" t="str">
            <v>Demand Savings Value Source</v>
          </cell>
          <cell r="G7081" t="str">
            <v/>
          </cell>
          <cell r="H7081" t="str">
            <v/>
          </cell>
          <cell r="I7081" t="str">
            <v>Irrigation Measure Revision - Analysis Updated 13 Feb 2014.xlsx</v>
          </cell>
        </row>
        <row r="7082">
          <cell r="C7082" t="str">
            <v>197.2_Planned Realization Rate</v>
          </cell>
          <cell r="D7082">
            <v>2</v>
          </cell>
          <cell r="E7082" t="str">
            <v>Planned Realization Rate</v>
          </cell>
          <cell r="F7082" t="str">
            <v>Realization Rate Value Source</v>
          </cell>
          <cell r="G7082" t="str">
            <v/>
          </cell>
          <cell r="H7082" t="str">
            <v xml:space="preserve"> Table 1, p. 2.</v>
          </cell>
          <cell r="I7082" t="str">
            <v>CA_FinAnswer_Express_Program_Evaluation_2009-2011.pdf</v>
          </cell>
        </row>
        <row r="7083">
          <cell r="C7083" t="str">
            <v>853.2_Measure life (years)</v>
          </cell>
          <cell r="D7083">
            <v>2</v>
          </cell>
          <cell r="E7083" t="str">
            <v>Measure life (years)</v>
          </cell>
          <cell r="F7083" t="str">
            <v>Measure Life Value Source</v>
          </cell>
          <cell r="G7083" t="str">
            <v/>
          </cell>
          <cell r="H7083" t="str">
            <v>Page 16</v>
          </cell>
          <cell r="I7083" t="str">
            <v>Review and Update Industrial Agricultural Incentive Table Measures Washington 3 Nov 2013.pdf</v>
          </cell>
        </row>
        <row r="7084">
          <cell r="C7084" t="str">
            <v>853.2_Gross incremental annual electric savings (kWh/yr)</v>
          </cell>
          <cell r="D7084">
            <v>2</v>
          </cell>
          <cell r="E7084" t="str">
            <v>Gross incremental annual electric savings (kWh/yr)</v>
          </cell>
          <cell r="F7084" t="str">
            <v xml:space="preserve">Energy Savings Value Source </v>
          </cell>
          <cell r="G7084" t="str">
            <v/>
          </cell>
          <cell r="H7084" t="str">
            <v>Page 16</v>
          </cell>
          <cell r="I7084" t="str">
            <v>Review and Update Industrial Agricultural Incentive Table Measures Washington 3 Nov 2013.pdf</v>
          </cell>
        </row>
        <row r="7085">
          <cell r="C7085" t="str">
            <v>853.2_Gross Average Monthly Demand Reduction (kW/unit)</v>
          </cell>
          <cell r="D7085">
            <v>2</v>
          </cell>
          <cell r="E7085" t="str">
            <v>Gross Average Monthly Demand Reduction (kW/unit)</v>
          </cell>
          <cell r="F7085" t="str">
            <v>Savings Parameters</v>
          </cell>
          <cell r="G7085" t="str">
            <v/>
          </cell>
          <cell r="H7085" t="str">
            <v/>
          </cell>
          <cell r="I7085" t="str">
            <v>Irrigation Measure Revision - Analysis 11 Oct 2013.xlsx</v>
          </cell>
        </row>
        <row r="7086">
          <cell r="C7086" t="str">
            <v>853.2_Incentive Customer ($)</v>
          </cell>
          <cell r="D7086">
            <v>2</v>
          </cell>
          <cell r="E7086" t="str">
            <v>Incentive Customer ($)</v>
          </cell>
          <cell r="F7086" t="str">
            <v>Incentive Value Source</v>
          </cell>
          <cell r="G7086" t="str">
            <v/>
          </cell>
          <cell r="H7086" t="str">
            <v>Page 16</v>
          </cell>
          <cell r="I7086" t="str">
            <v>Review and Update Industrial Agricultural Incentive Table Measures Washington 3 Nov 2013.pdf</v>
          </cell>
        </row>
        <row r="7087">
          <cell r="C7087" t="str">
            <v>853.2_Incremental cost ($)</v>
          </cell>
          <cell r="D7087">
            <v>2</v>
          </cell>
          <cell r="E7087" t="str">
            <v>Incremental cost ($)</v>
          </cell>
          <cell r="F7087" t="str">
            <v>Cost Value Source</v>
          </cell>
          <cell r="G7087" t="str">
            <v/>
          </cell>
          <cell r="H7087" t="str">
            <v>Page 16</v>
          </cell>
          <cell r="I7087" t="str">
            <v>Review and Update Industrial Agricultural Incentive Table Measures Washington 3 Nov 2013.pdf</v>
          </cell>
        </row>
        <row r="7088">
          <cell r="C7088" t="str">
            <v>853.2_Gross Average Monthly Demand Reduction (kW/unit)</v>
          </cell>
          <cell r="D7088">
            <v>2</v>
          </cell>
          <cell r="E7088" t="str">
            <v>Gross Average Monthly Demand Reduction (kW/unit)</v>
          </cell>
          <cell r="F7088" t="str">
            <v>Demand Reduction Value Source</v>
          </cell>
          <cell r="G7088" t="str">
            <v/>
          </cell>
          <cell r="H7088" t="str">
            <v>Page 16</v>
          </cell>
          <cell r="I7088" t="str">
            <v>Review and Update Industrial Agricultural Incentive Table Measures Washington 3 Nov 2013.pdf</v>
          </cell>
        </row>
        <row r="7089">
          <cell r="C7089" t="str">
            <v>853.2_Gross incremental annual electric savings (kWh/yr)</v>
          </cell>
          <cell r="D7089">
            <v>2</v>
          </cell>
          <cell r="E7089" t="str">
            <v>Gross incremental annual electric savings (kWh/yr)</v>
          </cell>
          <cell r="F7089" t="str">
            <v>Savings Parameters</v>
          </cell>
          <cell r="G7089" t="str">
            <v/>
          </cell>
          <cell r="H7089" t="str">
            <v/>
          </cell>
          <cell r="I7089" t="str">
            <v>Irrigation Measure Revision - Analysis 11 Oct 2013.xlsx</v>
          </cell>
        </row>
        <row r="7090">
          <cell r="C7090" t="str">
            <v>1078.2_Planned Net to Gross Ratio</v>
          </cell>
          <cell r="D7090">
            <v>2</v>
          </cell>
          <cell r="E7090" t="str">
            <v>Planned Net to Gross Ratio</v>
          </cell>
          <cell r="F7090" t="str">
            <v>Net-to-Gross Value Source</v>
          </cell>
          <cell r="G7090" t="str">
            <v/>
          </cell>
          <cell r="H7090" t="str">
            <v>Recommendation on Page 10</v>
          </cell>
          <cell r="I7090" t="str">
            <v>DSM_WY_EnergyFinAnswer_Report_2011.pdf</v>
          </cell>
        </row>
        <row r="7091">
          <cell r="C7091" t="str">
            <v>1078.2_Incremental cost ($)</v>
          </cell>
          <cell r="D7091">
            <v>2</v>
          </cell>
          <cell r="E7091" t="str">
            <v>Incremental cost ($)</v>
          </cell>
          <cell r="F7091" t="str">
            <v>Incremental Cost Value Source</v>
          </cell>
          <cell r="G7091" t="str">
            <v/>
          </cell>
          <cell r="H7091" t="str">
            <v>Page 17</v>
          </cell>
          <cell r="I7091" t="str">
            <v>Wyoming Industrial  Agricultural Measure Review and Update 9 Nov.docx</v>
          </cell>
        </row>
        <row r="7092">
          <cell r="C7092" t="str">
            <v>1078.2_Measure life (years)</v>
          </cell>
          <cell r="D7092">
            <v>2</v>
          </cell>
          <cell r="E7092" t="str">
            <v>Measure life (years)</v>
          </cell>
          <cell r="F7092" t="str">
            <v>Measure Life Value Source</v>
          </cell>
          <cell r="G7092" t="str">
            <v/>
          </cell>
          <cell r="H7092" t="str">
            <v>Page 17</v>
          </cell>
          <cell r="I7092" t="str">
            <v>Wyoming Industrial  Agricultural Measure Review and Update 9 Nov.docx</v>
          </cell>
        </row>
        <row r="7093">
          <cell r="C7093" t="str">
            <v>1078.2_Gross Average Monthly Demand Reduction (kW/unit)</v>
          </cell>
          <cell r="D7093">
            <v>2</v>
          </cell>
          <cell r="E7093" t="str">
            <v>Gross Average Monthly Demand Reduction (kW/unit)</v>
          </cell>
          <cell r="F7093" t="str">
            <v>Demand Savings Value Source</v>
          </cell>
          <cell r="G7093" t="str">
            <v/>
          </cell>
          <cell r="H7093" t="str">
            <v>Page 17</v>
          </cell>
          <cell r="I7093" t="str">
            <v>Wyoming Industrial  Agricultural Measure Review and Update 9 Nov.docx</v>
          </cell>
        </row>
        <row r="7094">
          <cell r="C7094" t="str">
            <v>1078.2_Gross incremental annual electric savings (kWh/yr)</v>
          </cell>
          <cell r="D7094">
            <v>2</v>
          </cell>
          <cell r="E7094" t="str">
            <v>Gross incremental annual electric savings (kWh/yr)</v>
          </cell>
          <cell r="F7094" t="str">
            <v>Energy Savings Value Source</v>
          </cell>
          <cell r="G7094" t="str">
            <v/>
          </cell>
          <cell r="H7094" t="str">
            <v>Page 17</v>
          </cell>
          <cell r="I7094" t="str">
            <v>Wyoming Industrial  Agricultural Measure Review and Update 9 Nov.docx</v>
          </cell>
        </row>
        <row r="7095">
          <cell r="C7095" t="str">
            <v>61.2_Planned Net to Gross Ratio</v>
          </cell>
          <cell r="D7095">
            <v>2</v>
          </cell>
          <cell r="E7095" t="str">
            <v>Planned Net to Gross Ratio</v>
          </cell>
          <cell r="F7095" t="str">
            <v>Net-to-Gross Value Source</v>
          </cell>
          <cell r="G7095" t="str">
            <v/>
          </cell>
          <cell r="H7095" t="str">
            <v>page 2</v>
          </cell>
          <cell r="I7095" t="str">
            <v>CA_FinAnswer_Express_Program_Evaluation_2009-2011.pdf</v>
          </cell>
        </row>
        <row r="7096">
          <cell r="C7096" t="str">
            <v>61.2_Planned Realization Rate</v>
          </cell>
          <cell r="D7096">
            <v>2</v>
          </cell>
          <cell r="E7096" t="str">
            <v>Planned Realization Rate</v>
          </cell>
          <cell r="F7096" t="str">
            <v>Realization Rate Value Source</v>
          </cell>
          <cell r="G7096" t="str">
            <v/>
          </cell>
          <cell r="H7096" t="str">
            <v>page 2</v>
          </cell>
          <cell r="I7096" t="str">
            <v>CA_FinAnswer_Express_Program_Evaluation_2009-2011.pdf</v>
          </cell>
        </row>
        <row r="7097">
          <cell r="C7097" t="str">
            <v>276.2_Incremental cost ($)</v>
          </cell>
          <cell r="D7097">
            <v>2</v>
          </cell>
          <cell r="E7097" t="str">
            <v>Incremental cost ($)</v>
          </cell>
          <cell r="F7097" t="str">
            <v>Cost Value Source</v>
          </cell>
          <cell r="G7097" t="str">
            <v/>
          </cell>
          <cell r="H7097" t="str">
            <v/>
          </cell>
          <cell r="I7097" t="str">
            <v>2010 ID FX MARKET CHARACTERIZATION 051512.pdf</v>
          </cell>
        </row>
        <row r="7098">
          <cell r="C7098" t="str">
            <v>276.2_Gross incremental annual electric savings (kWh/yr)</v>
          </cell>
          <cell r="D7098">
            <v>2</v>
          </cell>
          <cell r="E7098" t="str">
            <v>Gross incremental annual electric savings (kWh/yr)</v>
          </cell>
          <cell r="F7098" t="str">
            <v xml:space="preserve">Energy Savings Value Source </v>
          </cell>
          <cell r="G7098" t="str">
            <v/>
          </cell>
          <cell r="H7098" t="str">
            <v/>
          </cell>
          <cell r="I7098" t="str">
            <v>2010 ID FX MARKET CHARACTERIZATION 051512.pdf</v>
          </cell>
        </row>
        <row r="7099">
          <cell r="C7099" t="str">
            <v>276.2_Planned Realization Rate</v>
          </cell>
          <cell r="D7099">
            <v>2</v>
          </cell>
          <cell r="E7099" t="str">
            <v>Planned Realization Rate</v>
          </cell>
          <cell r="F7099" t="str">
            <v>Realization Rate Value Source</v>
          </cell>
          <cell r="G7099" t="str">
            <v/>
          </cell>
          <cell r="H7099" t="str">
            <v>Table 1</v>
          </cell>
          <cell r="I7099" t="str">
            <v>ID_FinAnswer_Express_Program_Evaluation_2009-2011.pdf</v>
          </cell>
        </row>
        <row r="7100">
          <cell r="C7100" t="str">
            <v>276.2_Measure life (years)</v>
          </cell>
          <cell r="D7100">
            <v>2</v>
          </cell>
          <cell r="E7100" t="str">
            <v>Measure life (years)</v>
          </cell>
          <cell r="F7100" t="str">
            <v>Measure Life Value Source</v>
          </cell>
          <cell r="G7100" t="str">
            <v/>
          </cell>
          <cell r="H7100" t="str">
            <v/>
          </cell>
          <cell r="I7100" t="str">
            <v>2010 ID FX MARKET CHARACTERIZATION 051512.pdf</v>
          </cell>
        </row>
        <row r="7101">
          <cell r="C7101" t="str">
            <v>276.2_Planned Net to Gross Ratio</v>
          </cell>
          <cell r="D7101">
            <v>2</v>
          </cell>
          <cell r="E7101" t="str">
            <v>Planned Net to Gross Ratio</v>
          </cell>
          <cell r="F7101" t="str">
            <v>Net-to-Gross Value Source</v>
          </cell>
          <cell r="G7101" t="str">
            <v/>
          </cell>
          <cell r="H7101" t="str">
            <v>Page 2</v>
          </cell>
          <cell r="I7101" t="str">
            <v>ID_FinAnswer_Express_Program_Evaluation_2009-2011.pdf</v>
          </cell>
        </row>
        <row r="7102">
          <cell r="C7102" t="str">
            <v>276.2_Gross Average Monthly Demand Reduction (kW/unit)</v>
          </cell>
          <cell r="D7102">
            <v>2</v>
          </cell>
          <cell r="E7102" t="str">
            <v>Gross Average Monthly Demand Reduction (kW/unit)</v>
          </cell>
          <cell r="F7102" t="str">
            <v>Demand Reduction Value Source</v>
          </cell>
          <cell r="G7102" t="str">
            <v/>
          </cell>
          <cell r="H7102" t="str">
            <v/>
          </cell>
          <cell r="I7102" t="str">
            <v>2010 ID FX MARKET CHARACTERIZATION 051512.pdf</v>
          </cell>
        </row>
        <row r="7103">
          <cell r="C7103" t="str">
            <v>504.2_Gross Average Monthly Demand Reduction (kW/unit)</v>
          </cell>
          <cell r="D7103">
            <v>2</v>
          </cell>
          <cell r="E7103" t="str">
            <v>Gross Average Monthly Demand Reduction (kW/unit)</v>
          </cell>
          <cell r="F7103" t="str">
            <v>Demand Reduction Value Source</v>
          </cell>
          <cell r="G7103" t="str">
            <v/>
          </cell>
          <cell r="H7103" t="str">
            <v>Table 2-10</v>
          </cell>
          <cell r="I7103" t="str">
            <v>FinAnswer Express Market Characterization and Program Enhancements - Utah Service Territory 30 Nov 2011.pdf</v>
          </cell>
        </row>
        <row r="7104">
          <cell r="C7104" t="str">
            <v>504.2_Measure life (years)</v>
          </cell>
          <cell r="D7104">
            <v>2</v>
          </cell>
          <cell r="E7104" t="str">
            <v>Measure life (years)</v>
          </cell>
          <cell r="F7104" t="str">
            <v>Measure Life Value Source</v>
          </cell>
          <cell r="G7104" t="str">
            <v/>
          </cell>
          <cell r="H7104" t="str">
            <v>Table 2 on page 22 of Appendix 1</v>
          </cell>
          <cell r="I7104" t="str">
            <v>UT_2011_Annual_Report.pdf</v>
          </cell>
        </row>
        <row r="7105">
          <cell r="C7105" t="str">
            <v>504.2_Gross incremental annual electric savings (kWh/yr)</v>
          </cell>
          <cell r="D7105">
            <v>2</v>
          </cell>
          <cell r="E7105" t="str">
            <v>Gross incremental annual electric savings (kWh/yr)</v>
          </cell>
          <cell r="F7105" t="str">
            <v>See Source Document(s) for savings methodology</v>
          </cell>
          <cell r="G7105" t="str">
            <v/>
          </cell>
          <cell r="H7105" t="str">
            <v/>
          </cell>
          <cell r="I7105" t="str">
            <v>Occupancy Based PTAC-PTHP Control.docx</v>
          </cell>
        </row>
        <row r="7106">
          <cell r="C7106" t="str">
            <v>504.2_Gross incremental annual electric savings (kWh/yr)</v>
          </cell>
          <cell r="D7106">
            <v>2</v>
          </cell>
          <cell r="E7106" t="str">
            <v>Gross incremental annual electric savings (kWh/yr)</v>
          </cell>
          <cell r="F7106" t="str">
            <v xml:space="preserve">Energy Savings Value Source </v>
          </cell>
          <cell r="G7106" t="str">
            <v/>
          </cell>
          <cell r="H7106" t="str">
            <v>Table 7-13</v>
          </cell>
          <cell r="I7106" t="str">
            <v>FinAnswer Express Market Characterization and Program Enhancements - Utah Service Territory 30 Nov 2011.pdf</v>
          </cell>
        </row>
        <row r="7107">
          <cell r="C7107" t="str">
            <v>504.2_Incremental cost ($)</v>
          </cell>
          <cell r="D7107">
            <v>2</v>
          </cell>
          <cell r="E7107" t="str">
            <v>Incremental cost ($)</v>
          </cell>
          <cell r="F7107" t="str">
            <v>Cost Value Source</v>
          </cell>
          <cell r="G7107" t="str">
            <v/>
          </cell>
          <cell r="H7107" t="str">
            <v>Table 7-13</v>
          </cell>
          <cell r="I7107" t="str">
            <v>FinAnswer Express Market Characterization and Program Enhancements - Utah Service Territory 30 Nov 2011.pdf</v>
          </cell>
        </row>
        <row r="7108">
          <cell r="C7108" t="str">
            <v>504.2_Incentive Customer ($)</v>
          </cell>
          <cell r="D7108">
            <v>2</v>
          </cell>
          <cell r="E7108" t="str">
            <v>Incentive Customer ($)</v>
          </cell>
          <cell r="F7108" t="str">
            <v>Incentive Value Source</v>
          </cell>
          <cell r="G7108" t="str">
            <v/>
          </cell>
          <cell r="H7108" t="str">
            <v>Table 7-13</v>
          </cell>
          <cell r="I7108" t="str">
            <v>FinAnswer Express Market Characterization and Program Enhancements - Utah Service Territory 30 Nov 2011.pdf</v>
          </cell>
        </row>
        <row r="7109">
          <cell r="C7109" t="str">
            <v>925.2_Planned Realization Rate</v>
          </cell>
          <cell r="D7109">
            <v>2</v>
          </cell>
          <cell r="E7109" t="str">
            <v>Planned Realization Rate</v>
          </cell>
          <cell r="F7109" t="str">
            <v>Realization Rate Value Source</v>
          </cell>
          <cell r="G7109" t="str">
            <v/>
          </cell>
          <cell r="H7109" t="str">
            <v>Table 1</v>
          </cell>
          <cell r="I7109" t="str">
            <v>DSM_WY_FinAnswerExpress_Report_2011.pdf</v>
          </cell>
        </row>
        <row r="7110">
          <cell r="C7110" t="str">
            <v>925.2_Measure life (years)</v>
          </cell>
          <cell r="D7110">
            <v>2</v>
          </cell>
          <cell r="E7110" t="str">
            <v>Measure life (years)</v>
          </cell>
          <cell r="F7110" t="str">
            <v>Measure Life Value Source</v>
          </cell>
          <cell r="G7110" t="str">
            <v/>
          </cell>
          <cell r="H7110" t="str">
            <v>Page 7-25</v>
          </cell>
          <cell r="I7110" t="str">
            <v>2010 WY Market Characterization 101810.pdf</v>
          </cell>
        </row>
        <row r="7111">
          <cell r="C7111" t="str">
            <v>925.2_Planned Net to Gross Ratio</v>
          </cell>
          <cell r="D7111">
            <v>2</v>
          </cell>
          <cell r="E7111" t="str">
            <v>Planned Net to Gross Ratio</v>
          </cell>
          <cell r="F7111" t="str">
            <v>Net-to-Gross Value Source</v>
          </cell>
          <cell r="G7111" t="str">
            <v/>
          </cell>
          <cell r="H7111" t="str">
            <v>Page 10</v>
          </cell>
          <cell r="I7111" t="str">
            <v>DSM_WY_FinAnswerExpress_Report_2011.pdf</v>
          </cell>
        </row>
        <row r="7112">
          <cell r="C7112" t="str">
            <v>925.2_Gross Average Monthly Demand Reduction (kW/unit)</v>
          </cell>
          <cell r="D7112">
            <v>2</v>
          </cell>
          <cell r="E7112" t="str">
            <v>Gross Average Monthly Demand Reduction (kW/unit)</v>
          </cell>
          <cell r="F7112" t="str">
            <v>Demand Savings Value Source</v>
          </cell>
          <cell r="G7112" t="str">
            <v/>
          </cell>
          <cell r="H7112" t="str">
            <v>Page 7-25</v>
          </cell>
          <cell r="I7112" t="str">
            <v>2010 WY Market Characterization 101810.pdf</v>
          </cell>
        </row>
        <row r="7113">
          <cell r="C7113" t="str">
            <v>925.2_Gross incremental annual electric savings (kWh/yr)</v>
          </cell>
          <cell r="D7113">
            <v>2</v>
          </cell>
          <cell r="E7113" t="str">
            <v>Gross incremental annual electric savings (kWh/yr)</v>
          </cell>
          <cell r="F7113" t="str">
            <v>Energy Savings Value Source</v>
          </cell>
          <cell r="G7113" t="str">
            <v/>
          </cell>
          <cell r="H7113" t="str">
            <v>Page 7-25</v>
          </cell>
          <cell r="I7113" t="str">
            <v>2010 WY Market Characterization 101810.pdf</v>
          </cell>
        </row>
        <row r="7114">
          <cell r="C7114" t="str">
            <v>925.2_Incremental cost ($)</v>
          </cell>
          <cell r="D7114">
            <v>2</v>
          </cell>
          <cell r="E7114" t="str">
            <v>Incremental cost ($)</v>
          </cell>
          <cell r="F7114" t="str">
            <v>Incremental Cost Value Source</v>
          </cell>
          <cell r="G7114" t="str">
            <v/>
          </cell>
          <cell r="H7114" t="str">
            <v>Page 7-25</v>
          </cell>
          <cell r="I7114" t="str">
            <v>2010 WY Market Characterization 101810.pdf</v>
          </cell>
        </row>
        <row r="7115">
          <cell r="C7115" t="str">
            <v>504.3_Incremental cost ($)</v>
          </cell>
          <cell r="D7115">
            <v>3</v>
          </cell>
          <cell r="E7115" t="str">
            <v>Incremental cost ($)</v>
          </cell>
          <cell r="F7115" t="str">
            <v>Incremental Cost Value Source</v>
          </cell>
          <cell r="G7115" t="str">
            <v/>
          </cell>
          <cell r="H7115" t="str">
            <v/>
          </cell>
          <cell r="I7115" t="str">
            <v/>
          </cell>
        </row>
        <row r="7116">
          <cell r="C7116" t="str">
            <v>504.3_Gross incremental annual electric savings (kWh/yr)</v>
          </cell>
          <cell r="D7116">
            <v>3</v>
          </cell>
          <cell r="E7116" t="str">
            <v>Gross incremental annual electric savings (kWh/yr)</v>
          </cell>
          <cell r="F7116" t="str">
            <v>Energy Savings Value Source</v>
          </cell>
          <cell r="G7116" t="str">
            <v/>
          </cell>
          <cell r="H7116" t="str">
            <v/>
          </cell>
          <cell r="I7116" t="str">
            <v/>
          </cell>
        </row>
        <row r="7117">
          <cell r="C7117" t="str">
            <v>504.3_Planned Realization Rate</v>
          </cell>
          <cell r="D7117">
            <v>3</v>
          </cell>
          <cell r="E7117" t="str">
            <v>Planned Realization Rate</v>
          </cell>
          <cell r="F7117" t="str">
            <v>Realization Rate Value Source</v>
          </cell>
          <cell r="G7117" t="str">
            <v/>
          </cell>
          <cell r="H7117" t="str">
            <v>BAU - CE inputs sheet</v>
          </cell>
          <cell r="I7117" t="str">
            <v>CE inputs - measure update   small business 031314.xlsx</v>
          </cell>
        </row>
        <row r="7118">
          <cell r="C7118" t="str">
            <v>504.3_Planned Net to Gross Ratio</v>
          </cell>
          <cell r="D7118">
            <v>3</v>
          </cell>
          <cell r="E7118" t="str">
            <v>Planned Net to Gross Ratio</v>
          </cell>
          <cell r="F7118" t="str">
            <v>Net-to-Gross Value Source</v>
          </cell>
          <cell r="G7118" t="str">
            <v/>
          </cell>
          <cell r="H7118" t="str">
            <v>BAU - CE inputs sheet</v>
          </cell>
          <cell r="I7118" t="str">
            <v>CE inputs - measure update   small business 031314.xlsx</v>
          </cell>
        </row>
        <row r="7119">
          <cell r="C7119" t="str">
            <v>504.3_Gross Average Monthly Demand Reduction (kW/unit)</v>
          </cell>
          <cell r="D7119">
            <v>3</v>
          </cell>
          <cell r="E7119" t="str">
            <v>Gross Average Monthly Demand Reduction (kW/unit)</v>
          </cell>
          <cell r="F7119" t="str">
            <v>Demand Savings Value Source</v>
          </cell>
          <cell r="G7119" t="str">
            <v/>
          </cell>
          <cell r="H7119" t="str">
            <v/>
          </cell>
          <cell r="I7119" t="str">
            <v/>
          </cell>
        </row>
        <row r="7120">
          <cell r="C7120" t="str">
            <v>504.3_Incremental cost ($)</v>
          </cell>
          <cell r="D7120">
            <v>3</v>
          </cell>
          <cell r="E7120" t="str">
            <v>Incremental cost ($)</v>
          </cell>
          <cell r="F7120" t="str">
            <v>Incremental Cost Value Source</v>
          </cell>
          <cell r="G7120" t="str">
            <v/>
          </cell>
          <cell r="H7120" t="str">
            <v/>
          </cell>
          <cell r="I7120" t="str">
            <v>Program Update Report UT 050214.docx</v>
          </cell>
        </row>
        <row r="7121">
          <cell r="C7121" t="str">
            <v>504.3_Gross Average Monthly Demand Reduction (kW/unit)</v>
          </cell>
          <cell r="D7121">
            <v>3</v>
          </cell>
          <cell r="E7121" t="str">
            <v>Gross Average Monthly Demand Reduction (kW/unit)</v>
          </cell>
          <cell r="F7121" t="str">
            <v>Demand Savings Value Source</v>
          </cell>
          <cell r="G7121" t="str">
            <v/>
          </cell>
          <cell r="H7121" t="str">
            <v/>
          </cell>
          <cell r="I7121" t="str">
            <v>Program Update Report UT 050214.docx</v>
          </cell>
        </row>
        <row r="7122">
          <cell r="C7122" t="str">
            <v>504.3_Gross incremental annual electric savings (kWh/yr)</v>
          </cell>
          <cell r="D7122">
            <v>3</v>
          </cell>
          <cell r="E7122" t="str">
            <v>Gross incremental annual electric savings (kWh/yr)</v>
          </cell>
          <cell r="F7122" t="str">
            <v>Energy Savings Value Source</v>
          </cell>
          <cell r="G7122" t="str">
            <v/>
          </cell>
          <cell r="H7122" t="str">
            <v/>
          </cell>
          <cell r="I7122" t="str">
            <v>Program Update Report UT 050214.docx</v>
          </cell>
        </row>
        <row r="7123">
          <cell r="C7123" t="str">
            <v>504.3_Measure life (years)</v>
          </cell>
          <cell r="D7123">
            <v>3</v>
          </cell>
          <cell r="E7123" t="str">
            <v>Measure life (years)</v>
          </cell>
          <cell r="F7123" t="str">
            <v>Measure Life Value Source</v>
          </cell>
          <cell r="G7123" t="str">
            <v/>
          </cell>
          <cell r="H7123" t="str">
            <v/>
          </cell>
          <cell r="I7123" t="str">
            <v>Program Update Report UT 050214.docx</v>
          </cell>
        </row>
        <row r="7124">
          <cell r="C7124" t="str">
            <v>713.2_Gross Average Monthly Demand Reduction (kW/unit)</v>
          </cell>
          <cell r="D7124">
            <v>2</v>
          </cell>
          <cell r="E7124" t="str">
            <v>Gross Average Monthly Demand Reduction (kW/unit)</v>
          </cell>
          <cell r="F7124" t="str">
            <v>Savings Parameters</v>
          </cell>
          <cell r="G7124" t="str">
            <v/>
          </cell>
          <cell r="H7124" t="str">
            <v>See pgs 55-57 of pdf</v>
          </cell>
          <cell r="I7124" t="str">
            <v>FinAnswer Express 2006 Enhancements - Washington 101106.pdf</v>
          </cell>
        </row>
        <row r="7125">
          <cell r="C7125" t="str">
            <v>713.2_Gross incremental annual electric savings (kWh/yr)</v>
          </cell>
          <cell r="D7125">
            <v>2</v>
          </cell>
          <cell r="E7125" t="str">
            <v>Gross incremental annual electric savings (kWh/yr)</v>
          </cell>
          <cell r="F7125" t="str">
            <v>Savings Parameters</v>
          </cell>
          <cell r="G7125" t="str">
            <v/>
          </cell>
          <cell r="H7125" t="str">
            <v>See Source Document(s) for savings methodology</v>
          </cell>
          <cell r="I7125" t="str">
            <v>WA Occupancy Based PTAC-PTHP Control.docx</v>
          </cell>
        </row>
        <row r="7126">
          <cell r="C7126" t="str">
            <v>713.2_Gross Average Monthly Demand Reduction (kW/unit)</v>
          </cell>
          <cell r="D7126">
            <v>2</v>
          </cell>
          <cell r="E7126" t="str">
            <v>Gross Average Monthly Demand Reduction (kW/unit)</v>
          </cell>
          <cell r="F7126" t="str">
            <v>Demand Reduction Value Source</v>
          </cell>
          <cell r="G7126" t="str">
            <v/>
          </cell>
          <cell r="H7126" t="str">
            <v>Table 7-14</v>
          </cell>
          <cell r="I7126" t="str">
            <v>FinAnswer Express Market Characterization and Program Enhancements - Washington Service Territory 9 Sept 2011.pdf</v>
          </cell>
        </row>
        <row r="7127">
          <cell r="C7127" t="str">
            <v>713.2_Measure life (years)</v>
          </cell>
          <cell r="D7127">
            <v>2</v>
          </cell>
          <cell r="E7127" t="str">
            <v>Measure life (years)</v>
          </cell>
          <cell r="F7127" t="str">
            <v>Measure Life Value Source</v>
          </cell>
          <cell r="G7127" t="str">
            <v/>
          </cell>
          <cell r="H7127" t="str">
            <v>Table 7-14</v>
          </cell>
          <cell r="I7127" t="str">
            <v>FinAnswer Express Market Characterization and Program Enhancements - Washington Service Territory 9 Sept 2011.pdf</v>
          </cell>
        </row>
        <row r="7128">
          <cell r="C7128" t="str">
            <v>713.2_Incentive Customer ($)</v>
          </cell>
          <cell r="D7128">
            <v>2</v>
          </cell>
          <cell r="E7128" t="str">
            <v>Incentive Customer ($)</v>
          </cell>
          <cell r="F7128" t="str">
            <v>Incentive Value Source</v>
          </cell>
          <cell r="G7128" t="str">
            <v/>
          </cell>
          <cell r="H7128" t="str">
            <v>Table 7-14</v>
          </cell>
          <cell r="I7128" t="str">
            <v>FinAnswer Express Market Characterization and Program Enhancements - Washington Service Territory 9 Sept 2011.pdf</v>
          </cell>
        </row>
        <row r="7129">
          <cell r="C7129" t="str">
            <v>713.2_Incremental cost ($)</v>
          </cell>
          <cell r="D7129">
            <v>2</v>
          </cell>
          <cell r="E7129" t="str">
            <v>Incremental cost ($)</v>
          </cell>
          <cell r="F7129" t="str">
            <v>Cost Value Source</v>
          </cell>
          <cell r="G7129" t="str">
            <v/>
          </cell>
          <cell r="H7129" t="str">
            <v>Table 7-14</v>
          </cell>
          <cell r="I7129" t="str">
            <v>FinAnswer Express Market Characterization and Program Enhancements - Washington Service Territory 9 Sept 2011.pdf</v>
          </cell>
        </row>
        <row r="7130">
          <cell r="C7130" t="str">
            <v>713.2_Gross Average Monthly Demand Reduction (kW/unit)</v>
          </cell>
          <cell r="D7130">
            <v>2</v>
          </cell>
          <cell r="E7130" t="str">
            <v>Gross Average Monthly Demand Reduction (kW/unit)</v>
          </cell>
          <cell r="F7130" t="str">
            <v>Savings Parameters</v>
          </cell>
          <cell r="G7130" t="str">
            <v/>
          </cell>
          <cell r="H7130" t="str">
            <v>See Source Document(s) for savings methodology</v>
          </cell>
          <cell r="I7130" t="str">
            <v>WA Occupancy Based PTAC-PTHP Control.docx</v>
          </cell>
        </row>
        <row r="7131">
          <cell r="C7131" t="str">
            <v>713.2_Gross incremental annual electric savings (kWh/yr)</v>
          </cell>
          <cell r="D7131">
            <v>2</v>
          </cell>
          <cell r="E7131" t="str">
            <v>Gross incremental annual electric savings (kWh/yr)</v>
          </cell>
          <cell r="F7131" t="str">
            <v xml:space="preserve">Energy Savings Value Source </v>
          </cell>
          <cell r="G7131" t="str">
            <v/>
          </cell>
          <cell r="H7131" t="str">
            <v>Table 7-14</v>
          </cell>
          <cell r="I7131" t="str">
            <v>FinAnswer Express Market Characterization and Program Enhancements - Washington Service Territory 9 Sept 2011.pdf</v>
          </cell>
        </row>
        <row r="7132">
          <cell r="C7132" t="str">
            <v>713.2_Gross incremental annual electric savings (kWh/yr)</v>
          </cell>
          <cell r="D7132">
            <v>2</v>
          </cell>
          <cell r="E7132" t="str">
            <v>Gross incremental annual electric savings (kWh/yr)</v>
          </cell>
          <cell r="F7132" t="str">
            <v>Savings Parameters</v>
          </cell>
          <cell r="G7132" t="str">
            <v/>
          </cell>
          <cell r="H7132" t="str">
            <v>See pgs 55-57 of pdf</v>
          </cell>
          <cell r="I7132" t="str">
            <v>FinAnswer Express 2006 Enhancements - Washington 101106.pdf</v>
          </cell>
        </row>
        <row r="7133">
          <cell r="C7133" t="str">
            <v>02122014-073.2_Planned Net to Gross Ratio</v>
          </cell>
          <cell r="D7133">
            <v>2</v>
          </cell>
          <cell r="E7133" t="str">
            <v>Planned Net to Gross Ratio</v>
          </cell>
          <cell r="F7133" t="str">
            <v>Net-to-Gross Value Source</v>
          </cell>
          <cell r="G7133" t="str">
            <v/>
          </cell>
          <cell r="H7133" t="str">
            <v>page 2</v>
          </cell>
          <cell r="I7133" t="str">
            <v>CA_FinAnswer_Express_Program_Evaluation_2009-2011.pdf</v>
          </cell>
        </row>
        <row r="7134">
          <cell r="C7134" t="str">
            <v>02122014-073.2_Planned Realization Rate</v>
          </cell>
          <cell r="D7134">
            <v>2</v>
          </cell>
          <cell r="E7134" t="str">
            <v>Planned Realization Rate</v>
          </cell>
          <cell r="F7134" t="str">
            <v>Realization Rate Value Source</v>
          </cell>
          <cell r="G7134" t="str">
            <v/>
          </cell>
          <cell r="H7134" t="str">
            <v>page 2</v>
          </cell>
          <cell r="I7134" t="str">
            <v>CA_FinAnswer_Express_Program_Evaluation_2009-2011.pdf</v>
          </cell>
        </row>
        <row r="7135">
          <cell r="C7135" t="str">
            <v>02122014-014.2_Planned Net to Gross Ratio</v>
          </cell>
          <cell r="D7135">
            <v>2</v>
          </cell>
          <cell r="E7135" t="str">
            <v>Planned Net to Gross Ratio</v>
          </cell>
          <cell r="F7135" t="str">
            <v>Net-to-Gross Value Source</v>
          </cell>
          <cell r="G7135" t="str">
            <v/>
          </cell>
          <cell r="H7135" t="str">
            <v>Page 2</v>
          </cell>
          <cell r="I7135" t="str">
            <v>ID_FinAnswer_Express_Program_Evaluation_2009-2011.pdf</v>
          </cell>
        </row>
        <row r="7136">
          <cell r="C7136" t="str">
            <v>02122014-014.2_Planned Realization Rate</v>
          </cell>
          <cell r="D7136">
            <v>2</v>
          </cell>
          <cell r="E7136" t="str">
            <v>Planned Realization Rate</v>
          </cell>
          <cell r="F7136" t="str">
            <v>Realization Rate Value Source</v>
          </cell>
          <cell r="G7136" t="str">
            <v/>
          </cell>
          <cell r="H7136" t="str">
            <v>Table 1</v>
          </cell>
          <cell r="I7136" t="str">
            <v>ID_FinAnswer_Express_Program_Evaluation_2009-2011.pdf</v>
          </cell>
        </row>
        <row r="7137">
          <cell r="C7137" t="str">
            <v>02122014-014.2_Measure life (years)</v>
          </cell>
          <cell r="D7137">
            <v>2</v>
          </cell>
          <cell r="E7137" t="str">
            <v>Measure life (years)</v>
          </cell>
          <cell r="F7137" t="str">
            <v>Measure Life Value Source</v>
          </cell>
          <cell r="G7137" t="str">
            <v>Average of 12 years from FinAnswer Express and 15 years from Energy FinAnswer (13.5 rounded to 14)</v>
          </cell>
          <cell r="H7137" t="str">
            <v/>
          </cell>
          <cell r="I7137" t="str">
            <v>2013-Idaho-Annual-Report-Appendices-FINAL071814.pdf</v>
          </cell>
        </row>
        <row r="7138">
          <cell r="C7138" t="str">
            <v>01302014-021.2_Planned Realization Rate</v>
          </cell>
          <cell r="D7138">
            <v>2</v>
          </cell>
          <cell r="E7138" t="str">
            <v>Planned Realization Rate</v>
          </cell>
          <cell r="F7138" t="str">
            <v>Realization Rate Value Source</v>
          </cell>
          <cell r="G7138" t="str">
            <v/>
          </cell>
          <cell r="H7138" t="str">
            <v>BAU - CE inputs sheet</v>
          </cell>
          <cell r="I7138" t="str">
            <v>CE inputs - measure update   small business 031314.xlsx</v>
          </cell>
        </row>
        <row r="7139">
          <cell r="C7139" t="str">
            <v>01302014-021.2_Incremental cost ($)</v>
          </cell>
          <cell r="D7139">
            <v>2</v>
          </cell>
          <cell r="E7139" t="str">
            <v>Incremental cost ($)</v>
          </cell>
          <cell r="F7139" t="str">
            <v>Incremental Cost Value Source</v>
          </cell>
          <cell r="G7139" t="str">
            <v/>
          </cell>
          <cell r="H7139" t="str">
            <v/>
          </cell>
          <cell r="I7139" t="str">
            <v>Program Update Report UT 050214.docx</v>
          </cell>
        </row>
        <row r="7140">
          <cell r="C7140" t="str">
            <v>01302014-021.2_Gross incremental annual electric savings (kWh/yr)</v>
          </cell>
          <cell r="D7140">
            <v>2</v>
          </cell>
          <cell r="E7140" t="str">
            <v>Gross incremental annual electric savings (kWh/yr)</v>
          </cell>
          <cell r="F7140" t="str">
            <v>Energy Savings Value Source</v>
          </cell>
          <cell r="G7140" t="str">
            <v/>
          </cell>
          <cell r="H7140" t="str">
            <v/>
          </cell>
          <cell r="I7140" t="str">
            <v>Program Update Report UT 050214.docx</v>
          </cell>
        </row>
        <row r="7141">
          <cell r="C7141" t="str">
            <v>01302014-021.2_Incremental cost ($)</v>
          </cell>
          <cell r="D7141">
            <v>2</v>
          </cell>
          <cell r="E7141" t="str">
            <v>Incremental cost ($)</v>
          </cell>
          <cell r="F7141" t="str">
            <v>Incremental Cost Value Source</v>
          </cell>
          <cell r="G7141" t="str">
            <v/>
          </cell>
          <cell r="H7141" t="str">
            <v/>
          </cell>
          <cell r="I7141" t="str">
            <v/>
          </cell>
        </row>
        <row r="7142">
          <cell r="C7142" t="str">
            <v>01302014-021.2_Measure life (years)</v>
          </cell>
          <cell r="D7142">
            <v>2</v>
          </cell>
          <cell r="E7142" t="str">
            <v>Measure life (years)</v>
          </cell>
          <cell r="F7142" t="str">
            <v>Measure Life Value Source</v>
          </cell>
          <cell r="G7142" t="str">
            <v/>
          </cell>
          <cell r="H7142" t="str">
            <v>Used for program change filing. Program-level measure life decreased from previous 14 years to feflect increasing role of energy management</v>
          </cell>
          <cell r="I7142" t="str">
            <v>CE inputs - measure update   small business 031314.xlsx</v>
          </cell>
        </row>
        <row r="7143">
          <cell r="C7143" t="str">
            <v>01302014-021.2_Gross Average Monthly Demand Reduction (kW/unit)</v>
          </cell>
          <cell r="D7143">
            <v>2</v>
          </cell>
          <cell r="E7143" t="str">
            <v>Gross Average Monthly Demand Reduction (kW/unit)</v>
          </cell>
          <cell r="F7143" t="str">
            <v>Demand Savings Value Source</v>
          </cell>
          <cell r="G7143" t="str">
            <v/>
          </cell>
          <cell r="H7143" t="str">
            <v/>
          </cell>
          <cell r="I7143" t="str">
            <v>Program Update Report UT 050214.docx</v>
          </cell>
        </row>
        <row r="7144">
          <cell r="C7144" t="str">
            <v>01302014-021.2_Gross incremental annual electric savings (kWh/yr)</v>
          </cell>
          <cell r="D7144">
            <v>2</v>
          </cell>
          <cell r="E7144" t="str">
            <v>Gross incremental annual electric savings (kWh/yr)</v>
          </cell>
          <cell r="F7144" t="str">
            <v>Energy Savings Value Source</v>
          </cell>
          <cell r="G7144" t="str">
            <v/>
          </cell>
          <cell r="H7144" t="str">
            <v/>
          </cell>
          <cell r="I7144" t="str">
            <v/>
          </cell>
        </row>
        <row r="7145">
          <cell r="C7145" t="str">
            <v>01302014-021.2_Planned Net to Gross Ratio</v>
          </cell>
          <cell r="D7145">
            <v>2</v>
          </cell>
          <cell r="E7145" t="str">
            <v>Planned Net to Gross Ratio</v>
          </cell>
          <cell r="F7145" t="str">
            <v>Net-to-Gross Value Source</v>
          </cell>
          <cell r="G7145" t="str">
            <v/>
          </cell>
          <cell r="H7145" t="str">
            <v>BAU - CE inputs sheet</v>
          </cell>
          <cell r="I7145" t="str">
            <v>CE inputs - measure update   small business 031314.xlsx</v>
          </cell>
        </row>
        <row r="7146">
          <cell r="C7146" t="str">
            <v>01302014-021.2_Gross Average Monthly Demand Reduction (kW/unit)</v>
          </cell>
          <cell r="D7146">
            <v>2</v>
          </cell>
          <cell r="E7146" t="str">
            <v>Gross Average Monthly Demand Reduction (kW/unit)</v>
          </cell>
          <cell r="F7146" t="str">
            <v>Demand Savings Value Source</v>
          </cell>
          <cell r="G7146" t="str">
            <v/>
          </cell>
          <cell r="H7146" t="str">
            <v/>
          </cell>
          <cell r="I7146" t="str">
            <v/>
          </cell>
        </row>
        <row r="7147">
          <cell r="C7147" t="str">
            <v>01302014-021.1_Gross Average Monthly Demand Reduction (kW/unit)</v>
          </cell>
          <cell r="D7147">
            <v>1</v>
          </cell>
          <cell r="E7147" t="str">
            <v>Gross Average Monthly Demand Reduction (kW/unit)</v>
          </cell>
          <cell r="F7147" t="str">
            <v>Demand Savings Value Source</v>
          </cell>
          <cell r="G7147" t="str">
            <v/>
          </cell>
          <cell r="H7147" t="str">
            <v/>
          </cell>
          <cell r="I7147" t="str">
            <v>RMP UT Ltg Tool 070114.12.xlsm</v>
          </cell>
        </row>
        <row r="7148">
          <cell r="C7148" t="str">
            <v>01302014-021.1_Gross incremental annual electric savings (kWh/yr)</v>
          </cell>
          <cell r="D7148">
            <v>1</v>
          </cell>
          <cell r="E7148" t="str">
            <v>Gross incremental annual electric savings (kWh/yr)</v>
          </cell>
          <cell r="F7148" t="str">
            <v>Energy Savings Value Source</v>
          </cell>
          <cell r="G7148" t="str">
            <v/>
          </cell>
          <cell r="H7148" t="str">
            <v/>
          </cell>
          <cell r="I7148" t="str">
            <v>RMP UT Ltg Tool 070114.12.xlsm</v>
          </cell>
        </row>
        <row r="7149">
          <cell r="C7149" t="str">
            <v>01132014-022.1_Gross incremental annual electric savings (kWh/yr)</v>
          </cell>
          <cell r="D7149">
            <v>1</v>
          </cell>
          <cell r="E7149" t="str">
            <v>Gross incremental annual electric savings (kWh/yr)</v>
          </cell>
          <cell r="F7149" t="str">
            <v>Energy Savings Value Source</v>
          </cell>
          <cell r="G7149" t="str">
            <v/>
          </cell>
          <cell r="H7149" t="str">
            <v/>
          </cell>
          <cell r="I7149" t="str">
            <v>PP WA Ltg Tool 070114.12.xlsm</v>
          </cell>
        </row>
        <row r="7150">
          <cell r="C7150" t="str">
            <v>01132014-022.1_Gross Average Monthly Demand Reduction (kW/unit)</v>
          </cell>
          <cell r="D7150">
            <v>1</v>
          </cell>
          <cell r="E7150" t="str">
            <v>Gross Average Monthly Demand Reduction (kW/unit)</v>
          </cell>
          <cell r="F7150" t="str">
            <v>Demand Savings Value Source</v>
          </cell>
          <cell r="G7150" t="str">
            <v/>
          </cell>
          <cell r="H7150" t="str">
            <v/>
          </cell>
          <cell r="I7150" t="str">
            <v>PP WA Ltg Tool 070114.12.xlsm</v>
          </cell>
        </row>
        <row r="7151">
          <cell r="C7151" t="str">
            <v>01132014-022.2_</v>
          </cell>
          <cell r="D7151">
            <v>2</v>
          </cell>
          <cell r="E7151" t="str">
            <v/>
          </cell>
          <cell r="F7151" t="str">
            <v/>
          </cell>
          <cell r="G7151" t="str">
            <v/>
          </cell>
          <cell r="H7151" t="str">
            <v/>
          </cell>
          <cell r="I7151" t="str">
            <v/>
          </cell>
        </row>
        <row r="7152">
          <cell r="C7152" t="str">
            <v>02122014-040.2_Planned Net to Gross Ratio</v>
          </cell>
          <cell r="D7152">
            <v>2</v>
          </cell>
          <cell r="E7152" t="str">
            <v>Planned Net to Gross Ratio</v>
          </cell>
          <cell r="F7152" t="str">
            <v>Net-to-Gross Value Source</v>
          </cell>
          <cell r="G7152" t="str">
            <v/>
          </cell>
          <cell r="H7152" t="str">
            <v>Page 10</v>
          </cell>
          <cell r="I7152" t="str">
            <v>DSM_WY_FinAnswerExpress_Report_2011.pdf</v>
          </cell>
        </row>
        <row r="7153">
          <cell r="C7153" t="str">
            <v>02122014-040.2_Measure life (years)</v>
          </cell>
          <cell r="D7153">
            <v>2</v>
          </cell>
          <cell r="E7153" t="str">
            <v>Measure life (years)</v>
          </cell>
          <cell r="F7153" t="str">
            <v>Measure Life Value Source</v>
          </cell>
          <cell r="G7153" t="str">
            <v>Average of 12 years from FinAnswer Express and 15 years from Energy FinAnswer (13.5 rounded to 14)</v>
          </cell>
          <cell r="H7153" t="str">
            <v/>
          </cell>
          <cell r="I7153" t="str">
            <v/>
          </cell>
        </row>
        <row r="7154">
          <cell r="C7154" t="str">
            <v>02122014-040.2_Planned Realization Rate</v>
          </cell>
          <cell r="D7154">
            <v>2</v>
          </cell>
          <cell r="E7154" t="str">
            <v>Planned Realization Rate</v>
          </cell>
          <cell r="F7154" t="str">
            <v>Realization Rate Value Source</v>
          </cell>
          <cell r="G7154" t="str">
            <v/>
          </cell>
          <cell r="H7154" t="str">
            <v>Table 1</v>
          </cell>
          <cell r="I7154" t="str">
            <v>DSM_WY_FinAnswerExpress_Report_2011.pdf</v>
          </cell>
        </row>
        <row r="7155">
          <cell r="C7155" t="str">
            <v>02122014-074.2_Planned Realization Rate</v>
          </cell>
          <cell r="D7155">
            <v>2</v>
          </cell>
          <cell r="E7155" t="str">
            <v>Planned Realization Rate</v>
          </cell>
          <cell r="F7155" t="str">
            <v>Realization Rate Value Source</v>
          </cell>
          <cell r="G7155" t="str">
            <v/>
          </cell>
          <cell r="H7155" t="str">
            <v>page 2</v>
          </cell>
          <cell r="I7155" t="str">
            <v>CA_FinAnswer_Express_Program_Evaluation_2009-2011.pdf</v>
          </cell>
        </row>
        <row r="7156">
          <cell r="C7156" t="str">
            <v>02122014-074.2_Planned Net to Gross Ratio</v>
          </cell>
          <cell r="D7156">
            <v>2</v>
          </cell>
          <cell r="E7156" t="str">
            <v>Planned Net to Gross Ratio</v>
          </cell>
          <cell r="F7156" t="str">
            <v>Net-to-Gross Value Source</v>
          </cell>
          <cell r="G7156" t="str">
            <v/>
          </cell>
          <cell r="H7156" t="str">
            <v>page 2</v>
          </cell>
          <cell r="I7156" t="str">
            <v>CA_FinAnswer_Express_Program_Evaluation_2009-2011.pdf</v>
          </cell>
        </row>
        <row r="7157">
          <cell r="C7157" t="str">
            <v>02122014-015.2_Planned Realization Rate</v>
          </cell>
          <cell r="D7157">
            <v>2</v>
          </cell>
          <cell r="E7157" t="str">
            <v>Planned Realization Rate</v>
          </cell>
          <cell r="F7157" t="str">
            <v>Realization Rate Value Source</v>
          </cell>
          <cell r="G7157" t="str">
            <v/>
          </cell>
          <cell r="H7157" t="str">
            <v>Table 1</v>
          </cell>
          <cell r="I7157" t="str">
            <v>ID_FinAnswer_Express_Program_Evaluation_2009-2011.pdf</v>
          </cell>
        </row>
        <row r="7158">
          <cell r="C7158" t="str">
            <v>02122014-015.2_Planned Net to Gross Ratio</v>
          </cell>
          <cell r="D7158">
            <v>2</v>
          </cell>
          <cell r="E7158" t="str">
            <v>Planned Net to Gross Ratio</v>
          </cell>
          <cell r="F7158" t="str">
            <v>Net-to-Gross Value Source</v>
          </cell>
          <cell r="G7158" t="str">
            <v/>
          </cell>
          <cell r="H7158" t="str">
            <v>Page 2</v>
          </cell>
          <cell r="I7158" t="str">
            <v>ID_FinAnswer_Express_Program_Evaluation_2009-2011.pdf</v>
          </cell>
        </row>
        <row r="7159">
          <cell r="C7159" t="str">
            <v>02122014-015.2_Measure life (years)</v>
          </cell>
          <cell r="D7159">
            <v>2</v>
          </cell>
          <cell r="E7159" t="str">
            <v>Measure life (years)</v>
          </cell>
          <cell r="F7159" t="str">
            <v>Measure Life Value Source</v>
          </cell>
          <cell r="G7159" t="str">
            <v>Average of 12 years from FinAnswer Express and 15 years from Energy FinAnswer (13.5 rounded to 14)</v>
          </cell>
          <cell r="H7159" t="str">
            <v/>
          </cell>
          <cell r="I7159" t="str">
            <v>2013-Idaho-Annual-Report-Appendices-FINAL071814.pdf</v>
          </cell>
        </row>
        <row r="7160">
          <cell r="C7160" t="str">
            <v>01302014-022.1_Gross Average Monthly Demand Reduction (kW/unit)</v>
          </cell>
          <cell r="D7160">
            <v>1</v>
          </cell>
          <cell r="E7160" t="str">
            <v>Gross Average Monthly Demand Reduction (kW/unit)</v>
          </cell>
          <cell r="F7160" t="str">
            <v>Demand Savings Value Source</v>
          </cell>
          <cell r="G7160" t="str">
            <v/>
          </cell>
          <cell r="H7160" t="str">
            <v/>
          </cell>
          <cell r="I7160" t="str">
            <v>RMP UT Ltg Tool 070114.12.xlsm</v>
          </cell>
        </row>
        <row r="7161">
          <cell r="C7161" t="str">
            <v>01302014-022.1_Gross incremental annual electric savings (kWh/yr)</v>
          </cell>
          <cell r="D7161">
            <v>1</v>
          </cell>
          <cell r="E7161" t="str">
            <v>Gross incremental annual electric savings (kWh/yr)</v>
          </cell>
          <cell r="F7161" t="str">
            <v>Energy Savings Value Source</v>
          </cell>
          <cell r="G7161" t="str">
            <v/>
          </cell>
          <cell r="H7161" t="str">
            <v/>
          </cell>
          <cell r="I7161" t="str">
            <v>RMP UT Ltg Tool 070114.12.xlsm</v>
          </cell>
        </row>
        <row r="7162">
          <cell r="C7162" t="str">
            <v>01302014-022.2_Incremental cost ($)</v>
          </cell>
          <cell r="D7162">
            <v>2</v>
          </cell>
          <cell r="E7162" t="str">
            <v>Incremental cost ($)</v>
          </cell>
          <cell r="F7162" t="str">
            <v>Incremental Cost Value Source</v>
          </cell>
          <cell r="G7162" t="str">
            <v/>
          </cell>
          <cell r="H7162" t="str">
            <v/>
          </cell>
          <cell r="I7162" t="str">
            <v>Program Update Report UT 050214.docx</v>
          </cell>
        </row>
        <row r="7163">
          <cell r="C7163" t="str">
            <v>01302014-022.2_Gross incremental annual electric savings (kWh/yr)</v>
          </cell>
          <cell r="D7163">
            <v>2</v>
          </cell>
          <cell r="E7163" t="str">
            <v>Gross incremental annual electric savings (kWh/yr)</v>
          </cell>
          <cell r="F7163" t="str">
            <v>Energy Savings Value Source</v>
          </cell>
          <cell r="G7163" t="str">
            <v/>
          </cell>
          <cell r="H7163" t="str">
            <v/>
          </cell>
          <cell r="I7163" t="str">
            <v>Program Update Report UT 050214.docx</v>
          </cell>
        </row>
        <row r="7164">
          <cell r="C7164" t="str">
            <v>01302014-022.2_Planned Realization Rate</v>
          </cell>
          <cell r="D7164">
            <v>2</v>
          </cell>
          <cell r="E7164" t="str">
            <v>Planned Realization Rate</v>
          </cell>
          <cell r="F7164" t="str">
            <v>Realization Rate Value Source</v>
          </cell>
          <cell r="G7164" t="str">
            <v/>
          </cell>
          <cell r="H7164" t="str">
            <v>BAU - CE inputs sheet</v>
          </cell>
          <cell r="I7164" t="str">
            <v>CE inputs - measure update   small business 031314.xlsx</v>
          </cell>
        </row>
        <row r="7165">
          <cell r="C7165" t="str">
            <v>01302014-022.2_Gross incremental annual electric savings (kWh/yr)</v>
          </cell>
          <cell r="D7165">
            <v>2</v>
          </cell>
          <cell r="E7165" t="str">
            <v>Gross incremental annual electric savings (kWh/yr)</v>
          </cell>
          <cell r="F7165" t="str">
            <v>Energy Savings Value Source</v>
          </cell>
          <cell r="G7165" t="str">
            <v/>
          </cell>
          <cell r="H7165" t="str">
            <v/>
          </cell>
          <cell r="I7165" t="str">
            <v/>
          </cell>
        </row>
        <row r="7166">
          <cell r="C7166" t="str">
            <v>01302014-022.2_Gross Average Monthly Demand Reduction (kW/unit)</v>
          </cell>
          <cell r="D7166">
            <v>2</v>
          </cell>
          <cell r="E7166" t="str">
            <v>Gross Average Monthly Demand Reduction (kW/unit)</v>
          </cell>
          <cell r="F7166" t="str">
            <v>Demand Savings Value Source</v>
          </cell>
          <cell r="G7166" t="str">
            <v/>
          </cell>
          <cell r="H7166" t="str">
            <v/>
          </cell>
          <cell r="I7166" t="str">
            <v>Program Update Report UT 050214.docx</v>
          </cell>
        </row>
        <row r="7167">
          <cell r="C7167" t="str">
            <v>01302014-022.2_Measure life (years)</v>
          </cell>
          <cell r="D7167">
            <v>2</v>
          </cell>
          <cell r="E7167" t="str">
            <v>Measure life (years)</v>
          </cell>
          <cell r="F7167" t="str">
            <v>Measure Life Value Source</v>
          </cell>
          <cell r="G7167" t="str">
            <v/>
          </cell>
          <cell r="H7167" t="str">
            <v>Used for program change filing. Program-level measure life decreased from previous 14 years to feflect increasing role of energy management</v>
          </cell>
          <cell r="I7167" t="str">
            <v>CE inputs - measure update   small business 031314.xlsx</v>
          </cell>
        </row>
        <row r="7168">
          <cell r="C7168" t="str">
            <v>01302014-022.2_Gross Average Monthly Demand Reduction (kW/unit)</v>
          </cell>
          <cell r="D7168">
            <v>2</v>
          </cell>
          <cell r="E7168" t="str">
            <v>Gross Average Monthly Demand Reduction (kW/unit)</v>
          </cell>
          <cell r="F7168" t="str">
            <v>Demand Savings Value Source</v>
          </cell>
          <cell r="G7168" t="str">
            <v/>
          </cell>
          <cell r="H7168" t="str">
            <v/>
          </cell>
          <cell r="I7168" t="str">
            <v/>
          </cell>
        </row>
        <row r="7169">
          <cell r="C7169" t="str">
            <v>01302014-022.2_Incremental cost ($)</v>
          </cell>
          <cell r="D7169">
            <v>2</v>
          </cell>
          <cell r="E7169" t="str">
            <v>Incremental cost ($)</v>
          </cell>
          <cell r="F7169" t="str">
            <v>Incremental Cost Value Source</v>
          </cell>
          <cell r="G7169" t="str">
            <v/>
          </cell>
          <cell r="H7169" t="str">
            <v/>
          </cell>
          <cell r="I7169" t="str">
            <v/>
          </cell>
        </row>
        <row r="7170">
          <cell r="C7170" t="str">
            <v>01302014-022.2_Planned Net to Gross Ratio</v>
          </cell>
          <cell r="D7170">
            <v>2</v>
          </cell>
          <cell r="E7170" t="str">
            <v>Planned Net to Gross Ratio</v>
          </cell>
          <cell r="F7170" t="str">
            <v>Net-to-Gross Value Source</v>
          </cell>
          <cell r="G7170" t="str">
            <v/>
          </cell>
          <cell r="H7170" t="str">
            <v>BAU - CE inputs sheet</v>
          </cell>
          <cell r="I7170" t="str">
            <v>CE inputs - measure update   small business 031314.xlsx</v>
          </cell>
        </row>
        <row r="7171">
          <cell r="C7171" t="str">
            <v>01132014-023.1_Gross Average Monthly Demand Reduction (kW/unit)</v>
          </cell>
          <cell r="D7171">
            <v>1</v>
          </cell>
          <cell r="E7171" t="str">
            <v>Gross Average Monthly Demand Reduction (kW/unit)</v>
          </cell>
          <cell r="F7171" t="str">
            <v>Demand Savings Value Source</v>
          </cell>
          <cell r="G7171" t="str">
            <v/>
          </cell>
          <cell r="H7171" t="str">
            <v/>
          </cell>
          <cell r="I7171" t="str">
            <v>PP WA Ltg Tool 070114.12.xlsm</v>
          </cell>
        </row>
        <row r="7172">
          <cell r="C7172" t="str">
            <v>01132014-023.1_Gross incremental annual electric savings (kWh/yr)</v>
          </cell>
          <cell r="D7172">
            <v>1</v>
          </cell>
          <cell r="E7172" t="str">
            <v>Gross incremental annual electric savings (kWh/yr)</v>
          </cell>
          <cell r="F7172" t="str">
            <v>Energy Savings Value Source</v>
          </cell>
          <cell r="G7172" t="str">
            <v/>
          </cell>
          <cell r="H7172" t="str">
            <v/>
          </cell>
          <cell r="I7172" t="str">
            <v>PP WA Ltg Tool 070114.12.xlsm</v>
          </cell>
        </row>
        <row r="7173">
          <cell r="C7173" t="str">
            <v>01132014-023.2_</v>
          </cell>
          <cell r="D7173">
            <v>2</v>
          </cell>
          <cell r="E7173" t="str">
            <v/>
          </cell>
          <cell r="F7173" t="str">
            <v/>
          </cell>
          <cell r="G7173" t="str">
            <v/>
          </cell>
          <cell r="H7173" t="str">
            <v/>
          </cell>
          <cell r="I7173" t="str">
            <v/>
          </cell>
        </row>
        <row r="7174">
          <cell r="C7174" t="str">
            <v>02122014-041.2_Measure life (years)</v>
          </cell>
          <cell r="D7174">
            <v>2</v>
          </cell>
          <cell r="E7174" t="str">
            <v>Measure life (years)</v>
          </cell>
          <cell r="F7174" t="str">
            <v>Measure Life Value Source</v>
          </cell>
          <cell r="G7174" t="str">
            <v>Average of 12 years from FinAnswer Express and 15 years from Energy FinAnswer (13.5 rounded to 14)</v>
          </cell>
          <cell r="H7174" t="str">
            <v/>
          </cell>
          <cell r="I7174" t="str">
            <v/>
          </cell>
        </row>
        <row r="7175">
          <cell r="C7175" t="str">
            <v>02122014-041.2_Planned Realization Rate</v>
          </cell>
          <cell r="D7175">
            <v>2</v>
          </cell>
          <cell r="E7175" t="str">
            <v>Planned Realization Rate</v>
          </cell>
          <cell r="F7175" t="str">
            <v>Realization Rate Value Source</v>
          </cell>
          <cell r="G7175" t="str">
            <v/>
          </cell>
          <cell r="H7175" t="str">
            <v>Table 1</v>
          </cell>
          <cell r="I7175" t="str">
            <v>DSM_WY_FinAnswerExpress_Report_2011.pdf</v>
          </cell>
        </row>
        <row r="7176">
          <cell r="C7176" t="str">
            <v>02122014-041.2_Planned Net to Gross Ratio</v>
          </cell>
          <cell r="D7176">
            <v>2</v>
          </cell>
          <cell r="E7176" t="str">
            <v>Planned Net to Gross Ratio</v>
          </cell>
          <cell r="F7176" t="str">
            <v>Net-to-Gross Value Source</v>
          </cell>
          <cell r="G7176" t="str">
            <v/>
          </cell>
          <cell r="H7176" t="str">
            <v>Page 10</v>
          </cell>
          <cell r="I7176" t="str">
            <v>DSM_WY_FinAnswerExpress_Report_2011.pdf</v>
          </cell>
        </row>
        <row r="7177">
          <cell r="C7177" t="str">
            <v>07092014-002.1_Planned Net to Gross Ratio</v>
          </cell>
          <cell r="D7177">
            <v>1</v>
          </cell>
          <cell r="E7177" t="str">
            <v>Planned Net to Gross Ratio</v>
          </cell>
          <cell r="F7177" t="str">
            <v>Planned Net-to-Gross Ratio Value Source</v>
          </cell>
          <cell r="G7177" t="str">
            <v/>
          </cell>
          <cell r="H7177" t="str">
            <v>BAU - CE inputs sheet</v>
          </cell>
          <cell r="I7177" t="str">
            <v>CE inputs - measure update   small business 031314.xlsx</v>
          </cell>
        </row>
        <row r="7178">
          <cell r="C7178" t="str">
            <v>07092014-002.1_Planned Realization Rate</v>
          </cell>
          <cell r="D7178">
            <v>1</v>
          </cell>
          <cell r="E7178" t="str">
            <v>Planned Realization Rate</v>
          </cell>
          <cell r="F7178" t="str">
            <v>Planned Realization Rate Value Source</v>
          </cell>
          <cell r="G7178" t="str">
            <v/>
          </cell>
          <cell r="H7178" t="str">
            <v>BAU - CE inputs sheet</v>
          </cell>
          <cell r="I7178" t="str">
            <v>CE inputs - measure update   small business 031314.xlsx</v>
          </cell>
        </row>
        <row r="7179">
          <cell r="C7179" t="str">
            <v>07092014-002.1_Incremental cost ($)</v>
          </cell>
          <cell r="D7179">
            <v>1</v>
          </cell>
          <cell r="E7179" t="str">
            <v>Incremental cost ($)</v>
          </cell>
          <cell r="F7179" t="str">
            <v>Cost value source</v>
          </cell>
          <cell r="G7179" t="str">
            <v/>
          </cell>
          <cell r="H7179" t="str">
            <v>page 94</v>
          </cell>
          <cell r="I7179" t="str">
            <v>Utah Industrial  Agricultural Measure Review and Update 1 May 2014.docx</v>
          </cell>
        </row>
        <row r="7180">
          <cell r="C7180" t="str">
            <v>07092014-002.1_Measure life (years)</v>
          </cell>
          <cell r="D7180">
            <v>1</v>
          </cell>
          <cell r="E7180" t="str">
            <v>Measure life (years)</v>
          </cell>
          <cell r="F7180" t="str">
            <v>Measure Life Value Source</v>
          </cell>
          <cell r="G7180" t="str">
            <v/>
          </cell>
          <cell r="H7180" t="str">
            <v>Page 62</v>
          </cell>
          <cell r="I7180" t="str">
            <v>Utah Industrial  Agricultural Measure Review and Update 1 May 2014.docx</v>
          </cell>
        </row>
        <row r="7181">
          <cell r="C7181" t="str">
            <v>07092014-002.1_Gross incremental annual electric savings (kWh/yr)</v>
          </cell>
          <cell r="D7181">
            <v>1</v>
          </cell>
          <cell r="E7181" t="str">
            <v>Gross incremental annual electric savings (kWh/yr)</v>
          </cell>
          <cell r="F7181" t="str">
            <v>Energy savings value source</v>
          </cell>
          <cell r="G7181" t="str">
            <v/>
          </cell>
          <cell r="H7181" t="str">
            <v>page 94</v>
          </cell>
          <cell r="I7181" t="str">
            <v>Utah Industrial  Agricultural Measure Review and Update 1 May 2014.docx</v>
          </cell>
        </row>
        <row r="7182">
          <cell r="C7182" t="str">
            <v>12162013-143.2_Planned Net to Gross Ratio</v>
          </cell>
          <cell r="D7182">
            <v>2</v>
          </cell>
          <cell r="E7182" t="str">
            <v>Planned Net to Gross Ratio</v>
          </cell>
          <cell r="F7182" t="str">
            <v>Net-to-Gross Value Source</v>
          </cell>
          <cell r="G7182" t="str">
            <v/>
          </cell>
          <cell r="H7182" t="str">
            <v>Page 2</v>
          </cell>
          <cell r="I7182" t="str">
            <v>CA_Energy_FinAnswer_Program_Evaluation_2009-2011.pdf</v>
          </cell>
        </row>
        <row r="7183">
          <cell r="C7183" t="str">
            <v>12162013-273.2_Planned Realization Rate</v>
          </cell>
          <cell r="D7183">
            <v>2</v>
          </cell>
          <cell r="E7183" t="str">
            <v>Planned Realization Rate</v>
          </cell>
          <cell r="F7183" t="str">
            <v>Realization Rate Value Source</v>
          </cell>
          <cell r="G7183" t="str">
            <v/>
          </cell>
          <cell r="H7183" t="str">
            <v>Table 1</v>
          </cell>
          <cell r="I7183" t="str">
            <v>ID_Energy_FinAnswer_Program_Evaluation_2009-2011.pdf</v>
          </cell>
        </row>
        <row r="7184">
          <cell r="C7184" t="str">
            <v>12162013-273.2_Measure life (years)</v>
          </cell>
          <cell r="D7184">
            <v>2</v>
          </cell>
          <cell r="E7184" t="str">
            <v>Measure life (years)</v>
          </cell>
          <cell r="F7184" t="str">
            <v>Measure Life Value Source</v>
          </cell>
          <cell r="G7184" t="str">
            <v>14.5, rounded to 15</v>
          </cell>
          <cell r="H7184" t="str">
            <v>Table 16</v>
          </cell>
          <cell r="I7184" t="str">
            <v>Idaho Energy FinAnswer Evaluation Report - 2008.pdf</v>
          </cell>
        </row>
        <row r="7185">
          <cell r="C7185" t="str">
            <v>12162013-273.2_Planned Net to Gross Ratio</v>
          </cell>
          <cell r="D7185">
            <v>2</v>
          </cell>
          <cell r="E7185" t="str">
            <v>Planned Net to Gross Ratio</v>
          </cell>
          <cell r="F7185" t="str">
            <v>Net-to-Gross Ratio Value Source</v>
          </cell>
          <cell r="G7185" t="str">
            <v/>
          </cell>
          <cell r="H7185" t="str">
            <v>Page 2</v>
          </cell>
          <cell r="I7185" t="str">
            <v>ID_Energy_FinAnswer_Program_Evaluation_2009-2011.pdf</v>
          </cell>
        </row>
        <row r="7186">
          <cell r="C7186" t="str">
            <v>11222013-013.2_Incentive Customer ($)</v>
          </cell>
          <cell r="D7186">
            <v>2</v>
          </cell>
          <cell r="E7186" t="str">
            <v>Incentive Customer ($)</v>
          </cell>
          <cell r="F7186" t="str">
            <v>Incentive Value Source</v>
          </cell>
          <cell r="G7186" t="str">
            <v/>
          </cell>
          <cell r="H7186" t="str">
            <v>Incentive Caluclator Tool</v>
          </cell>
          <cell r="I7186" t="str">
            <v>WB UT Incentive Calc EXTERNAL 1.1E 0722013.xlsx</v>
          </cell>
        </row>
        <row r="7187">
          <cell r="C7187" t="str">
            <v>12162013-013.2_Incentive Customer ($)</v>
          </cell>
          <cell r="D7187">
            <v>2</v>
          </cell>
          <cell r="E7187" t="str">
            <v>Incentive Customer ($)</v>
          </cell>
          <cell r="F7187" t="str">
            <v>Incentive Value Source</v>
          </cell>
          <cell r="G7187" t="str">
            <v/>
          </cell>
          <cell r="H7187" t="str">
            <v>Incentive Caluclator Tool</v>
          </cell>
          <cell r="I7187" t="str">
            <v>WA wattSmart Business Incentive DUMMY.xlsx</v>
          </cell>
        </row>
        <row r="7188">
          <cell r="C7188" t="str">
            <v>12162013-403.2_Planned Net to Gross Ratio</v>
          </cell>
          <cell r="D7188">
            <v>2</v>
          </cell>
          <cell r="E7188" t="str">
            <v>Planned Net to Gross Ratio</v>
          </cell>
          <cell r="F7188" t="str">
            <v>Net-to-Gross Valur Source</v>
          </cell>
          <cell r="G7188" t="str">
            <v/>
          </cell>
          <cell r="H7188" t="str">
            <v>Page 10</v>
          </cell>
          <cell r="I7188" t="str">
            <v>DSM_WY_EnergyFinAnswer_Report_2011.pdf</v>
          </cell>
        </row>
        <row r="7189">
          <cell r="C7189" t="str">
            <v>12162013-403.2_Measure life (years)</v>
          </cell>
          <cell r="D7189">
            <v>2</v>
          </cell>
          <cell r="E7189" t="str">
            <v>Measure life (years)</v>
          </cell>
          <cell r="F7189" t="str">
            <v>Measure Life Value Source</v>
          </cell>
          <cell r="G7189" t="str">
            <v/>
          </cell>
          <cell r="H7189" t="str">
            <v>Table 26</v>
          </cell>
          <cell r="I7189" t="str">
            <v>2013-Wyoming-Annual-Report-Appendices-FINAL.pdf</v>
          </cell>
        </row>
        <row r="7190">
          <cell r="C7190" t="str">
            <v>12162013-403.2_Planned Realization Rate</v>
          </cell>
          <cell r="D7190">
            <v>2</v>
          </cell>
          <cell r="E7190" t="str">
            <v>Planned Realization Rate</v>
          </cell>
          <cell r="F7190" t="str">
            <v>Realization Rate Value Source</v>
          </cell>
          <cell r="G7190" t="str">
            <v/>
          </cell>
          <cell r="H7190" t="str">
            <v>Table 1</v>
          </cell>
          <cell r="I7190" t="str">
            <v>DSM_WY_EnergyFinAnswer_Report_2011.pdf</v>
          </cell>
        </row>
        <row r="7191">
          <cell r="C7191" t="str">
            <v>12162013-144.2_Planned Net to Gross Ratio</v>
          </cell>
          <cell r="D7191">
            <v>2</v>
          </cell>
          <cell r="E7191" t="str">
            <v>Planned Net to Gross Ratio</v>
          </cell>
          <cell r="F7191" t="str">
            <v>Net-to-Gross Value Source</v>
          </cell>
          <cell r="G7191" t="str">
            <v/>
          </cell>
          <cell r="H7191" t="str">
            <v>Page 2</v>
          </cell>
          <cell r="I7191" t="str">
            <v>CA_Energy_FinAnswer_Program_Evaluation_2009-2011.pdf</v>
          </cell>
        </row>
        <row r="7192">
          <cell r="C7192" t="str">
            <v>12162013-274.2_Planned Net to Gross Ratio</v>
          </cell>
          <cell r="D7192">
            <v>2</v>
          </cell>
          <cell r="E7192" t="str">
            <v>Planned Net to Gross Ratio</v>
          </cell>
          <cell r="F7192" t="str">
            <v>Net-to-Gross Ratio Value Source</v>
          </cell>
          <cell r="G7192" t="str">
            <v/>
          </cell>
          <cell r="H7192" t="str">
            <v>Page 2</v>
          </cell>
          <cell r="I7192" t="str">
            <v>ID_Energy_FinAnswer_Program_Evaluation_2009-2011.pdf</v>
          </cell>
        </row>
        <row r="7193">
          <cell r="C7193" t="str">
            <v>12162013-274.2_Planned Realization Rate</v>
          </cell>
          <cell r="D7193">
            <v>2</v>
          </cell>
          <cell r="E7193" t="str">
            <v>Planned Realization Rate</v>
          </cell>
          <cell r="F7193" t="str">
            <v>Realization Rate Value Source</v>
          </cell>
          <cell r="G7193" t="str">
            <v/>
          </cell>
          <cell r="H7193" t="str">
            <v>Table 1</v>
          </cell>
          <cell r="I7193" t="str">
            <v>ID_Energy_FinAnswer_Program_Evaluation_2009-2011.pdf</v>
          </cell>
        </row>
        <row r="7194">
          <cell r="C7194" t="str">
            <v>12162013-274.2_Measure life (years)</v>
          </cell>
          <cell r="D7194">
            <v>2</v>
          </cell>
          <cell r="E7194" t="str">
            <v>Measure life (years)</v>
          </cell>
          <cell r="F7194" t="str">
            <v>Measure Life Value Source</v>
          </cell>
          <cell r="G7194" t="str">
            <v>14.5, rounded to 15</v>
          </cell>
          <cell r="H7194" t="str">
            <v>Table 16</v>
          </cell>
          <cell r="I7194" t="str">
            <v>Idaho Energy FinAnswer Evaluation Report - 2008.pdf</v>
          </cell>
        </row>
        <row r="7195">
          <cell r="C7195" t="str">
            <v>11222013-014.2_Incentive Customer ($)</v>
          </cell>
          <cell r="D7195">
            <v>2</v>
          </cell>
          <cell r="E7195" t="str">
            <v>Incentive Customer ($)</v>
          </cell>
          <cell r="F7195" t="str">
            <v>Incentive Value Source</v>
          </cell>
          <cell r="G7195" t="str">
            <v/>
          </cell>
          <cell r="H7195" t="str">
            <v>Incentive Caluclator Tool</v>
          </cell>
          <cell r="I7195" t="str">
            <v>WB UT Incentive Calc EXTERNAL 1.1E 0722013.xlsx</v>
          </cell>
        </row>
        <row r="7196">
          <cell r="C7196" t="str">
            <v>12162013-014.2_Incentive Customer ($)</v>
          </cell>
          <cell r="D7196">
            <v>2</v>
          </cell>
          <cell r="E7196" t="str">
            <v>Incentive Customer ($)</v>
          </cell>
          <cell r="F7196" t="str">
            <v>Incentive Value Source</v>
          </cell>
          <cell r="G7196" t="str">
            <v/>
          </cell>
          <cell r="H7196" t="str">
            <v>Incentive Caluclator Tool</v>
          </cell>
          <cell r="I7196" t="str">
            <v>WA wattSmart Business Incentive DUMMY.xlsx</v>
          </cell>
        </row>
        <row r="7197">
          <cell r="C7197" t="str">
            <v>12162013-404.2_Planned Net to Gross Ratio</v>
          </cell>
          <cell r="D7197">
            <v>2</v>
          </cell>
          <cell r="E7197" t="str">
            <v>Planned Net to Gross Ratio</v>
          </cell>
          <cell r="F7197" t="str">
            <v>Net-to-Gross Valur Source</v>
          </cell>
          <cell r="G7197" t="str">
            <v/>
          </cell>
          <cell r="H7197" t="str">
            <v>Page 10</v>
          </cell>
          <cell r="I7197" t="str">
            <v>DSM_WY_EnergyFinAnswer_Report_2011.pdf</v>
          </cell>
        </row>
        <row r="7198">
          <cell r="C7198" t="str">
            <v>12162013-404.2_Planned Realization Rate</v>
          </cell>
          <cell r="D7198">
            <v>2</v>
          </cell>
          <cell r="E7198" t="str">
            <v>Planned Realization Rate</v>
          </cell>
          <cell r="F7198" t="str">
            <v>Realization Rate Value Source</v>
          </cell>
          <cell r="G7198" t="str">
            <v/>
          </cell>
          <cell r="H7198" t="str">
            <v>Table 1</v>
          </cell>
          <cell r="I7198" t="str">
            <v>DSM_WY_EnergyFinAnswer_Report_2011.pdf</v>
          </cell>
        </row>
        <row r="7199">
          <cell r="C7199" t="str">
            <v>12162013-404.2_Measure life (years)</v>
          </cell>
          <cell r="D7199">
            <v>2</v>
          </cell>
          <cell r="E7199" t="str">
            <v>Measure life (years)</v>
          </cell>
          <cell r="F7199" t="str">
            <v>Measure Life Value Source</v>
          </cell>
          <cell r="G7199" t="str">
            <v/>
          </cell>
          <cell r="H7199" t="str">
            <v>Table 26</v>
          </cell>
          <cell r="I7199" t="str">
            <v>2013-Wyoming-Annual-Report-Appendices-FINAL.pdf</v>
          </cell>
        </row>
        <row r="7200">
          <cell r="C7200" t="str">
            <v>12162013-133.2_Planned Net to Gross Ratio</v>
          </cell>
          <cell r="D7200">
            <v>2</v>
          </cell>
          <cell r="E7200" t="str">
            <v>Planned Net to Gross Ratio</v>
          </cell>
          <cell r="F7200" t="str">
            <v>Net-to-Gross Value Source</v>
          </cell>
          <cell r="G7200" t="str">
            <v/>
          </cell>
          <cell r="H7200" t="str">
            <v>Page 2</v>
          </cell>
          <cell r="I7200" t="str">
            <v>CA_Energy_FinAnswer_Program_Evaluation_2009-2011.pdf</v>
          </cell>
        </row>
        <row r="7201">
          <cell r="C7201" t="str">
            <v>12162013-263.2_Planned Net to Gross Ratio</v>
          </cell>
          <cell r="D7201">
            <v>2</v>
          </cell>
          <cell r="E7201" t="str">
            <v>Planned Net to Gross Ratio</v>
          </cell>
          <cell r="F7201" t="str">
            <v>Net-to-Gross Ratio Value Source</v>
          </cell>
          <cell r="G7201" t="str">
            <v/>
          </cell>
          <cell r="H7201" t="str">
            <v>Page 2</v>
          </cell>
          <cell r="I7201" t="str">
            <v>ID_Energy_FinAnswer_Program_Evaluation_2009-2011.pdf</v>
          </cell>
        </row>
        <row r="7202">
          <cell r="C7202" t="str">
            <v>12162013-263.2_Planned Realization Rate</v>
          </cell>
          <cell r="D7202">
            <v>2</v>
          </cell>
          <cell r="E7202" t="str">
            <v>Planned Realization Rate</v>
          </cell>
          <cell r="F7202" t="str">
            <v>Realization Rate Value Source</v>
          </cell>
          <cell r="G7202" t="str">
            <v/>
          </cell>
          <cell r="H7202" t="str">
            <v>Table 1</v>
          </cell>
          <cell r="I7202" t="str">
            <v>ID_Energy_FinAnswer_Program_Evaluation_2009-2011.pdf</v>
          </cell>
        </row>
        <row r="7203">
          <cell r="C7203" t="str">
            <v>12162013-263.2_Measure life (years)</v>
          </cell>
          <cell r="D7203">
            <v>2</v>
          </cell>
          <cell r="E7203" t="str">
            <v>Measure life (years)</v>
          </cell>
          <cell r="F7203" t="str">
            <v>Measure Life Value Source</v>
          </cell>
          <cell r="G7203" t="str">
            <v>14.5, rounded to 15</v>
          </cell>
          <cell r="H7203" t="str">
            <v>Table 16</v>
          </cell>
          <cell r="I7203" t="str">
            <v>Idaho Energy FinAnswer Evaluation Report - 2008.pdf</v>
          </cell>
        </row>
        <row r="7204">
          <cell r="C7204" t="str">
            <v>11222013-003.2_Incentive Customer ($)</v>
          </cell>
          <cell r="D7204">
            <v>2</v>
          </cell>
          <cell r="E7204" t="str">
            <v>Incentive Customer ($)</v>
          </cell>
          <cell r="F7204" t="str">
            <v>Incentive Value Source</v>
          </cell>
          <cell r="G7204" t="str">
            <v/>
          </cell>
          <cell r="H7204" t="str">
            <v>Incentive Caluclator Tool</v>
          </cell>
          <cell r="I7204" t="str">
            <v>WB UT Incentive Calc EXTERNAL 1.1E 0722013.xlsx</v>
          </cell>
        </row>
        <row r="7205">
          <cell r="C7205" t="str">
            <v>12162013-003.2_Incentive Customer ($)</v>
          </cell>
          <cell r="D7205">
            <v>2</v>
          </cell>
          <cell r="E7205" t="str">
            <v>Incentive Customer ($)</v>
          </cell>
          <cell r="F7205" t="str">
            <v>Incentive Value Source</v>
          </cell>
          <cell r="G7205" t="str">
            <v/>
          </cell>
          <cell r="H7205" t="str">
            <v>Incentive Caluclator Tool</v>
          </cell>
          <cell r="I7205" t="str">
            <v>WA wattSmart Business Incentive DUMMY.xlsx</v>
          </cell>
        </row>
        <row r="7206">
          <cell r="C7206" t="str">
            <v>12162013-393.2_Planned Net to Gross Ratio</v>
          </cell>
          <cell r="D7206">
            <v>2</v>
          </cell>
          <cell r="E7206" t="str">
            <v>Planned Net to Gross Ratio</v>
          </cell>
          <cell r="F7206" t="str">
            <v>Net-to-Gross Valur Source</v>
          </cell>
          <cell r="G7206" t="str">
            <v/>
          </cell>
          <cell r="H7206" t="str">
            <v>Page 10</v>
          </cell>
          <cell r="I7206" t="str">
            <v>DSM_WY_EnergyFinAnswer_Report_2011.pdf</v>
          </cell>
        </row>
        <row r="7207">
          <cell r="C7207" t="str">
            <v>12162013-393.2_Planned Realization Rate</v>
          </cell>
          <cell r="D7207">
            <v>2</v>
          </cell>
          <cell r="E7207" t="str">
            <v>Planned Realization Rate</v>
          </cell>
          <cell r="F7207" t="str">
            <v>Realization Rate Value Source</v>
          </cell>
          <cell r="G7207" t="str">
            <v/>
          </cell>
          <cell r="H7207" t="str">
            <v>Table 1</v>
          </cell>
          <cell r="I7207" t="str">
            <v>DSM_WY_EnergyFinAnswer_Report_2011.pdf</v>
          </cell>
        </row>
        <row r="7208">
          <cell r="C7208" t="str">
            <v>12162013-393.2_Measure life (years)</v>
          </cell>
          <cell r="D7208">
            <v>2</v>
          </cell>
          <cell r="E7208" t="str">
            <v>Measure life (years)</v>
          </cell>
          <cell r="F7208" t="str">
            <v>Measure Life Value Source</v>
          </cell>
          <cell r="G7208" t="str">
            <v/>
          </cell>
          <cell r="H7208" t="str">
            <v>Table 26</v>
          </cell>
          <cell r="I7208" t="str">
            <v>2013-Wyoming-Annual-Report-Appendices-FINAL.pdf</v>
          </cell>
        </row>
        <row r="7209">
          <cell r="C7209" t="str">
            <v>12162013-134.2_Planned Net to Gross Ratio</v>
          </cell>
          <cell r="D7209">
            <v>2</v>
          </cell>
          <cell r="E7209" t="str">
            <v>Planned Net to Gross Ratio</v>
          </cell>
          <cell r="F7209" t="str">
            <v>Net-to-Gross Value Source</v>
          </cell>
          <cell r="G7209" t="str">
            <v/>
          </cell>
          <cell r="H7209" t="str">
            <v>Page 2</v>
          </cell>
          <cell r="I7209" t="str">
            <v>CA_Energy_FinAnswer_Program_Evaluation_2009-2011.pdf</v>
          </cell>
        </row>
        <row r="7210">
          <cell r="C7210" t="str">
            <v>12162013-264.2_Planned Net to Gross Ratio</v>
          </cell>
          <cell r="D7210">
            <v>2</v>
          </cell>
          <cell r="E7210" t="str">
            <v>Planned Net to Gross Ratio</v>
          </cell>
          <cell r="F7210" t="str">
            <v>Net-to-Gross Ratio Value Source</v>
          </cell>
          <cell r="G7210" t="str">
            <v/>
          </cell>
          <cell r="H7210" t="str">
            <v>Page 2</v>
          </cell>
          <cell r="I7210" t="str">
            <v>ID_Energy_FinAnswer_Program_Evaluation_2009-2011.pdf</v>
          </cell>
        </row>
        <row r="7211">
          <cell r="C7211" t="str">
            <v>12162013-264.2_Measure life (years)</v>
          </cell>
          <cell r="D7211">
            <v>2</v>
          </cell>
          <cell r="E7211" t="str">
            <v>Measure life (years)</v>
          </cell>
          <cell r="F7211" t="str">
            <v>Measure Life Value Source</v>
          </cell>
          <cell r="G7211" t="str">
            <v>14.5, rounded to 15</v>
          </cell>
          <cell r="H7211" t="str">
            <v>Table 16</v>
          </cell>
          <cell r="I7211" t="str">
            <v>Idaho Energy FinAnswer Evaluation Report - 2008.pdf</v>
          </cell>
        </row>
        <row r="7212">
          <cell r="C7212" t="str">
            <v>12162013-264.2_Planned Realization Rate</v>
          </cell>
          <cell r="D7212">
            <v>2</v>
          </cell>
          <cell r="E7212" t="str">
            <v>Planned Realization Rate</v>
          </cell>
          <cell r="F7212" t="str">
            <v>Realization Rate Value Source</v>
          </cell>
          <cell r="G7212" t="str">
            <v/>
          </cell>
          <cell r="H7212" t="str">
            <v>Table 1</v>
          </cell>
          <cell r="I7212" t="str">
            <v>ID_Energy_FinAnswer_Program_Evaluation_2009-2011.pdf</v>
          </cell>
        </row>
        <row r="7213">
          <cell r="C7213" t="str">
            <v>11222013-004.2_Incentive Customer ($)</v>
          </cell>
          <cell r="D7213">
            <v>2</v>
          </cell>
          <cell r="E7213" t="str">
            <v>Incentive Customer ($)</v>
          </cell>
          <cell r="F7213" t="str">
            <v>Incentive Value Source</v>
          </cell>
          <cell r="G7213" t="str">
            <v/>
          </cell>
          <cell r="H7213" t="str">
            <v>Incentive Caluclator Tool</v>
          </cell>
          <cell r="I7213" t="str">
            <v>WB UT Incentive Calc EXTERNAL 1.1E 0722013.xlsx</v>
          </cell>
        </row>
        <row r="7214">
          <cell r="C7214" t="str">
            <v>12162013-004.2_Incentive Customer ($)</v>
          </cell>
          <cell r="D7214">
            <v>2</v>
          </cell>
          <cell r="E7214" t="str">
            <v>Incentive Customer ($)</v>
          </cell>
          <cell r="F7214" t="str">
            <v>Incentive Value Source</v>
          </cell>
          <cell r="G7214" t="str">
            <v/>
          </cell>
          <cell r="H7214" t="str">
            <v>Incentive Caluclator Tool</v>
          </cell>
          <cell r="I7214" t="str">
            <v>WA wattSmart Business Incentive DUMMY.xlsx</v>
          </cell>
        </row>
        <row r="7215">
          <cell r="C7215" t="str">
            <v>12162013-394.2_Planned Net to Gross Ratio</v>
          </cell>
          <cell r="D7215">
            <v>2</v>
          </cell>
          <cell r="E7215" t="str">
            <v>Planned Net to Gross Ratio</v>
          </cell>
          <cell r="F7215" t="str">
            <v>Net-to-Gross Valur Source</v>
          </cell>
          <cell r="G7215" t="str">
            <v/>
          </cell>
          <cell r="H7215" t="str">
            <v>Page 10</v>
          </cell>
          <cell r="I7215" t="str">
            <v>DSM_WY_EnergyFinAnswer_Report_2011.pdf</v>
          </cell>
        </row>
        <row r="7216">
          <cell r="C7216" t="str">
            <v>12162013-394.2_Planned Realization Rate</v>
          </cell>
          <cell r="D7216">
            <v>2</v>
          </cell>
          <cell r="E7216" t="str">
            <v>Planned Realization Rate</v>
          </cell>
          <cell r="F7216" t="str">
            <v>Realization Rate Value Source</v>
          </cell>
          <cell r="G7216" t="str">
            <v/>
          </cell>
          <cell r="H7216" t="str">
            <v>Table 1</v>
          </cell>
          <cell r="I7216" t="str">
            <v>DSM_WY_EnergyFinAnswer_Report_2011.pdf</v>
          </cell>
        </row>
        <row r="7217">
          <cell r="C7217" t="str">
            <v>12162013-394.2_Measure life (years)</v>
          </cell>
          <cell r="D7217">
            <v>2</v>
          </cell>
          <cell r="E7217" t="str">
            <v>Measure life (years)</v>
          </cell>
          <cell r="F7217" t="str">
            <v>Measure Life Value Source</v>
          </cell>
          <cell r="G7217" t="str">
            <v/>
          </cell>
          <cell r="H7217" t="str">
            <v>Table 26</v>
          </cell>
          <cell r="I7217" t="str">
            <v>2013-Wyoming-Annual-Report-Appendices-FINAL.pdf</v>
          </cell>
        </row>
        <row r="7218">
          <cell r="C7218" t="str">
            <v>12162013-181.2_Planned Net to Gross Ratio</v>
          </cell>
          <cell r="D7218">
            <v>2</v>
          </cell>
          <cell r="E7218" t="str">
            <v>Planned Net to Gross Ratio</v>
          </cell>
          <cell r="F7218" t="str">
            <v>Net-to-Gross Value Source</v>
          </cell>
          <cell r="G7218" t="str">
            <v/>
          </cell>
          <cell r="H7218" t="str">
            <v>Page 2</v>
          </cell>
          <cell r="I7218" t="str">
            <v>CA_Energy_FinAnswer_Program_Evaluation_2009-2011.pdf</v>
          </cell>
        </row>
        <row r="7219">
          <cell r="C7219" t="str">
            <v>12162013-311.2_Planned Net to Gross Ratio</v>
          </cell>
          <cell r="D7219">
            <v>2</v>
          </cell>
          <cell r="E7219" t="str">
            <v>Planned Net to Gross Ratio</v>
          </cell>
          <cell r="F7219" t="str">
            <v>Net-to-Gross Ratio Value Source</v>
          </cell>
          <cell r="G7219" t="str">
            <v/>
          </cell>
          <cell r="H7219" t="str">
            <v>Page 2</v>
          </cell>
          <cell r="I7219" t="str">
            <v>ID_Energy_FinAnswer_Program_Evaluation_2009-2011.pdf</v>
          </cell>
        </row>
        <row r="7220">
          <cell r="C7220" t="str">
            <v>12162013-311.2_Planned Realization Rate</v>
          </cell>
          <cell r="D7220">
            <v>2</v>
          </cell>
          <cell r="E7220" t="str">
            <v>Planned Realization Rate</v>
          </cell>
          <cell r="F7220" t="str">
            <v>Realization Rate Value Source</v>
          </cell>
          <cell r="G7220" t="str">
            <v/>
          </cell>
          <cell r="H7220" t="str">
            <v>Table 1</v>
          </cell>
          <cell r="I7220" t="str">
            <v>ID_Energy_FinAnswer_Program_Evaluation_2009-2011.pdf</v>
          </cell>
        </row>
        <row r="7221">
          <cell r="C7221" t="str">
            <v>12162013-311.2_Measure life (years)</v>
          </cell>
          <cell r="D7221">
            <v>2</v>
          </cell>
          <cell r="E7221" t="str">
            <v>Measure life (years)</v>
          </cell>
          <cell r="F7221" t="str">
            <v>Measure Life Value Source</v>
          </cell>
          <cell r="G7221" t="str">
            <v>14.5, rounded to 15</v>
          </cell>
          <cell r="H7221" t="str">
            <v>Table 16</v>
          </cell>
          <cell r="I7221" t="str">
            <v>Idaho Energy FinAnswer Evaluation Report - 2008.pdf</v>
          </cell>
        </row>
        <row r="7222">
          <cell r="C7222" t="str">
            <v>11222013-061.2_Incentive Customer ($)</v>
          </cell>
          <cell r="D7222">
            <v>2</v>
          </cell>
          <cell r="E7222" t="str">
            <v>Incentive Customer ($)</v>
          </cell>
          <cell r="F7222" t="str">
            <v>Incentive Value Source</v>
          </cell>
          <cell r="G7222" t="str">
            <v/>
          </cell>
          <cell r="H7222" t="str">
            <v>Incentive Caluclator Tool</v>
          </cell>
          <cell r="I7222" t="str">
            <v>WB UT Incentive Calc EXTERNAL 1.1E 0722013.xlsx</v>
          </cell>
        </row>
        <row r="7223">
          <cell r="C7223" t="str">
            <v>12162013-051.2_Incentive Customer ($)</v>
          </cell>
          <cell r="D7223">
            <v>2</v>
          </cell>
          <cell r="E7223" t="str">
            <v>Incentive Customer ($)</v>
          </cell>
          <cell r="F7223" t="str">
            <v>Incentive Value Source</v>
          </cell>
          <cell r="G7223" t="str">
            <v/>
          </cell>
          <cell r="H7223" t="str">
            <v>Incentive Caluclator Tool</v>
          </cell>
          <cell r="I7223" t="str">
            <v>WA wattSmart Business Incentive DUMMY.xlsx</v>
          </cell>
        </row>
        <row r="7224">
          <cell r="C7224" t="str">
            <v>12162013-441.2_Planned Net to Gross Ratio</v>
          </cell>
          <cell r="D7224">
            <v>2</v>
          </cell>
          <cell r="E7224" t="str">
            <v>Planned Net to Gross Ratio</v>
          </cell>
          <cell r="F7224" t="str">
            <v>Net-to-Gross Valur Source</v>
          </cell>
          <cell r="G7224" t="str">
            <v/>
          </cell>
          <cell r="H7224" t="str">
            <v>Page 10</v>
          </cell>
          <cell r="I7224" t="str">
            <v>DSM_WY_EnergyFinAnswer_Report_2011.pdf</v>
          </cell>
        </row>
        <row r="7225">
          <cell r="C7225" t="str">
            <v>12162013-441.2_Measure life (years)</v>
          </cell>
          <cell r="D7225">
            <v>2</v>
          </cell>
          <cell r="E7225" t="str">
            <v>Measure life (years)</v>
          </cell>
          <cell r="F7225" t="str">
            <v>Measure Life Value Source</v>
          </cell>
          <cell r="G7225" t="str">
            <v/>
          </cell>
          <cell r="H7225" t="str">
            <v>Table 26</v>
          </cell>
          <cell r="I7225" t="str">
            <v>2013-Wyoming-Annual-Report-Appendices-FINAL.pdf</v>
          </cell>
        </row>
        <row r="7226">
          <cell r="C7226" t="str">
            <v>12162013-441.2_Planned Realization Rate</v>
          </cell>
          <cell r="D7226">
            <v>2</v>
          </cell>
          <cell r="E7226" t="str">
            <v>Planned Realization Rate</v>
          </cell>
          <cell r="F7226" t="str">
            <v>Realization Rate Value Source</v>
          </cell>
          <cell r="G7226" t="str">
            <v/>
          </cell>
          <cell r="H7226" t="str">
            <v>Table 1</v>
          </cell>
          <cell r="I7226" t="str">
            <v>DSM_WY_EnergyFinAnswer_Report_2011.pdf</v>
          </cell>
        </row>
        <row r="7227">
          <cell r="C7227" t="str">
            <v>12162013-182.2_Planned Net to Gross Ratio</v>
          </cell>
          <cell r="D7227">
            <v>2</v>
          </cell>
          <cell r="E7227" t="str">
            <v>Planned Net to Gross Ratio</v>
          </cell>
          <cell r="F7227" t="str">
            <v>Net-to-Gross Value Source</v>
          </cell>
          <cell r="G7227" t="str">
            <v/>
          </cell>
          <cell r="H7227" t="str">
            <v>Page 2</v>
          </cell>
          <cell r="I7227" t="str">
            <v>CA_Energy_FinAnswer_Program_Evaluation_2009-2011.pdf</v>
          </cell>
        </row>
        <row r="7228">
          <cell r="C7228" t="str">
            <v>12162013-312.2_Planned Realization Rate</v>
          </cell>
          <cell r="D7228">
            <v>2</v>
          </cell>
          <cell r="E7228" t="str">
            <v>Planned Realization Rate</v>
          </cell>
          <cell r="F7228" t="str">
            <v>Realization Rate Value Source</v>
          </cell>
          <cell r="G7228" t="str">
            <v/>
          </cell>
          <cell r="H7228" t="str">
            <v>Table 1</v>
          </cell>
          <cell r="I7228" t="str">
            <v>ID_Energy_FinAnswer_Program_Evaluation_2009-2011.pdf</v>
          </cell>
        </row>
        <row r="7229">
          <cell r="C7229" t="str">
            <v>12162013-312.2_Planned Net to Gross Ratio</v>
          </cell>
          <cell r="D7229">
            <v>2</v>
          </cell>
          <cell r="E7229" t="str">
            <v>Planned Net to Gross Ratio</v>
          </cell>
          <cell r="F7229" t="str">
            <v>Net-to-Gross Ratio Value Source</v>
          </cell>
          <cell r="G7229" t="str">
            <v/>
          </cell>
          <cell r="H7229" t="str">
            <v>Page 2</v>
          </cell>
          <cell r="I7229" t="str">
            <v>ID_Energy_FinAnswer_Program_Evaluation_2009-2011.pdf</v>
          </cell>
        </row>
        <row r="7230">
          <cell r="C7230" t="str">
            <v>12162013-312.2_Measure life (years)</v>
          </cell>
          <cell r="D7230">
            <v>2</v>
          </cell>
          <cell r="E7230" t="str">
            <v>Measure life (years)</v>
          </cell>
          <cell r="F7230" t="str">
            <v>Measure Life Value Source</v>
          </cell>
          <cell r="G7230" t="str">
            <v>14.5, rounded to 15</v>
          </cell>
          <cell r="H7230" t="str">
            <v>Table 16</v>
          </cell>
          <cell r="I7230" t="str">
            <v>Idaho Energy FinAnswer Evaluation Report - 2008.pdf</v>
          </cell>
        </row>
        <row r="7231">
          <cell r="C7231" t="str">
            <v>11222013-062.2_Incentive Customer ($)</v>
          </cell>
          <cell r="D7231">
            <v>2</v>
          </cell>
          <cell r="E7231" t="str">
            <v>Incentive Customer ($)</v>
          </cell>
          <cell r="F7231" t="str">
            <v>Incentive Value Source</v>
          </cell>
          <cell r="G7231" t="str">
            <v/>
          </cell>
          <cell r="H7231" t="str">
            <v>Incentive Caluclator Tool</v>
          </cell>
          <cell r="I7231" t="str">
            <v>WB UT Incentive Calc EXTERNAL 1.1E 0722013.xlsx</v>
          </cell>
        </row>
        <row r="7232">
          <cell r="C7232" t="str">
            <v>12162013-052.2_Incentive Customer ($)</v>
          </cell>
          <cell r="D7232">
            <v>2</v>
          </cell>
          <cell r="E7232" t="str">
            <v>Incentive Customer ($)</v>
          </cell>
          <cell r="F7232" t="str">
            <v>Incentive Value Source</v>
          </cell>
          <cell r="G7232" t="str">
            <v/>
          </cell>
          <cell r="H7232" t="str">
            <v>Incentive Caluclator Tool</v>
          </cell>
          <cell r="I7232" t="str">
            <v>WA wattSmart Business Incentive DUMMY.xlsx</v>
          </cell>
        </row>
        <row r="7233">
          <cell r="C7233" t="str">
            <v>12162013-442.2_Planned Net to Gross Ratio</v>
          </cell>
          <cell r="D7233">
            <v>2</v>
          </cell>
          <cell r="E7233" t="str">
            <v>Planned Net to Gross Ratio</v>
          </cell>
          <cell r="F7233" t="str">
            <v>Net-to-Gross Valur Source</v>
          </cell>
          <cell r="G7233" t="str">
            <v/>
          </cell>
          <cell r="H7233" t="str">
            <v>Page 10</v>
          </cell>
          <cell r="I7233" t="str">
            <v>DSM_WY_EnergyFinAnswer_Report_2011.pdf</v>
          </cell>
        </row>
        <row r="7234">
          <cell r="C7234" t="str">
            <v>12162013-442.2_Measure life (years)</v>
          </cell>
          <cell r="D7234">
            <v>2</v>
          </cell>
          <cell r="E7234" t="str">
            <v>Measure life (years)</v>
          </cell>
          <cell r="F7234" t="str">
            <v>Measure Life Value Source</v>
          </cell>
          <cell r="G7234" t="str">
            <v/>
          </cell>
          <cell r="H7234" t="str">
            <v>Table 26</v>
          </cell>
          <cell r="I7234" t="str">
            <v>2013-Wyoming-Annual-Report-Appendices-FINAL.pdf</v>
          </cell>
        </row>
        <row r="7235">
          <cell r="C7235" t="str">
            <v>12162013-442.2_Planned Realization Rate</v>
          </cell>
          <cell r="D7235">
            <v>2</v>
          </cell>
          <cell r="E7235" t="str">
            <v>Planned Realization Rate</v>
          </cell>
          <cell r="F7235" t="str">
            <v>Realization Rate Value Source</v>
          </cell>
          <cell r="G7235" t="str">
            <v/>
          </cell>
          <cell r="H7235" t="str">
            <v>Table 1</v>
          </cell>
          <cell r="I7235" t="str">
            <v>DSM_WY_EnergyFinAnswer_Report_2011.pdf</v>
          </cell>
        </row>
        <row r="7236">
          <cell r="C7236" t="str">
            <v>12162013-201.2_Planned Net to Gross Ratio</v>
          </cell>
          <cell r="D7236">
            <v>2</v>
          </cell>
          <cell r="E7236" t="str">
            <v>Planned Net to Gross Ratio</v>
          </cell>
          <cell r="F7236" t="str">
            <v>Net-to-Gross Value Source</v>
          </cell>
          <cell r="G7236" t="str">
            <v/>
          </cell>
          <cell r="H7236" t="str">
            <v>Page 2</v>
          </cell>
          <cell r="I7236" t="str">
            <v>CA_Energy_FinAnswer_Program_Evaluation_2009-2011.pdf</v>
          </cell>
        </row>
        <row r="7237">
          <cell r="C7237" t="str">
            <v>12162013-331.2_Planned Realization Rate</v>
          </cell>
          <cell r="D7237">
            <v>2</v>
          </cell>
          <cell r="E7237" t="str">
            <v>Planned Realization Rate</v>
          </cell>
          <cell r="F7237" t="str">
            <v>Realization Rate Value Source</v>
          </cell>
          <cell r="G7237" t="str">
            <v/>
          </cell>
          <cell r="H7237" t="str">
            <v>Table 1</v>
          </cell>
          <cell r="I7237" t="str">
            <v>ID_Energy_FinAnswer_Program_Evaluation_2009-2011.pdf</v>
          </cell>
        </row>
        <row r="7238">
          <cell r="C7238" t="str">
            <v>12162013-331.2_Measure life (years)</v>
          </cell>
          <cell r="D7238">
            <v>2</v>
          </cell>
          <cell r="E7238" t="str">
            <v>Measure life (years)</v>
          </cell>
          <cell r="F7238" t="str">
            <v>Measure Life Value Source</v>
          </cell>
          <cell r="G7238" t="str">
            <v>14.5, rounded to 15</v>
          </cell>
          <cell r="H7238" t="str">
            <v>Table 16</v>
          </cell>
          <cell r="I7238" t="str">
            <v>Idaho Energy FinAnswer Evaluation Report - 2008.pdf</v>
          </cell>
        </row>
        <row r="7239">
          <cell r="C7239" t="str">
            <v>12162013-331.2_Planned Net to Gross Ratio</v>
          </cell>
          <cell r="D7239">
            <v>2</v>
          </cell>
          <cell r="E7239" t="str">
            <v>Planned Net to Gross Ratio</v>
          </cell>
          <cell r="F7239" t="str">
            <v>Net-to-Gross Ratio Value Source</v>
          </cell>
          <cell r="G7239" t="str">
            <v/>
          </cell>
          <cell r="H7239" t="str">
            <v>Page 2</v>
          </cell>
          <cell r="I7239" t="str">
            <v>ID_Energy_FinAnswer_Program_Evaluation_2009-2011.pdf</v>
          </cell>
        </row>
        <row r="7240">
          <cell r="C7240" t="str">
            <v>11222013-097.2_Incentive Customer ($)</v>
          </cell>
          <cell r="D7240">
            <v>2</v>
          </cell>
          <cell r="E7240" t="str">
            <v>Incentive Customer ($)</v>
          </cell>
          <cell r="F7240" t="str">
            <v>Incentive Value Source</v>
          </cell>
          <cell r="G7240" t="str">
            <v/>
          </cell>
          <cell r="H7240" t="str">
            <v>Incentive Caluclator Tool</v>
          </cell>
          <cell r="I7240" t="str">
            <v>WB UT Incentive Calc EXTERNAL 1.1E 0722013.xlsx</v>
          </cell>
        </row>
        <row r="7241">
          <cell r="C7241" t="str">
            <v>12162013-071.2_Incentive Customer ($)</v>
          </cell>
          <cell r="D7241">
            <v>2</v>
          </cell>
          <cell r="E7241" t="str">
            <v>Incentive Customer ($)</v>
          </cell>
          <cell r="F7241" t="str">
            <v>Incentive Value Source</v>
          </cell>
          <cell r="G7241" t="str">
            <v/>
          </cell>
          <cell r="H7241" t="str">
            <v>Incentive Caluclator Tool</v>
          </cell>
          <cell r="I7241" t="str">
            <v>WA wattSmart Business Incentive DUMMY.xlsx</v>
          </cell>
        </row>
        <row r="7242">
          <cell r="C7242" t="str">
            <v>12162013-461.2_Measure life (years)</v>
          </cell>
          <cell r="D7242">
            <v>2</v>
          </cell>
          <cell r="E7242" t="str">
            <v>Measure life (years)</v>
          </cell>
          <cell r="F7242" t="str">
            <v>Measure Life Value Source</v>
          </cell>
          <cell r="G7242" t="str">
            <v/>
          </cell>
          <cell r="H7242" t="str">
            <v>Table 26</v>
          </cell>
          <cell r="I7242" t="str">
            <v>2013-Wyoming-Annual-Report-Appendices-FINAL.pdf</v>
          </cell>
        </row>
        <row r="7243">
          <cell r="C7243" t="str">
            <v>12162013-461.2_Planned Realization Rate</v>
          </cell>
          <cell r="D7243">
            <v>2</v>
          </cell>
          <cell r="E7243" t="str">
            <v>Planned Realization Rate</v>
          </cell>
          <cell r="F7243" t="str">
            <v>Realization Rate Value Source</v>
          </cell>
          <cell r="G7243" t="str">
            <v/>
          </cell>
          <cell r="H7243" t="str">
            <v>Table 1</v>
          </cell>
          <cell r="I7243" t="str">
            <v>DSM_WY_EnergyFinAnswer_Report_2011.pdf</v>
          </cell>
        </row>
        <row r="7244">
          <cell r="C7244" t="str">
            <v>12162013-461.2_Planned Net to Gross Ratio</v>
          </cell>
          <cell r="D7244">
            <v>2</v>
          </cell>
          <cell r="E7244" t="str">
            <v>Planned Net to Gross Ratio</v>
          </cell>
          <cell r="F7244" t="str">
            <v>Net-to-Gross Valur Source</v>
          </cell>
          <cell r="G7244" t="str">
            <v/>
          </cell>
          <cell r="H7244" t="str">
            <v>Page 10</v>
          </cell>
          <cell r="I7244" t="str">
            <v>DSM_WY_EnergyFinAnswer_Report_2011.pdf</v>
          </cell>
        </row>
        <row r="7245">
          <cell r="C7245" t="str">
            <v>12162013-202.2_Planned Net to Gross Ratio</v>
          </cell>
          <cell r="D7245">
            <v>2</v>
          </cell>
          <cell r="E7245" t="str">
            <v>Planned Net to Gross Ratio</v>
          </cell>
          <cell r="F7245" t="str">
            <v>Net-to-Gross Value Source</v>
          </cell>
          <cell r="G7245" t="str">
            <v/>
          </cell>
          <cell r="H7245" t="str">
            <v>Page 2</v>
          </cell>
          <cell r="I7245" t="str">
            <v>CA_Energy_FinAnswer_Program_Evaluation_2009-2011.pdf</v>
          </cell>
        </row>
        <row r="7246">
          <cell r="C7246" t="str">
            <v>12162013-332.2_Measure life (years)</v>
          </cell>
          <cell r="D7246">
            <v>2</v>
          </cell>
          <cell r="E7246" t="str">
            <v>Measure life (years)</v>
          </cell>
          <cell r="F7246" t="str">
            <v>Measure Life Value Source</v>
          </cell>
          <cell r="G7246" t="str">
            <v>14.5, rounded to 15</v>
          </cell>
          <cell r="H7246" t="str">
            <v>Table 16</v>
          </cell>
          <cell r="I7246" t="str">
            <v>Idaho Energy FinAnswer Evaluation Report - 2008.pdf</v>
          </cell>
        </row>
        <row r="7247">
          <cell r="C7247" t="str">
            <v>12162013-332.2_Planned Net to Gross Ratio</v>
          </cell>
          <cell r="D7247">
            <v>2</v>
          </cell>
          <cell r="E7247" t="str">
            <v>Planned Net to Gross Ratio</v>
          </cell>
          <cell r="F7247" t="str">
            <v>Net-to-Gross Ratio Value Source</v>
          </cell>
          <cell r="G7247" t="str">
            <v/>
          </cell>
          <cell r="H7247" t="str">
            <v>Page 2</v>
          </cell>
          <cell r="I7247" t="str">
            <v>ID_Energy_FinAnswer_Program_Evaluation_2009-2011.pdf</v>
          </cell>
        </row>
        <row r="7248">
          <cell r="C7248" t="str">
            <v>12162013-332.2_Planned Realization Rate</v>
          </cell>
          <cell r="D7248">
            <v>2</v>
          </cell>
          <cell r="E7248" t="str">
            <v>Planned Realization Rate</v>
          </cell>
          <cell r="F7248" t="str">
            <v>Realization Rate Value Source</v>
          </cell>
          <cell r="G7248" t="str">
            <v/>
          </cell>
          <cell r="H7248" t="str">
            <v>Table 1</v>
          </cell>
          <cell r="I7248" t="str">
            <v>ID_Energy_FinAnswer_Program_Evaluation_2009-2011.pdf</v>
          </cell>
        </row>
        <row r="7249">
          <cell r="C7249" t="str">
            <v>11222013-098.2_Incentive Customer ($)</v>
          </cell>
          <cell r="D7249">
            <v>2</v>
          </cell>
          <cell r="E7249" t="str">
            <v>Incentive Customer ($)</v>
          </cell>
          <cell r="F7249" t="str">
            <v>Incentive Value Source</v>
          </cell>
          <cell r="G7249" t="str">
            <v/>
          </cell>
          <cell r="H7249" t="str">
            <v>Incentive Caluclator Tool</v>
          </cell>
          <cell r="I7249" t="str">
            <v>WB UT Incentive Calc EXTERNAL 1.1E 0722013.xlsx</v>
          </cell>
        </row>
        <row r="7250">
          <cell r="C7250" t="str">
            <v>12162013-072.2_Incentive Customer ($)</v>
          </cell>
          <cell r="D7250">
            <v>2</v>
          </cell>
          <cell r="E7250" t="str">
            <v>Incentive Customer ($)</v>
          </cell>
          <cell r="F7250" t="str">
            <v>Incentive Value Source</v>
          </cell>
          <cell r="G7250" t="str">
            <v/>
          </cell>
          <cell r="H7250" t="str">
            <v>Incentive Caluclator Tool</v>
          </cell>
          <cell r="I7250" t="str">
            <v>WA wattSmart Business Incentive DUMMY.xlsx</v>
          </cell>
        </row>
        <row r="7251">
          <cell r="C7251" t="str">
            <v>12162013-462.2_Planned Net to Gross Ratio</v>
          </cell>
          <cell r="D7251">
            <v>2</v>
          </cell>
          <cell r="E7251" t="str">
            <v>Planned Net to Gross Ratio</v>
          </cell>
          <cell r="F7251" t="str">
            <v>Net-to-Gross Valur Source</v>
          </cell>
          <cell r="G7251" t="str">
            <v/>
          </cell>
          <cell r="H7251" t="str">
            <v>Page 10</v>
          </cell>
          <cell r="I7251" t="str">
            <v>DSM_WY_EnergyFinAnswer_Report_2011.pdf</v>
          </cell>
        </row>
        <row r="7252">
          <cell r="C7252" t="str">
            <v>12162013-462.2_Planned Realization Rate</v>
          </cell>
          <cell r="D7252">
            <v>2</v>
          </cell>
          <cell r="E7252" t="str">
            <v>Planned Realization Rate</v>
          </cell>
          <cell r="F7252" t="str">
            <v>Realization Rate Value Source</v>
          </cell>
          <cell r="G7252" t="str">
            <v/>
          </cell>
          <cell r="H7252" t="str">
            <v>Table 1</v>
          </cell>
          <cell r="I7252" t="str">
            <v>DSM_WY_EnergyFinAnswer_Report_2011.pdf</v>
          </cell>
        </row>
        <row r="7253">
          <cell r="C7253" t="str">
            <v>12162013-462.2_Measure life (years)</v>
          </cell>
          <cell r="D7253">
            <v>2</v>
          </cell>
          <cell r="E7253" t="str">
            <v>Measure life (years)</v>
          </cell>
          <cell r="F7253" t="str">
            <v>Measure Life Value Source</v>
          </cell>
          <cell r="G7253" t="str">
            <v/>
          </cell>
          <cell r="H7253" t="str">
            <v>Table 26</v>
          </cell>
          <cell r="I7253" t="str">
            <v>2013-Wyoming-Annual-Report-Appendices-FINAL.pdf</v>
          </cell>
        </row>
        <row r="7254">
          <cell r="C7254" t="str">
            <v>12162013-251.2_Planned Net to Gross Ratio</v>
          </cell>
          <cell r="D7254">
            <v>2</v>
          </cell>
          <cell r="E7254" t="str">
            <v>Planned Net to Gross Ratio</v>
          </cell>
          <cell r="F7254" t="str">
            <v>Net-to-Gross Value Source</v>
          </cell>
          <cell r="G7254" t="str">
            <v/>
          </cell>
          <cell r="H7254" t="str">
            <v>Page 2</v>
          </cell>
          <cell r="I7254" t="str">
            <v>CA_Energy_FinAnswer_Program_Evaluation_2009-2011.pdf</v>
          </cell>
        </row>
        <row r="7255">
          <cell r="C7255" t="str">
            <v>12162013-381.2_Measure life (years)</v>
          </cell>
          <cell r="D7255">
            <v>2</v>
          </cell>
          <cell r="E7255" t="str">
            <v>Measure life (years)</v>
          </cell>
          <cell r="F7255" t="str">
            <v>Measure Life Value Source</v>
          </cell>
          <cell r="G7255" t="str">
            <v>14.5, rounded to 15</v>
          </cell>
          <cell r="H7255" t="str">
            <v>Table 16</v>
          </cell>
          <cell r="I7255" t="str">
            <v>Idaho Energy FinAnswer Evaluation Report - 2008.pdf</v>
          </cell>
        </row>
        <row r="7256">
          <cell r="C7256" t="str">
            <v>12162013-381.2_Planned Realization Rate</v>
          </cell>
          <cell r="D7256">
            <v>2</v>
          </cell>
          <cell r="E7256" t="str">
            <v>Planned Realization Rate</v>
          </cell>
          <cell r="F7256" t="str">
            <v>Realization Rate Value Source</v>
          </cell>
          <cell r="G7256" t="str">
            <v/>
          </cell>
          <cell r="H7256" t="str">
            <v>Table 1</v>
          </cell>
          <cell r="I7256" t="str">
            <v>ID_Energy_FinAnswer_Program_Evaluation_2009-2011.pdf</v>
          </cell>
        </row>
        <row r="7257">
          <cell r="C7257" t="str">
            <v>12162013-381.2_Planned Net to Gross Ratio</v>
          </cell>
          <cell r="D7257">
            <v>2</v>
          </cell>
          <cell r="E7257" t="str">
            <v>Planned Net to Gross Ratio</v>
          </cell>
          <cell r="F7257" t="str">
            <v>Net-to-Gross Ratio Value Source</v>
          </cell>
          <cell r="G7257" t="str">
            <v/>
          </cell>
          <cell r="H7257" t="str">
            <v>Page 2</v>
          </cell>
          <cell r="I7257" t="str">
            <v>ID_Energy_FinAnswer_Program_Evaluation_2009-2011.pdf</v>
          </cell>
        </row>
        <row r="7258">
          <cell r="C7258" t="str">
            <v>11222013-147.2_Incentive Customer ($)</v>
          </cell>
          <cell r="D7258">
            <v>2</v>
          </cell>
          <cell r="E7258" t="str">
            <v>Incentive Customer ($)</v>
          </cell>
          <cell r="F7258" t="str">
            <v>Incentive Value Source</v>
          </cell>
          <cell r="G7258" t="str">
            <v/>
          </cell>
          <cell r="H7258" t="str">
            <v>Incentive Caluclator Tool</v>
          </cell>
          <cell r="I7258" t="str">
            <v>WB UT Incentive Calc EXTERNAL 1.1E 0722013.xlsx</v>
          </cell>
        </row>
        <row r="7259">
          <cell r="C7259" t="str">
            <v>12162013-121.2_Incentive Customer ($)</v>
          </cell>
          <cell r="D7259">
            <v>2</v>
          </cell>
          <cell r="E7259" t="str">
            <v>Incentive Customer ($)</v>
          </cell>
          <cell r="F7259" t="str">
            <v>Incentive Value Source</v>
          </cell>
          <cell r="G7259" t="str">
            <v/>
          </cell>
          <cell r="H7259" t="str">
            <v>Incentive Caluclator Tool</v>
          </cell>
          <cell r="I7259" t="str">
            <v>WA wattSmart Business Incentive DUMMY.xlsx</v>
          </cell>
        </row>
        <row r="7260">
          <cell r="C7260" t="str">
            <v>12162013-511.2_Planned Net to Gross Ratio</v>
          </cell>
          <cell r="D7260">
            <v>2</v>
          </cell>
          <cell r="E7260" t="str">
            <v>Planned Net to Gross Ratio</v>
          </cell>
          <cell r="F7260" t="str">
            <v>Net-to-Gross Valur Source</v>
          </cell>
          <cell r="G7260" t="str">
            <v/>
          </cell>
          <cell r="H7260" t="str">
            <v>Page 10</v>
          </cell>
          <cell r="I7260" t="str">
            <v>DSM_WY_EnergyFinAnswer_Report_2011.pdf</v>
          </cell>
        </row>
        <row r="7261">
          <cell r="C7261" t="str">
            <v>12162013-511.2_Planned Realization Rate</v>
          </cell>
          <cell r="D7261">
            <v>2</v>
          </cell>
          <cell r="E7261" t="str">
            <v>Planned Realization Rate</v>
          </cell>
          <cell r="F7261" t="str">
            <v>Realization Rate Value Source</v>
          </cell>
          <cell r="G7261" t="str">
            <v/>
          </cell>
          <cell r="H7261" t="str">
            <v>Table 1</v>
          </cell>
          <cell r="I7261" t="str">
            <v>DSM_WY_EnergyFinAnswer_Report_2011.pdf</v>
          </cell>
        </row>
        <row r="7262">
          <cell r="C7262" t="str">
            <v>12162013-511.2_Measure life (years)</v>
          </cell>
          <cell r="D7262">
            <v>2</v>
          </cell>
          <cell r="E7262" t="str">
            <v>Measure life (years)</v>
          </cell>
          <cell r="F7262" t="str">
            <v>Measure Life Value Source</v>
          </cell>
          <cell r="G7262" t="str">
            <v/>
          </cell>
          <cell r="H7262" t="str">
            <v>Table 26</v>
          </cell>
          <cell r="I7262" t="str">
            <v>2013-Wyoming-Annual-Report-Appendices-FINAL.pdf</v>
          </cell>
        </row>
        <row r="7263">
          <cell r="C7263" t="str">
            <v>12162013-252.2_Planned Net to Gross Ratio</v>
          </cell>
          <cell r="D7263">
            <v>2</v>
          </cell>
          <cell r="E7263" t="str">
            <v>Planned Net to Gross Ratio</v>
          </cell>
          <cell r="F7263" t="str">
            <v>Net-to-Gross Value Source</v>
          </cell>
          <cell r="G7263" t="str">
            <v/>
          </cell>
          <cell r="H7263" t="str">
            <v>Page 2</v>
          </cell>
          <cell r="I7263" t="str">
            <v>CA_Energy_FinAnswer_Program_Evaluation_2009-2011.pdf</v>
          </cell>
        </row>
        <row r="7264">
          <cell r="C7264" t="str">
            <v>12162013-382.2_Planned Realization Rate</v>
          </cell>
          <cell r="D7264">
            <v>2</v>
          </cell>
          <cell r="E7264" t="str">
            <v>Planned Realization Rate</v>
          </cell>
          <cell r="F7264" t="str">
            <v>Realization Rate Value Source</v>
          </cell>
          <cell r="G7264" t="str">
            <v/>
          </cell>
          <cell r="H7264" t="str">
            <v>Table 1</v>
          </cell>
          <cell r="I7264" t="str">
            <v>ID_Energy_FinAnswer_Program_Evaluation_2009-2011.pdf</v>
          </cell>
        </row>
        <row r="7265">
          <cell r="C7265" t="str">
            <v>12162013-382.2_Measure life (years)</v>
          </cell>
          <cell r="D7265">
            <v>2</v>
          </cell>
          <cell r="E7265" t="str">
            <v>Measure life (years)</v>
          </cell>
          <cell r="F7265" t="str">
            <v>Measure Life Value Source</v>
          </cell>
          <cell r="G7265" t="str">
            <v>14.5, rounded to 15</v>
          </cell>
          <cell r="H7265" t="str">
            <v>Table 16</v>
          </cell>
          <cell r="I7265" t="str">
            <v>Idaho Energy FinAnswer Evaluation Report - 2008.pdf</v>
          </cell>
        </row>
        <row r="7266">
          <cell r="C7266" t="str">
            <v>12162013-382.2_Planned Net to Gross Ratio</v>
          </cell>
          <cell r="D7266">
            <v>2</v>
          </cell>
          <cell r="E7266" t="str">
            <v>Planned Net to Gross Ratio</v>
          </cell>
          <cell r="F7266" t="str">
            <v>Net-to-Gross Ratio Value Source</v>
          </cell>
          <cell r="G7266" t="str">
            <v/>
          </cell>
          <cell r="H7266" t="str">
            <v>Page 2</v>
          </cell>
          <cell r="I7266" t="str">
            <v>ID_Energy_FinAnswer_Program_Evaluation_2009-2011.pdf</v>
          </cell>
        </row>
        <row r="7267">
          <cell r="C7267" t="str">
            <v>11222013-148.2_Incentive Customer ($)</v>
          </cell>
          <cell r="D7267">
            <v>2</v>
          </cell>
          <cell r="E7267" t="str">
            <v>Incentive Customer ($)</v>
          </cell>
          <cell r="F7267" t="str">
            <v>Incentive Value Source</v>
          </cell>
          <cell r="G7267" t="str">
            <v/>
          </cell>
          <cell r="H7267" t="str">
            <v>Incentive Caluclator Tool</v>
          </cell>
          <cell r="I7267" t="str">
            <v>WB UT Incentive Calc EXTERNAL 1.1E 0722013.xlsx</v>
          </cell>
        </row>
        <row r="7268">
          <cell r="C7268" t="str">
            <v>12162013-122.2_Incentive Customer ($)</v>
          </cell>
          <cell r="D7268">
            <v>2</v>
          </cell>
          <cell r="E7268" t="str">
            <v>Incentive Customer ($)</v>
          </cell>
          <cell r="F7268" t="str">
            <v>Incentive Value Source</v>
          </cell>
          <cell r="G7268" t="str">
            <v/>
          </cell>
          <cell r="H7268" t="str">
            <v>Incentive Caluclator Tool</v>
          </cell>
          <cell r="I7268" t="str">
            <v>WA wattSmart Business Incentive DUMMY.xlsx</v>
          </cell>
        </row>
        <row r="7269">
          <cell r="C7269" t="str">
            <v>12162013-512.2_Planned Realization Rate</v>
          </cell>
          <cell r="D7269">
            <v>2</v>
          </cell>
          <cell r="E7269" t="str">
            <v>Planned Realization Rate</v>
          </cell>
          <cell r="F7269" t="str">
            <v>Realization Rate Value Source</v>
          </cell>
          <cell r="G7269" t="str">
            <v/>
          </cell>
          <cell r="H7269" t="str">
            <v>Table 1</v>
          </cell>
          <cell r="I7269" t="str">
            <v>DSM_WY_EnergyFinAnswer_Report_2011.pdf</v>
          </cell>
        </row>
        <row r="7270">
          <cell r="C7270" t="str">
            <v>12162013-512.2_Planned Net to Gross Ratio</v>
          </cell>
          <cell r="D7270">
            <v>2</v>
          </cell>
          <cell r="E7270" t="str">
            <v>Planned Net to Gross Ratio</v>
          </cell>
          <cell r="F7270" t="str">
            <v>Net-to-Gross Valur Source</v>
          </cell>
          <cell r="G7270" t="str">
            <v/>
          </cell>
          <cell r="H7270" t="str">
            <v>Page 10</v>
          </cell>
          <cell r="I7270" t="str">
            <v>DSM_WY_EnergyFinAnswer_Report_2011.pdf</v>
          </cell>
        </row>
        <row r="7271">
          <cell r="C7271" t="str">
            <v>12162013-512.2_Measure life (years)</v>
          </cell>
          <cell r="D7271">
            <v>2</v>
          </cell>
          <cell r="E7271" t="str">
            <v>Measure life (years)</v>
          </cell>
          <cell r="F7271" t="str">
            <v>Measure Life Value Source</v>
          </cell>
          <cell r="G7271" t="str">
            <v/>
          </cell>
          <cell r="H7271" t="str">
            <v>Table 26</v>
          </cell>
          <cell r="I7271" t="str">
            <v>2013-Wyoming-Annual-Report-Appendices-FINAL.pdf</v>
          </cell>
        </row>
        <row r="7272">
          <cell r="C7272" t="str">
            <v>219.2_Measure life (years)</v>
          </cell>
          <cell r="D7272">
            <v>2</v>
          </cell>
          <cell r="E7272" t="str">
            <v>Measure life (years)</v>
          </cell>
          <cell r="F7272" t="str">
            <v>Measure Life Value Source</v>
          </cell>
          <cell r="G7272" t="str">
            <v/>
          </cell>
          <cell r="H7272" t="str">
            <v/>
          </cell>
          <cell r="I7272" t="str">
            <v>California Industrial  Agricultural Measure Review and Update 29 Nov 2013.docx</v>
          </cell>
        </row>
        <row r="7273">
          <cell r="C7273" t="str">
            <v>219.2_Gross Average Monthly Demand Reduction (kW/unit)</v>
          </cell>
          <cell r="D7273">
            <v>2</v>
          </cell>
          <cell r="E7273" t="str">
            <v>Gross Average Monthly Demand Reduction (kW/unit)</v>
          </cell>
          <cell r="F7273" t="str">
            <v>Demand Savings Value Source</v>
          </cell>
          <cell r="G7273" t="str">
            <v/>
          </cell>
          <cell r="H7273" t="str">
            <v/>
          </cell>
          <cell r="I7273" t="str">
            <v>California Industrial  Agricultural Measure Review and Update 29 Nov 2013.docx</v>
          </cell>
        </row>
        <row r="7274">
          <cell r="C7274" t="str">
            <v>219.2_Planned Net to Gross Ratio</v>
          </cell>
          <cell r="D7274">
            <v>2</v>
          </cell>
          <cell r="E7274" t="str">
            <v>Planned Net to Gross Ratio</v>
          </cell>
          <cell r="F7274" t="str">
            <v>Net-to-Gross Value Source</v>
          </cell>
          <cell r="G7274" t="str">
            <v/>
          </cell>
          <cell r="H7274" t="str">
            <v>P. 2 .</v>
          </cell>
          <cell r="I7274" t="str">
            <v>CA_FinAnswer_Express_Program_Evaluation_2009-2011.pdf</v>
          </cell>
        </row>
        <row r="7275">
          <cell r="C7275" t="str">
            <v>219.2_Gross incremental annual electric savings (kWh/yr)</v>
          </cell>
          <cell r="D7275">
            <v>2</v>
          </cell>
          <cell r="E7275" t="str">
            <v>Gross incremental annual electric savings (kWh/yr)</v>
          </cell>
          <cell r="F7275" t="str">
            <v>Energy Savings Value Source</v>
          </cell>
          <cell r="G7275" t="str">
            <v/>
          </cell>
          <cell r="H7275" t="str">
            <v/>
          </cell>
          <cell r="I7275" t="str">
            <v>California Industrial  Agricultural Measure Review and Update 29 Nov 2013.docx</v>
          </cell>
        </row>
        <row r="7276">
          <cell r="C7276" t="str">
            <v>219.2_Planned Realization Rate</v>
          </cell>
          <cell r="D7276">
            <v>2</v>
          </cell>
          <cell r="E7276" t="str">
            <v>Planned Realization Rate</v>
          </cell>
          <cell r="F7276" t="str">
            <v>Realization Rate Value Source</v>
          </cell>
          <cell r="G7276" t="str">
            <v/>
          </cell>
          <cell r="H7276" t="str">
            <v xml:space="preserve"> Table 1, p. 2.</v>
          </cell>
          <cell r="I7276" t="str">
            <v>CA_FinAnswer_Express_Program_Evaluation_2009-2011.pdf</v>
          </cell>
        </row>
        <row r="7277">
          <cell r="C7277" t="str">
            <v>219.2_Incremental cost ($)</v>
          </cell>
          <cell r="D7277">
            <v>2</v>
          </cell>
          <cell r="E7277" t="str">
            <v>Incremental cost ($)</v>
          </cell>
          <cell r="F7277" t="str">
            <v>Incremental Cost Value Source</v>
          </cell>
          <cell r="G7277" t="str">
            <v/>
          </cell>
          <cell r="H7277" t="str">
            <v/>
          </cell>
          <cell r="I7277" t="str">
            <v>California Industrial  Agricultural Measure Review and Update 29 Nov 2013.docx</v>
          </cell>
        </row>
        <row r="7278">
          <cell r="C7278" t="str">
            <v>427.2_Gross incremental annual electric savings (kWh/yr)</v>
          </cell>
          <cell r="D7278">
            <v>2</v>
          </cell>
          <cell r="E7278" t="str">
            <v>Gross incremental annual electric savings (kWh/yr)</v>
          </cell>
          <cell r="F7278" t="str">
            <v xml:space="preserve">Energy Savings Value Source </v>
          </cell>
          <cell r="G7278" t="str">
            <v/>
          </cell>
          <cell r="H7278" t="str">
            <v/>
          </cell>
          <cell r="I7278" t="str">
            <v>Idaho Industrial  Agricultural Measure Review and Update 20 Nov 2013 revised 27 June 2014.pdf</v>
          </cell>
        </row>
        <row r="7279">
          <cell r="C7279" t="str">
            <v>427.2_Gross Average Monthly Demand Reduction (kW/unit)</v>
          </cell>
          <cell r="D7279">
            <v>2</v>
          </cell>
          <cell r="E7279" t="str">
            <v>Gross Average Monthly Demand Reduction (kW/unit)</v>
          </cell>
          <cell r="F7279" t="str">
            <v>Demand Reduction Value Source</v>
          </cell>
          <cell r="G7279" t="str">
            <v/>
          </cell>
          <cell r="H7279" t="str">
            <v/>
          </cell>
          <cell r="I7279" t="str">
            <v>Idaho Industrial  Agricultural Measure Review and Update 20 Nov 2013 revised 27 June 2014.pdf</v>
          </cell>
        </row>
        <row r="7280">
          <cell r="C7280" t="str">
            <v>427.2_Planned Realization Rate</v>
          </cell>
          <cell r="D7280">
            <v>2</v>
          </cell>
          <cell r="E7280" t="str">
            <v>Planned Realization Rate</v>
          </cell>
          <cell r="F7280" t="str">
            <v>Realization Rate Value Source</v>
          </cell>
          <cell r="G7280" t="str">
            <v/>
          </cell>
          <cell r="H7280" t="str">
            <v>Table 1</v>
          </cell>
          <cell r="I7280" t="str">
            <v>ID_Energy_FinAnswer_Program_Evaluation_2009-2011.pdf</v>
          </cell>
        </row>
        <row r="7281">
          <cell r="C7281" t="str">
            <v>427.2_Incremental cost ($)</v>
          </cell>
          <cell r="D7281">
            <v>2</v>
          </cell>
          <cell r="E7281" t="str">
            <v>Incremental cost ($)</v>
          </cell>
          <cell r="F7281" t="str">
            <v>Cost Value Source</v>
          </cell>
          <cell r="G7281" t="str">
            <v/>
          </cell>
          <cell r="H7281" t="str">
            <v/>
          </cell>
          <cell r="I7281" t="str">
            <v>Idaho Industrial  Agricultural Measure Review and Update 20 Nov 2013 revised 27 June 2014.pdf</v>
          </cell>
        </row>
        <row r="7282">
          <cell r="C7282" t="str">
            <v>427.2_Measure life (years)</v>
          </cell>
          <cell r="D7282">
            <v>2</v>
          </cell>
          <cell r="E7282" t="str">
            <v>Measure life (years)</v>
          </cell>
          <cell r="F7282" t="str">
            <v>Measure Life Value Source</v>
          </cell>
          <cell r="G7282" t="str">
            <v/>
          </cell>
          <cell r="H7282" t="str">
            <v>Page 20</v>
          </cell>
          <cell r="I7282" t="str">
            <v>Idaho Industrial  Agricultural Measure Review and Update 20 Nov 2013 revised 27 June 2014.pdf</v>
          </cell>
        </row>
        <row r="7283">
          <cell r="C7283" t="str">
            <v>427.2_Planned Net to Gross Ratio</v>
          </cell>
          <cell r="D7283">
            <v>2</v>
          </cell>
          <cell r="E7283" t="str">
            <v>Planned Net to Gross Ratio</v>
          </cell>
          <cell r="F7283" t="str">
            <v>Net-to-Gross Ratio Value Source</v>
          </cell>
          <cell r="G7283" t="str">
            <v/>
          </cell>
          <cell r="H7283" t="str">
            <v>Page 2</v>
          </cell>
          <cell r="I7283" t="str">
            <v>ID_Energy_FinAnswer_Program_Evaluation_2009-2011.pdf</v>
          </cell>
        </row>
        <row r="7284">
          <cell r="C7284" t="str">
            <v>652.2_Gross incremental annual electric savings (kWh/yr)</v>
          </cell>
          <cell r="D7284">
            <v>2</v>
          </cell>
          <cell r="E7284" t="str">
            <v>Gross incremental annual electric savings (kWh/yr)</v>
          </cell>
          <cell r="F7284" t="str">
            <v xml:space="preserve">Energy Savings Value Source </v>
          </cell>
          <cell r="G7284" t="str">
            <v/>
          </cell>
          <cell r="H7284" t="str">
            <v/>
          </cell>
          <cell r="I7284" t="str">
            <v>FinAnswer Express Market Characterization and Program Enhancements - Utah Service Territory 30 Nov 2011.pdf</v>
          </cell>
        </row>
        <row r="7285">
          <cell r="C7285" t="str">
            <v>652.2_Gross Average Monthly Demand Reduction (kW/unit)</v>
          </cell>
          <cell r="D7285">
            <v>2</v>
          </cell>
          <cell r="E7285" t="str">
            <v>Gross Average Monthly Demand Reduction (kW/unit)</v>
          </cell>
          <cell r="F7285" t="str">
            <v>Demand Reduction Value Source</v>
          </cell>
          <cell r="G7285" t="str">
            <v/>
          </cell>
          <cell r="H7285" t="str">
            <v/>
          </cell>
          <cell r="I7285" t="str">
            <v>FinAnswer Express Market Characterization and Program Enhancements - Utah Service Territory 30 Nov 2011.pdf</v>
          </cell>
        </row>
        <row r="7286">
          <cell r="C7286" t="str">
            <v>652.2_Incremental cost ($)</v>
          </cell>
          <cell r="D7286">
            <v>2</v>
          </cell>
          <cell r="E7286" t="str">
            <v>Incremental cost ($)</v>
          </cell>
          <cell r="F7286" t="str">
            <v>Cost Value Source</v>
          </cell>
          <cell r="G7286" t="str">
            <v/>
          </cell>
          <cell r="H7286" t="str">
            <v/>
          </cell>
          <cell r="I7286" t="str">
            <v>FinAnswer Express Market Characterization and Program Enhancements - Utah Service Territory 30 Nov 2011.pdf</v>
          </cell>
        </row>
        <row r="7287">
          <cell r="C7287" t="str">
            <v>652.2_Incentive Customer ($)</v>
          </cell>
          <cell r="D7287">
            <v>2</v>
          </cell>
          <cell r="E7287" t="str">
            <v>Incentive Customer ($)</v>
          </cell>
          <cell r="F7287" t="str">
            <v>Incentive Value Source</v>
          </cell>
          <cell r="G7287" t="str">
            <v/>
          </cell>
          <cell r="H7287" t="str">
            <v>FE Deemed Savings - Industrial v10.18.12.xlsx table of deemed values used by program administator</v>
          </cell>
          <cell r="I7287" t="str">
            <v/>
          </cell>
        </row>
        <row r="7288">
          <cell r="C7288" t="str">
            <v>652.2_Baseline Value</v>
          </cell>
          <cell r="D7288">
            <v>2</v>
          </cell>
          <cell r="E7288" t="str">
            <v>Baseline Value</v>
          </cell>
          <cell r="F7288" t="str">
            <v>Baseline Value Source</v>
          </cell>
          <cell r="G7288" t="str">
            <v/>
          </cell>
          <cell r="H7288" t="str">
            <v/>
          </cell>
          <cell r="I7288" t="str">
            <v>FinAnswer Express Market Characterization and Program Enhancements - Utah Service Territory 30 Nov 2011.pdf</v>
          </cell>
        </row>
        <row r="7289">
          <cell r="C7289" t="str">
            <v>652.2_Efficient Case Value</v>
          </cell>
          <cell r="D7289">
            <v>2</v>
          </cell>
          <cell r="E7289" t="str">
            <v>Efficient Case Value</v>
          </cell>
          <cell r="F7289" t="str">
            <v>Efficient Case Value Source</v>
          </cell>
          <cell r="G7289" t="str">
            <v/>
          </cell>
          <cell r="H7289" t="str">
            <v/>
          </cell>
          <cell r="I7289" t="str">
            <v>FinAnswer Express Market Characterization and Program Enhancements - Utah Service Territory 30 Nov 2011.pdf</v>
          </cell>
        </row>
        <row r="7290">
          <cell r="C7290" t="str">
            <v>877.2_Baseline Value</v>
          </cell>
          <cell r="D7290">
            <v>2</v>
          </cell>
          <cell r="E7290" t="str">
            <v>Baseline Value</v>
          </cell>
          <cell r="F7290" t="str">
            <v>Baseline Value Source</v>
          </cell>
          <cell r="G7290" t="str">
            <v/>
          </cell>
          <cell r="H7290" t="str">
            <v>Section beginning row 744</v>
          </cell>
          <cell r="I7290" t="str">
            <v>FinAnswer Express Compressed Air Modeling - FINAL 23 Jan 2008.xls</v>
          </cell>
        </row>
        <row r="7291">
          <cell r="C7291" t="str">
            <v>877.2_Incentive Customer ($)</v>
          </cell>
          <cell r="D7291">
            <v>2</v>
          </cell>
          <cell r="E7291" t="str">
            <v>Incentive Customer ($)</v>
          </cell>
          <cell r="F7291" t="str">
            <v>Incentive Value Source</v>
          </cell>
          <cell r="G7291" t="str">
            <v/>
          </cell>
          <cell r="H7291" t="str">
            <v>pg 38, Compressed Air Incentives table</v>
          </cell>
          <cell r="I7291" t="str">
            <v>Review and Update Industrial Agricultural Incentive Table Measures Washington 3 Nov 2013.pdf</v>
          </cell>
        </row>
        <row r="7292">
          <cell r="C7292" t="str">
            <v>877.2_Gross Average Monthly Demand Reduction (kW/unit)</v>
          </cell>
          <cell r="D7292">
            <v>2</v>
          </cell>
          <cell r="E7292" t="str">
            <v>Gross Average Monthly Demand Reduction (kW/unit)</v>
          </cell>
          <cell r="F7292" t="str">
            <v>Demand Reduction Value Source</v>
          </cell>
          <cell r="G7292" t="str">
            <v/>
          </cell>
          <cell r="H7292" t="str">
            <v>pg 38, Compressed Air Incentives table</v>
          </cell>
          <cell r="I7292" t="str">
            <v>Review and Update Industrial Agricultural Incentive Table Measures Washington 3 Nov 2013.pdf</v>
          </cell>
        </row>
        <row r="7293">
          <cell r="C7293" t="str">
            <v>877.2_Gross incremental annual electric savings (kWh/yr)</v>
          </cell>
          <cell r="D7293">
            <v>2</v>
          </cell>
          <cell r="E7293" t="str">
            <v>Gross incremental annual electric savings (kWh/yr)</v>
          </cell>
          <cell r="F7293" t="str">
            <v xml:space="preserve">Energy Savings Value Source </v>
          </cell>
          <cell r="G7293" t="str">
            <v/>
          </cell>
          <cell r="H7293" t="str">
            <v>pg 38, Compressed Air Incentives table</v>
          </cell>
          <cell r="I7293" t="str">
            <v>Review and Update Industrial Agricultural Incentive Table Measures Washington 3 Nov 2013.pdf</v>
          </cell>
        </row>
        <row r="7294">
          <cell r="C7294" t="str">
            <v>877.2_Incremental cost ($)</v>
          </cell>
          <cell r="D7294">
            <v>2</v>
          </cell>
          <cell r="E7294" t="str">
            <v>Incremental cost ($)</v>
          </cell>
          <cell r="F7294" t="str">
            <v>Cost Value Source</v>
          </cell>
          <cell r="G7294" t="str">
            <v/>
          </cell>
          <cell r="H7294" t="str">
            <v>pg 38, Compressed Air Incentives table</v>
          </cell>
          <cell r="I7294" t="str">
            <v>Review and Update Industrial Agricultural Incentive Table Measures Washington 3 Nov 2013.pdf</v>
          </cell>
        </row>
        <row r="7295">
          <cell r="C7295" t="str">
            <v>877.2_Measure life (years)</v>
          </cell>
          <cell r="D7295">
            <v>2</v>
          </cell>
          <cell r="E7295" t="str">
            <v>Measure life (years)</v>
          </cell>
          <cell r="F7295" t="str">
            <v>Measure Life Value Source</v>
          </cell>
          <cell r="G7295" t="str">
            <v/>
          </cell>
          <cell r="H7295" t="str">
            <v>Page 44</v>
          </cell>
          <cell r="I7295" t="str">
            <v>Review and Update Industrial Agricultural Incentive Table Measures Washington 3 Nov 2013.pdf</v>
          </cell>
        </row>
        <row r="7296">
          <cell r="C7296" t="str">
            <v>877.2_Efficient Case Value</v>
          </cell>
          <cell r="D7296">
            <v>2</v>
          </cell>
          <cell r="E7296" t="str">
            <v>Efficient Case Value</v>
          </cell>
          <cell r="F7296" t="str">
            <v>Efficient Case Value Source</v>
          </cell>
          <cell r="G7296" t="str">
            <v/>
          </cell>
          <cell r="H7296" t="str">
            <v>Section beginning row 744</v>
          </cell>
          <cell r="I7296" t="str">
            <v>FinAnswer Express Compressed Air Modeling - FINAL 23 Jan 2008.xls</v>
          </cell>
        </row>
        <row r="7297">
          <cell r="C7297" t="str">
            <v>1102.2_Measure life (years)</v>
          </cell>
          <cell r="D7297">
            <v>2</v>
          </cell>
          <cell r="E7297" t="str">
            <v>Measure life (years)</v>
          </cell>
          <cell r="F7297" t="str">
            <v>Measure Life Value Source</v>
          </cell>
          <cell r="G7297" t="str">
            <v/>
          </cell>
          <cell r="H7297" t="str">
            <v>Page 45</v>
          </cell>
          <cell r="I7297" t="str">
            <v>Wyoming Industrial  Agricultural Measure Review and Update 9 Nov.docx</v>
          </cell>
        </row>
        <row r="7298">
          <cell r="C7298" t="str">
            <v>1102.2_Planned Net to Gross Ratio</v>
          </cell>
          <cell r="D7298">
            <v>2</v>
          </cell>
          <cell r="E7298" t="str">
            <v>Planned Net to Gross Ratio</v>
          </cell>
          <cell r="F7298" t="str">
            <v>Net-to-Gross Value Source</v>
          </cell>
          <cell r="G7298" t="str">
            <v/>
          </cell>
          <cell r="H7298" t="str">
            <v>Recommendation on Page 10</v>
          </cell>
          <cell r="I7298" t="str">
            <v>DSM_WY_EnergyFinAnswer_Report_2011.pdf</v>
          </cell>
        </row>
        <row r="7299">
          <cell r="C7299" t="str">
            <v>1102.2_Gross incremental annual electric savings (kWh/yr)</v>
          </cell>
          <cell r="D7299">
            <v>2</v>
          </cell>
          <cell r="E7299" t="str">
            <v>Gross incremental annual electric savings (kWh/yr)</v>
          </cell>
          <cell r="F7299" t="str">
            <v>Energy Savings Value Source</v>
          </cell>
          <cell r="G7299" t="str">
            <v/>
          </cell>
          <cell r="H7299" t="str">
            <v>Page 45</v>
          </cell>
          <cell r="I7299" t="str">
            <v>Wyoming Industrial  Agricultural Measure Review and Update 9 Nov.docx</v>
          </cell>
        </row>
        <row r="7300">
          <cell r="C7300" t="str">
            <v>1102.2_Incremental cost ($)</v>
          </cell>
          <cell r="D7300">
            <v>2</v>
          </cell>
          <cell r="E7300" t="str">
            <v>Incremental cost ($)</v>
          </cell>
          <cell r="F7300" t="str">
            <v>Incremental Cost Value Source</v>
          </cell>
          <cell r="G7300" t="str">
            <v/>
          </cell>
          <cell r="H7300" t="str">
            <v>Page 45</v>
          </cell>
          <cell r="I7300" t="str">
            <v>Wyoming Industrial  Agricultural Measure Review and Update 9 Nov.docx</v>
          </cell>
        </row>
        <row r="7301">
          <cell r="C7301" t="str">
            <v>1102.2_Gross Average Monthly Demand Reduction (kW/unit)</v>
          </cell>
          <cell r="D7301">
            <v>2</v>
          </cell>
          <cell r="E7301" t="str">
            <v>Gross Average Monthly Demand Reduction (kW/unit)</v>
          </cell>
          <cell r="F7301" t="str">
            <v>Demand Savings Value Source</v>
          </cell>
          <cell r="G7301" t="str">
            <v/>
          </cell>
          <cell r="H7301" t="str">
            <v>Page 45</v>
          </cell>
          <cell r="I7301" t="str">
            <v>Wyoming Industrial  Agricultural Measure Review and Update 9 Nov.docx</v>
          </cell>
        </row>
        <row r="7302">
          <cell r="C7302" t="str">
            <v>179.2_Planned Realization Rate</v>
          </cell>
          <cell r="D7302">
            <v>2</v>
          </cell>
          <cell r="E7302" t="str">
            <v>Planned Realization Rate</v>
          </cell>
          <cell r="F7302" t="str">
            <v>Realization Rate Value Source</v>
          </cell>
          <cell r="G7302" t="str">
            <v/>
          </cell>
          <cell r="H7302" t="str">
            <v xml:space="preserve"> Table 1, p. 2.</v>
          </cell>
          <cell r="I7302" t="str">
            <v>CA_FinAnswer_Express_Program_Evaluation_2009-2011.pdf</v>
          </cell>
        </row>
        <row r="7303">
          <cell r="C7303" t="str">
            <v>179.2_Incremental cost ($)</v>
          </cell>
          <cell r="D7303">
            <v>2</v>
          </cell>
          <cell r="E7303" t="str">
            <v>Incremental cost ($)</v>
          </cell>
          <cell r="F7303" t="str">
            <v>Incremental Cost Value Source</v>
          </cell>
          <cell r="G7303" t="str">
            <v/>
          </cell>
          <cell r="H7303" t="str">
            <v/>
          </cell>
          <cell r="I7303" t="str">
            <v>California Industrial  Agricultural Measure Review and Update 29 Nov 2013.docx</v>
          </cell>
        </row>
        <row r="7304">
          <cell r="C7304" t="str">
            <v>179.2_Planned Net to Gross Ratio</v>
          </cell>
          <cell r="D7304">
            <v>2</v>
          </cell>
          <cell r="E7304" t="str">
            <v>Planned Net to Gross Ratio</v>
          </cell>
          <cell r="F7304" t="str">
            <v>Net-to-Gross Value Source</v>
          </cell>
          <cell r="G7304" t="str">
            <v/>
          </cell>
          <cell r="H7304" t="str">
            <v>P. 2 .</v>
          </cell>
          <cell r="I7304" t="str">
            <v>CA_FinAnswer_Express_Program_Evaluation_2009-2011.pdf</v>
          </cell>
        </row>
        <row r="7305">
          <cell r="C7305" t="str">
            <v>179.2_Measure life (years)</v>
          </cell>
          <cell r="D7305">
            <v>2</v>
          </cell>
          <cell r="E7305" t="str">
            <v>Measure life (years)</v>
          </cell>
          <cell r="F7305" t="str">
            <v>Measure Life Value Source</v>
          </cell>
          <cell r="G7305" t="str">
            <v/>
          </cell>
          <cell r="H7305" t="str">
            <v/>
          </cell>
          <cell r="I7305" t="str">
            <v>California Industrial  Agricultural Measure Review and Update 29 Nov 2013.docx</v>
          </cell>
        </row>
        <row r="7306">
          <cell r="C7306" t="str">
            <v>179.2_Gross Average Monthly Demand Reduction (kW/unit)</v>
          </cell>
          <cell r="D7306">
            <v>2</v>
          </cell>
          <cell r="E7306" t="str">
            <v>Gross Average Monthly Demand Reduction (kW/unit)</v>
          </cell>
          <cell r="F7306" t="str">
            <v>Demand Savings Value Source</v>
          </cell>
          <cell r="G7306" t="str">
            <v/>
          </cell>
          <cell r="H7306" t="str">
            <v/>
          </cell>
          <cell r="I7306" t="str">
            <v>California Industrial  Agricultural Measure Review and Update 29 Nov 2013.docx</v>
          </cell>
        </row>
        <row r="7307">
          <cell r="C7307" t="str">
            <v>179.2_Gross incremental annual electric savings (kWh/yr)</v>
          </cell>
          <cell r="D7307">
            <v>2</v>
          </cell>
          <cell r="E7307" t="str">
            <v>Gross incremental annual electric savings (kWh/yr)</v>
          </cell>
          <cell r="F7307" t="str">
            <v>Energy Savings Value Source</v>
          </cell>
          <cell r="G7307" t="str">
            <v/>
          </cell>
          <cell r="H7307" t="str">
            <v/>
          </cell>
          <cell r="I7307" t="str">
            <v>California Industrial  Agricultural Measure Review and Update 29 Nov 2013.docx</v>
          </cell>
        </row>
        <row r="7308">
          <cell r="C7308" t="str">
            <v>396.2_Gross incremental annual electric savings (kWh/yr)</v>
          </cell>
          <cell r="D7308">
            <v>2</v>
          </cell>
          <cell r="E7308" t="str">
            <v>Gross incremental annual electric savings (kWh/yr)</v>
          </cell>
          <cell r="F7308" t="str">
            <v xml:space="preserve">Energy Savings Value Source </v>
          </cell>
          <cell r="G7308" t="str">
            <v/>
          </cell>
          <cell r="H7308" t="str">
            <v/>
          </cell>
          <cell r="I7308" t="str">
            <v>Idaho Industrial  Agricultural Measure Review and Update 20 Nov 2013 revised 27 June 2014.pdf</v>
          </cell>
        </row>
        <row r="7309">
          <cell r="C7309" t="str">
            <v>396.2_Planned Net to Gross Ratio</v>
          </cell>
          <cell r="D7309">
            <v>2</v>
          </cell>
          <cell r="E7309" t="str">
            <v>Planned Net to Gross Ratio</v>
          </cell>
          <cell r="F7309" t="str">
            <v>Net-to-Gross Ratio Value Source</v>
          </cell>
          <cell r="G7309" t="str">
            <v/>
          </cell>
          <cell r="H7309" t="str">
            <v>Page 2</v>
          </cell>
          <cell r="I7309" t="str">
            <v>ID_Energy_FinAnswer_Program_Evaluation_2009-2011.pdf</v>
          </cell>
        </row>
        <row r="7310">
          <cell r="C7310" t="str">
            <v>396.2_Incremental cost ($)</v>
          </cell>
          <cell r="D7310">
            <v>2</v>
          </cell>
          <cell r="E7310" t="str">
            <v>Incremental cost ($)</v>
          </cell>
          <cell r="F7310" t="str">
            <v>Cost Value Source</v>
          </cell>
          <cell r="G7310" t="str">
            <v/>
          </cell>
          <cell r="H7310" t="str">
            <v/>
          </cell>
          <cell r="I7310" t="str">
            <v>Idaho Industrial  Agricultural Measure Review and Update 20 Nov 2013 revised 27 June 2014.pdf</v>
          </cell>
        </row>
        <row r="7311">
          <cell r="C7311" t="str">
            <v>396.2_Measure life (years)</v>
          </cell>
          <cell r="D7311">
            <v>2</v>
          </cell>
          <cell r="E7311" t="str">
            <v>Measure life (years)</v>
          </cell>
          <cell r="F7311" t="str">
            <v>Measure Life Value Source</v>
          </cell>
          <cell r="G7311" t="str">
            <v/>
          </cell>
          <cell r="H7311" t="str">
            <v>Page 20</v>
          </cell>
          <cell r="I7311" t="str">
            <v>Idaho Industrial  Agricultural Measure Review and Update 20 Nov 2013 revised 27 June 2014.pdf</v>
          </cell>
        </row>
        <row r="7312">
          <cell r="C7312" t="str">
            <v>396.2_Gross Average Monthly Demand Reduction (kW/unit)</v>
          </cell>
          <cell r="D7312">
            <v>2</v>
          </cell>
          <cell r="E7312" t="str">
            <v>Gross Average Monthly Demand Reduction (kW/unit)</v>
          </cell>
          <cell r="F7312" t="str">
            <v>Demand Reduction Value Source</v>
          </cell>
          <cell r="G7312" t="str">
            <v/>
          </cell>
          <cell r="H7312" t="str">
            <v/>
          </cell>
          <cell r="I7312" t="str">
            <v>Idaho Industrial  Agricultural Measure Review and Update 20 Nov 2013 revised 27 June 2014.pdf</v>
          </cell>
        </row>
        <row r="7313">
          <cell r="C7313" t="str">
            <v>396.2_Planned Realization Rate</v>
          </cell>
          <cell r="D7313">
            <v>2</v>
          </cell>
          <cell r="E7313" t="str">
            <v>Planned Realization Rate</v>
          </cell>
          <cell r="F7313" t="str">
            <v>Realization Rate Value Source</v>
          </cell>
          <cell r="G7313" t="str">
            <v/>
          </cell>
          <cell r="H7313" t="str">
            <v>Table 1</v>
          </cell>
          <cell r="I7313" t="str">
            <v>ID_Energy_FinAnswer_Program_Evaluation_2009-2011.pdf</v>
          </cell>
        </row>
        <row r="7314">
          <cell r="C7314" t="str">
            <v>624.2_Efficient Case Value</v>
          </cell>
          <cell r="D7314">
            <v>2</v>
          </cell>
          <cell r="E7314" t="str">
            <v>Efficient Case Value</v>
          </cell>
          <cell r="F7314" t="str">
            <v>Efficient Case Value Source</v>
          </cell>
          <cell r="G7314" t="str">
            <v/>
          </cell>
          <cell r="H7314" t="str">
            <v/>
          </cell>
          <cell r="I7314" t="str">
            <v>FinAnswer Express Market Characterization and Program Enhancements - Utah Service Territory 30 Nov 2011.pdf</v>
          </cell>
        </row>
        <row r="7315">
          <cell r="C7315" t="str">
            <v>624.2_Incremental cost ($)</v>
          </cell>
          <cell r="D7315">
            <v>2</v>
          </cell>
          <cell r="E7315" t="str">
            <v>Incremental cost ($)</v>
          </cell>
          <cell r="F7315" t="str">
            <v>Cost Value Source</v>
          </cell>
          <cell r="G7315" t="str">
            <v/>
          </cell>
          <cell r="H7315" t="str">
            <v/>
          </cell>
          <cell r="I7315" t="str">
            <v>FinAnswer Express Market Characterization and Program Enhancements - Utah Service Territory 30 Nov 2011.pdf</v>
          </cell>
        </row>
        <row r="7316">
          <cell r="C7316" t="str">
            <v>624.2_Incentive Customer ($)</v>
          </cell>
          <cell r="D7316">
            <v>2</v>
          </cell>
          <cell r="E7316" t="str">
            <v>Incentive Customer ($)</v>
          </cell>
          <cell r="F7316" t="str">
            <v>Incentive Value Source</v>
          </cell>
          <cell r="G7316" t="str">
            <v/>
          </cell>
          <cell r="H7316" t="str">
            <v>FE Deemed Savings - Industrial v10.18.12.xlsx table of deemed values used by program administator</v>
          </cell>
          <cell r="I7316" t="str">
            <v/>
          </cell>
        </row>
        <row r="7317">
          <cell r="C7317" t="str">
            <v>624.2_Gross Average Monthly Demand Reduction (kW/unit)</v>
          </cell>
          <cell r="D7317">
            <v>2</v>
          </cell>
          <cell r="E7317" t="str">
            <v>Gross Average Monthly Demand Reduction (kW/unit)</v>
          </cell>
          <cell r="F7317" t="str">
            <v>Demand Reduction Value Source</v>
          </cell>
          <cell r="G7317" t="str">
            <v/>
          </cell>
          <cell r="H7317" t="str">
            <v/>
          </cell>
          <cell r="I7317" t="str">
            <v>FinAnswer Express Market Characterization and Program Enhancements - Utah Service Territory 30 Nov 2011.pdf</v>
          </cell>
        </row>
        <row r="7318">
          <cell r="C7318" t="str">
            <v>624.2_Baseline Value</v>
          </cell>
          <cell r="D7318">
            <v>2</v>
          </cell>
          <cell r="E7318" t="str">
            <v>Baseline Value</v>
          </cell>
          <cell r="F7318" t="str">
            <v>Baseline Value Source</v>
          </cell>
          <cell r="G7318" t="str">
            <v/>
          </cell>
          <cell r="H7318" t="str">
            <v/>
          </cell>
          <cell r="I7318" t="str">
            <v>FinAnswer Express Market Characterization and Program Enhancements - Utah Service Territory 30 Nov 2011.pdf</v>
          </cell>
        </row>
        <row r="7319">
          <cell r="C7319" t="str">
            <v>624.2_Gross incremental annual electric savings (kWh/yr)</v>
          </cell>
          <cell r="D7319">
            <v>2</v>
          </cell>
          <cell r="E7319" t="str">
            <v>Gross incremental annual electric savings (kWh/yr)</v>
          </cell>
          <cell r="F7319" t="str">
            <v xml:space="preserve">Energy Savings Value Source </v>
          </cell>
          <cell r="G7319" t="str">
            <v/>
          </cell>
          <cell r="H7319" t="str">
            <v/>
          </cell>
          <cell r="I7319" t="str">
            <v>FinAnswer Express Market Characterization and Program Enhancements - Utah Service Territory 30 Nov 2011.pdf</v>
          </cell>
        </row>
        <row r="7320">
          <cell r="C7320" t="str">
            <v>834.2_Gross Average Monthly Demand Reduction (kW/unit)</v>
          </cell>
          <cell r="D7320">
            <v>2</v>
          </cell>
          <cell r="E7320" t="str">
            <v>Gross Average Monthly Demand Reduction (kW/unit)</v>
          </cell>
          <cell r="F7320" t="str">
            <v>Demand Reduction Value Source</v>
          </cell>
          <cell r="G7320" t="str">
            <v/>
          </cell>
          <cell r="H7320" t="str">
            <v>pg 38, Compressed Air Incentives table</v>
          </cell>
          <cell r="I7320" t="str">
            <v>Review and Update Industrial Agricultural Incentive Table Measures Washington 3 Nov 2013.pdf</v>
          </cell>
        </row>
        <row r="7321">
          <cell r="C7321" t="str">
            <v>834.2_Gross incremental annual electric savings (kWh/yr)</v>
          </cell>
          <cell r="D7321">
            <v>2</v>
          </cell>
          <cell r="E7321" t="str">
            <v>Gross incremental annual electric savings (kWh/yr)</v>
          </cell>
          <cell r="F7321" t="str">
            <v xml:space="preserve">Energy Savings Value Source </v>
          </cell>
          <cell r="G7321" t="str">
            <v/>
          </cell>
          <cell r="H7321" t="str">
            <v>pg 38, Compressed Air Incentives table</v>
          </cell>
          <cell r="I7321" t="str">
            <v>Review and Update Industrial Agricultural Incentive Table Measures Washington 3 Nov 2013.pdf</v>
          </cell>
        </row>
        <row r="7322">
          <cell r="C7322" t="str">
            <v>834.2_Efficient Case Value</v>
          </cell>
          <cell r="D7322">
            <v>2</v>
          </cell>
          <cell r="E7322" t="str">
            <v>Efficient Case Value</v>
          </cell>
          <cell r="F7322" t="str">
            <v>Efficient Case Value Source</v>
          </cell>
          <cell r="G7322" t="str">
            <v/>
          </cell>
          <cell r="H7322" t="str">
            <v>Section beginning row 744</v>
          </cell>
          <cell r="I7322" t="str">
            <v>FinAnswer Express Compressed Air Modeling - FINAL 23 Jan 2008.xls</v>
          </cell>
        </row>
        <row r="7323">
          <cell r="C7323" t="str">
            <v>834.2_Incremental cost ($)</v>
          </cell>
          <cell r="D7323">
            <v>2</v>
          </cell>
          <cell r="E7323" t="str">
            <v>Incremental cost ($)</v>
          </cell>
          <cell r="F7323" t="str">
            <v>Cost Value Source</v>
          </cell>
          <cell r="G7323" t="str">
            <v/>
          </cell>
          <cell r="H7323" t="str">
            <v>pg 38, Compressed Air Incentives table</v>
          </cell>
          <cell r="I7323" t="str">
            <v>Review and Update Industrial Agricultural Incentive Table Measures Washington 3 Nov 2013.pdf</v>
          </cell>
        </row>
        <row r="7324">
          <cell r="C7324" t="str">
            <v>834.2_Incentive Customer ($)</v>
          </cell>
          <cell r="D7324">
            <v>2</v>
          </cell>
          <cell r="E7324" t="str">
            <v>Incentive Customer ($)</v>
          </cell>
          <cell r="F7324" t="str">
            <v>Incentive Value Source</v>
          </cell>
          <cell r="G7324" t="str">
            <v/>
          </cell>
          <cell r="H7324" t="str">
            <v>pg 38, Compressed Air Incentives table</v>
          </cell>
          <cell r="I7324" t="str">
            <v>Review and Update Industrial Agricultural Incentive Table Measures Washington 3 Nov 2013.pdf</v>
          </cell>
        </row>
        <row r="7325">
          <cell r="C7325" t="str">
            <v>834.2_Measure life (years)</v>
          </cell>
          <cell r="D7325">
            <v>2</v>
          </cell>
          <cell r="E7325" t="str">
            <v>Measure life (years)</v>
          </cell>
          <cell r="F7325" t="str">
            <v>Measure Life Value Source</v>
          </cell>
          <cell r="G7325" t="str">
            <v/>
          </cell>
          <cell r="H7325" t="str">
            <v>Page 44</v>
          </cell>
          <cell r="I7325" t="str">
            <v>Review and Update Industrial Agricultural Incentive Table Measures Washington 3 Nov 2013.pdf</v>
          </cell>
        </row>
        <row r="7326">
          <cell r="C7326" t="str">
            <v>834.2_Baseline Value</v>
          </cell>
          <cell r="D7326">
            <v>2</v>
          </cell>
          <cell r="E7326" t="str">
            <v>Baseline Value</v>
          </cell>
          <cell r="F7326" t="str">
            <v>Baseline Value Source</v>
          </cell>
          <cell r="G7326" t="str">
            <v/>
          </cell>
          <cell r="H7326" t="str">
            <v>Section beginning row 744</v>
          </cell>
          <cell r="I7326" t="str">
            <v>FinAnswer Express Compressed Air Modeling - FINAL 23 Jan 2008.xls</v>
          </cell>
        </row>
        <row r="7327">
          <cell r="C7327" t="str">
            <v>1048.2_Planned Net to Gross Ratio</v>
          </cell>
          <cell r="D7327">
            <v>2</v>
          </cell>
          <cell r="E7327" t="str">
            <v>Planned Net to Gross Ratio</v>
          </cell>
          <cell r="F7327" t="str">
            <v>Net-to-Gross Value Source</v>
          </cell>
          <cell r="G7327" t="str">
            <v/>
          </cell>
          <cell r="H7327" t="str">
            <v>Recommendation on Page 10</v>
          </cell>
          <cell r="I7327" t="str">
            <v>DSM_WY_EnergyFinAnswer_Report_2011.pdf</v>
          </cell>
        </row>
        <row r="7328">
          <cell r="C7328" t="str">
            <v>1048.2_Measure life (years)</v>
          </cell>
          <cell r="D7328">
            <v>2</v>
          </cell>
          <cell r="E7328" t="str">
            <v>Measure life (years)</v>
          </cell>
          <cell r="F7328" t="str">
            <v>Measure Life Value Source</v>
          </cell>
          <cell r="G7328" t="str">
            <v/>
          </cell>
          <cell r="H7328" t="str">
            <v>Page 45</v>
          </cell>
          <cell r="I7328" t="str">
            <v>Wyoming Industrial  Agricultural Measure Review and Update 9 Nov.docx</v>
          </cell>
        </row>
        <row r="7329">
          <cell r="C7329" t="str">
            <v>1048.2_Gross Average Monthly Demand Reduction (kW/unit)</v>
          </cell>
          <cell r="D7329">
            <v>2</v>
          </cell>
          <cell r="E7329" t="str">
            <v>Gross Average Monthly Demand Reduction (kW/unit)</v>
          </cell>
          <cell r="F7329" t="str">
            <v>Demand Savings Value Source</v>
          </cell>
          <cell r="G7329" t="str">
            <v/>
          </cell>
          <cell r="H7329" t="str">
            <v>Page 45</v>
          </cell>
          <cell r="I7329" t="str">
            <v>Wyoming Industrial  Agricultural Measure Review and Update 9 Nov.docx</v>
          </cell>
        </row>
        <row r="7330">
          <cell r="C7330" t="str">
            <v>1048.2_Gross incremental annual electric savings (kWh/yr)</v>
          </cell>
          <cell r="D7330">
            <v>2</v>
          </cell>
          <cell r="E7330" t="str">
            <v>Gross incremental annual electric savings (kWh/yr)</v>
          </cell>
          <cell r="F7330" t="str">
            <v>Energy Savings Value Source</v>
          </cell>
          <cell r="G7330" t="str">
            <v/>
          </cell>
          <cell r="H7330" t="str">
            <v>Page 45</v>
          </cell>
          <cell r="I7330" t="str">
            <v>Wyoming Industrial  Agricultural Measure Review and Update 9 Nov.docx</v>
          </cell>
        </row>
        <row r="7331">
          <cell r="C7331" t="str">
            <v>1048.2_Incremental cost ($)</v>
          </cell>
          <cell r="D7331">
            <v>2</v>
          </cell>
          <cell r="E7331" t="str">
            <v>Incremental cost ($)</v>
          </cell>
          <cell r="F7331" t="str">
            <v>Incremental Cost Value Source</v>
          </cell>
          <cell r="G7331" t="str">
            <v/>
          </cell>
          <cell r="H7331" t="str">
            <v>Page 45</v>
          </cell>
          <cell r="I7331" t="str">
            <v>Wyoming Industrial  Agricultural Measure Review and Update 9 Nov.docx</v>
          </cell>
        </row>
        <row r="7332">
          <cell r="C7332" t="str">
            <v>624.3_Planned Net to Gross Ratio</v>
          </cell>
          <cell r="D7332">
            <v>3</v>
          </cell>
          <cell r="E7332" t="str">
            <v>Planned Net to Gross Ratio</v>
          </cell>
          <cell r="F7332" t="str">
            <v>Planned Net-to-Gross Ratio Value Source</v>
          </cell>
          <cell r="G7332" t="str">
            <v/>
          </cell>
          <cell r="H7332" t="str">
            <v>BAU - CE inputs sheet</v>
          </cell>
          <cell r="I7332" t="str">
            <v>CE inputs - measure update   small business 031314.xlsx</v>
          </cell>
        </row>
        <row r="7333">
          <cell r="C7333" t="str">
            <v>624.3_Planned Realization Rate</v>
          </cell>
          <cell r="D7333">
            <v>3</v>
          </cell>
          <cell r="E7333" t="str">
            <v>Planned Realization Rate</v>
          </cell>
          <cell r="F7333" t="str">
            <v>Planned Realization Rate Value Source</v>
          </cell>
          <cell r="G7333" t="str">
            <v/>
          </cell>
          <cell r="H7333" t="str">
            <v>BAU - CE inputs sheet</v>
          </cell>
          <cell r="I7333" t="str">
            <v>CE inputs - measure update   small business 031314.xlsx</v>
          </cell>
        </row>
        <row r="7334">
          <cell r="C7334" t="str">
            <v>624.3_Gross incremental annual electric savings (kWh/yr)</v>
          </cell>
          <cell r="D7334">
            <v>3</v>
          </cell>
          <cell r="E7334" t="str">
            <v>Gross incremental annual electric savings (kWh/yr)</v>
          </cell>
          <cell r="F7334" t="str">
            <v>Energy savings value source</v>
          </cell>
          <cell r="G7334" t="str">
            <v/>
          </cell>
          <cell r="H7334" t="str">
            <v>page 41</v>
          </cell>
          <cell r="I7334" t="str">
            <v>Utah Industrial  Agricultural Measure Review and Update 1 May 2014.docx</v>
          </cell>
        </row>
        <row r="7335">
          <cell r="C7335" t="str">
            <v>624.3_Measure life (years)</v>
          </cell>
          <cell r="D7335">
            <v>3</v>
          </cell>
          <cell r="E7335" t="str">
            <v>Measure life (years)</v>
          </cell>
          <cell r="F7335" t="str">
            <v>Measure Life Value Source</v>
          </cell>
          <cell r="G7335" t="str">
            <v/>
          </cell>
          <cell r="H7335" t="str">
            <v>Page 47</v>
          </cell>
          <cell r="I7335" t="str">
            <v>Utah Industrial  Agricultural Measure Review and Update 1 May 2014.docx</v>
          </cell>
        </row>
        <row r="7336">
          <cell r="C7336" t="str">
            <v>624.3_Incremental cost ($)</v>
          </cell>
          <cell r="D7336">
            <v>3</v>
          </cell>
          <cell r="E7336" t="str">
            <v>Incremental cost ($)</v>
          </cell>
          <cell r="F7336" t="str">
            <v>Cost value source</v>
          </cell>
          <cell r="G7336" t="str">
            <v/>
          </cell>
          <cell r="H7336" t="str">
            <v>page 41</v>
          </cell>
          <cell r="I7336" t="str">
            <v>Utah Industrial  Agricultural Measure Review and Update 1 May 2014.docx</v>
          </cell>
        </row>
        <row r="7337">
          <cell r="C7337" t="str">
            <v>12162013-183.2_Planned Net to Gross Ratio</v>
          </cell>
          <cell r="D7337">
            <v>2</v>
          </cell>
          <cell r="E7337" t="str">
            <v>Planned Net to Gross Ratio</v>
          </cell>
          <cell r="F7337" t="str">
            <v>Net-to-Gross Value Source</v>
          </cell>
          <cell r="G7337" t="str">
            <v/>
          </cell>
          <cell r="H7337" t="str">
            <v>Page 2</v>
          </cell>
          <cell r="I7337" t="str">
            <v>CA_Energy_FinAnswer_Program_Evaluation_2009-2011.pdf</v>
          </cell>
        </row>
        <row r="7338">
          <cell r="C7338" t="str">
            <v>12162013-313.2_Planned Realization Rate</v>
          </cell>
          <cell r="D7338">
            <v>2</v>
          </cell>
          <cell r="E7338" t="str">
            <v>Planned Realization Rate</v>
          </cell>
          <cell r="F7338" t="str">
            <v>Realization Rate Value Source</v>
          </cell>
          <cell r="G7338" t="str">
            <v/>
          </cell>
          <cell r="H7338" t="str">
            <v>Table 1</v>
          </cell>
          <cell r="I7338" t="str">
            <v>ID_Energy_FinAnswer_Program_Evaluation_2009-2011.pdf</v>
          </cell>
        </row>
        <row r="7339">
          <cell r="C7339" t="str">
            <v>12162013-313.2_Planned Net to Gross Ratio</v>
          </cell>
          <cell r="D7339">
            <v>2</v>
          </cell>
          <cell r="E7339" t="str">
            <v>Planned Net to Gross Ratio</v>
          </cell>
          <cell r="F7339" t="str">
            <v>Net-to-Gross Ratio Value Source</v>
          </cell>
          <cell r="G7339" t="str">
            <v/>
          </cell>
          <cell r="H7339" t="str">
            <v>Page 2</v>
          </cell>
          <cell r="I7339" t="str">
            <v>ID_Energy_FinAnswer_Program_Evaluation_2009-2011.pdf</v>
          </cell>
        </row>
        <row r="7340">
          <cell r="C7340" t="str">
            <v>12162013-313.2_Measure life (years)</v>
          </cell>
          <cell r="D7340">
            <v>2</v>
          </cell>
          <cell r="E7340" t="str">
            <v>Measure life (years)</v>
          </cell>
          <cell r="F7340" t="str">
            <v>Measure Life Value Source</v>
          </cell>
          <cell r="G7340" t="str">
            <v>14.5, rounded to 15</v>
          </cell>
          <cell r="H7340" t="str">
            <v>Table 16</v>
          </cell>
          <cell r="I7340" t="str">
            <v>Idaho Energy FinAnswer Evaluation Report - 2008.pdf</v>
          </cell>
        </row>
        <row r="7341">
          <cell r="C7341" t="str">
            <v>11222013-063.2_Incentive Customer ($)</v>
          </cell>
          <cell r="D7341">
            <v>2</v>
          </cell>
          <cell r="E7341" t="str">
            <v>Incentive Customer ($)</v>
          </cell>
          <cell r="F7341" t="str">
            <v>Incentive Value Source</v>
          </cell>
          <cell r="G7341" t="str">
            <v/>
          </cell>
          <cell r="H7341" t="str">
            <v>Incentive Caluclator Tool</v>
          </cell>
          <cell r="I7341" t="str">
            <v>WB UT Incentive Calc EXTERNAL 1.1E 0722013.xlsx</v>
          </cell>
        </row>
        <row r="7342">
          <cell r="C7342" t="str">
            <v>12162013-053.2_Incentive Customer ($)</v>
          </cell>
          <cell r="D7342">
            <v>2</v>
          </cell>
          <cell r="E7342" t="str">
            <v>Incentive Customer ($)</v>
          </cell>
          <cell r="F7342" t="str">
            <v>Incentive Value Source</v>
          </cell>
          <cell r="G7342" t="str">
            <v/>
          </cell>
          <cell r="H7342" t="str">
            <v>Incentive Caluclator Tool</v>
          </cell>
          <cell r="I7342" t="str">
            <v>WA wattSmart Business Incentive DUMMY.xlsx</v>
          </cell>
        </row>
        <row r="7343">
          <cell r="C7343" t="str">
            <v>12162013-443.2_Planned Net to Gross Ratio</v>
          </cell>
          <cell r="D7343">
            <v>2</v>
          </cell>
          <cell r="E7343" t="str">
            <v>Planned Net to Gross Ratio</v>
          </cell>
          <cell r="F7343" t="str">
            <v>Net-to-Gross Valur Source</v>
          </cell>
          <cell r="G7343" t="str">
            <v/>
          </cell>
          <cell r="H7343" t="str">
            <v>Page 10</v>
          </cell>
          <cell r="I7343" t="str">
            <v>DSM_WY_EnergyFinAnswer_Report_2011.pdf</v>
          </cell>
        </row>
        <row r="7344">
          <cell r="C7344" t="str">
            <v>12162013-443.2_Planned Realization Rate</v>
          </cell>
          <cell r="D7344">
            <v>2</v>
          </cell>
          <cell r="E7344" t="str">
            <v>Planned Realization Rate</v>
          </cell>
          <cell r="F7344" t="str">
            <v>Realization Rate Value Source</v>
          </cell>
          <cell r="G7344" t="str">
            <v/>
          </cell>
          <cell r="H7344" t="str">
            <v>Table 1</v>
          </cell>
          <cell r="I7344" t="str">
            <v>DSM_WY_EnergyFinAnswer_Report_2011.pdf</v>
          </cell>
        </row>
        <row r="7345">
          <cell r="C7345" t="str">
            <v>12162013-443.2_Measure life (years)</v>
          </cell>
          <cell r="D7345">
            <v>2</v>
          </cell>
          <cell r="E7345" t="str">
            <v>Measure life (years)</v>
          </cell>
          <cell r="F7345" t="str">
            <v>Measure Life Value Source</v>
          </cell>
          <cell r="G7345" t="str">
            <v/>
          </cell>
          <cell r="H7345" t="str">
            <v>Table 26</v>
          </cell>
          <cell r="I7345" t="str">
            <v>2013-Wyoming-Annual-Report-Appendices-FINAL.pdf</v>
          </cell>
        </row>
        <row r="7346">
          <cell r="C7346" t="str">
            <v>12162013-184.2_Planned Net to Gross Ratio</v>
          </cell>
          <cell r="D7346">
            <v>2</v>
          </cell>
          <cell r="E7346" t="str">
            <v>Planned Net to Gross Ratio</v>
          </cell>
          <cell r="F7346" t="str">
            <v>Net-to-Gross Value Source</v>
          </cell>
          <cell r="G7346" t="str">
            <v/>
          </cell>
          <cell r="H7346" t="str">
            <v>Page 2</v>
          </cell>
          <cell r="I7346" t="str">
            <v>CA_Energy_FinAnswer_Program_Evaluation_2009-2011.pdf</v>
          </cell>
        </row>
        <row r="7347">
          <cell r="C7347" t="str">
            <v>12162013-314.2_Planned Realization Rate</v>
          </cell>
          <cell r="D7347">
            <v>2</v>
          </cell>
          <cell r="E7347" t="str">
            <v>Planned Realization Rate</v>
          </cell>
          <cell r="F7347" t="str">
            <v>Realization Rate Value Source</v>
          </cell>
          <cell r="G7347" t="str">
            <v/>
          </cell>
          <cell r="H7347" t="str">
            <v>Table 1</v>
          </cell>
          <cell r="I7347" t="str">
            <v>ID_Energy_FinAnswer_Program_Evaluation_2009-2011.pdf</v>
          </cell>
        </row>
        <row r="7348">
          <cell r="C7348" t="str">
            <v>12162013-314.2_Planned Net to Gross Ratio</v>
          </cell>
          <cell r="D7348">
            <v>2</v>
          </cell>
          <cell r="E7348" t="str">
            <v>Planned Net to Gross Ratio</v>
          </cell>
          <cell r="F7348" t="str">
            <v>Net-to-Gross Ratio Value Source</v>
          </cell>
          <cell r="G7348" t="str">
            <v/>
          </cell>
          <cell r="H7348" t="str">
            <v>Page 2</v>
          </cell>
          <cell r="I7348" t="str">
            <v>ID_Energy_FinAnswer_Program_Evaluation_2009-2011.pdf</v>
          </cell>
        </row>
        <row r="7349">
          <cell r="C7349" t="str">
            <v>12162013-314.2_Measure life (years)</v>
          </cell>
          <cell r="D7349">
            <v>2</v>
          </cell>
          <cell r="E7349" t="str">
            <v>Measure life (years)</v>
          </cell>
          <cell r="F7349" t="str">
            <v>Measure Life Value Source</v>
          </cell>
          <cell r="G7349" t="str">
            <v>14.5, rounded to 15</v>
          </cell>
          <cell r="H7349" t="str">
            <v>Table 16</v>
          </cell>
          <cell r="I7349" t="str">
            <v>Idaho Energy FinAnswer Evaluation Report - 2008.pdf</v>
          </cell>
        </row>
        <row r="7350">
          <cell r="C7350" t="str">
            <v>11222013-064.2_Incentive Customer ($)</v>
          </cell>
          <cell r="D7350">
            <v>2</v>
          </cell>
          <cell r="E7350" t="str">
            <v>Incentive Customer ($)</v>
          </cell>
          <cell r="F7350" t="str">
            <v>Incentive Value Source</v>
          </cell>
          <cell r="G7350" t="str">
            <v/>
          </cell>
          <cell r="H7350" t="str">
            <v>Incentive Caluclator Tool</v>
          </cell>
          <cell r="I7350" t="str">
            <v>WB UT Incentive Calc EXTERNAL 1.1E 0722013.xlsx</v>
          </cell>
        </row>
        <row r="7351">
          <cell r="C7351" t="str">
            <v>12162013-054.2_Incentive Customer ($)</v>
          </cell>
          <cell r="D7351">
            <v>2</v>
          </cell>
          <cell r="E7351" t="str">
            <v>Incentive Customer ($)</v>
          </cell>
          <cell r="F7351" t="str">
            <v>Incentive Value Source</v>
          </cell>
          <cell r="G7351" t="str">
            <v/>
          </cell>
          <cell r="H7351" t="str">
            <v>Incentive Caluclator Tool</v>
          </cell>
          <cell r="I7351" t="str">
            <v>WA wattSmart Business Incentive DUMMY.xlsx</v>
          </cell>
        </row>
        <row r="7352">
          <cell r="C7352" t="str">
            <v>12162013-444.2_Measure life (years)</v>
          </cell>
          <cell r="D7352">
            <v>2</v>
          </cell>
          <cell r="E7352" t="str">
            <v>Measure life (years)</v>
          </cell>
          <cell r="F7352" t="str">
            <v>Measure Life Value Source</v>
          </cell>
          <cell r="G7352" t="str">
            <v/>
          </cell>
          <cell r="H7352" t="str">
            <v>Table 26</v>
          </cell>
          <cell r="I7352" t="str">
            <v>2013-Wyoming-Annual-Report-Appendices-FINAL.pdf</v>
          </cell>
        </row>
        <row r="7353">
          <cell r="C7353" t="str">
            <v>12162013-444.2_Planned Net to Gross Ratio</v>
          </cell>
          <cell r="D7353">
            <v>2</v>
          </cell>
          <cell r="E7353" t="str">
            <v>Planned Net to Gross Ratio</v>
          </cell>
          <cell r="F7353" t="str">
            <v>Net-to-Gross Valur Source</v>
          </cell>
          <cell r="G7353" t="str">
            <v/>
          </cell>
          <cell r="H7353" t="str">
            <v>Page 10</v>
          </cell>
          <cell r="I7353" t="str">
            <v>DSM_WY_EnergyFinAnswer_Report_2011.pdf</v>
          </cell>
        </row>
        <row r="7354">
          <cell r="C7354" t="str">
            <v>12162013-444.2_Planned Realization Rate</v>
          </cell>
          <cell r="D7354">
            <v>2</v>
          </cell>
          <cell r="E7354" t="str">
            <v>Planned Realization Rate</v>
          </cell>
          <cell r="F7354" t="str">
            <v>Realization Rate Value Source</v>
          </cell>
          <cell r="G7354" t="str">
            <v/>
          </cell>
          <cell r="H7354" t="str">
            <v>Table 1</v>
          </cell>
          <cell r="I7354" t="str">
            <v>DSM_WY_EnergyFinAnswer_Report_2011.pdf</v>
          </cell>
        </row>
        <row r="7355">
          <cell r="C7355" t="str">
            <v>02102014-001.2_Planned Realization Rate</v>
          </cell>
          <cell r="D7355">
            <v>2</v>
          </cell>
          <cell r="E7355" t="str">
            <v>Planned Realization Rate</v>
          </cell>
          <cell r="F7355" t="str">
            <v>Realization Rate Value Source</v>
          </cell>
          <cell r="G7355" t="str">
            <v/>
          </cell>
          <cell r="H7355" t="str">
            <v>page 2</v>
          </cell>
          <cell r="I7355" t="str">
            <v>CA_FinAnswer_Express_Program_Evaluation_2009-2011.pdf</v>
          </cell>
        </row>
        <row r="7356">
          <cell r="C7356" t="str">
            <v>02102014-001.2_Planned Net to Gross Ratio</v>
          </cell>
          <cell r="D7356">
            <v>2</v>
          </cell>
          <cell r="E7356" t="str">
            <v>Planned Net to Gross Ratio</v>
          </cell>
          <cell r="F7356" t="str">
            <v>Net-to-Gross Value Source</v>
          </cell>
          <cell r="G7356" t="str">
            <v/>
          </cell>
          <cell r="H7356" t="str">
            <v>page 2</v>
          </cell>
          <cell r="I7356" t="str">
            <v>CA_FinAnswer_Express_Program_Evaluation_2009-2011.pdf</v>
          </cell>
        </row>
        <row r="7357">
          <cell r="C7357" t="str">
            <v>02102014-002.2_Measure life (years)</v>
          </cell>
          <cell r="D7357">
            <v>2</v>
          </cell>
          <cell r="E7357" t="str">
            <v>Measure life (years)</v>
          </cell>
          <cell r="F7357" t="str">
            <v>Measure Life Value Source</v>
          </cell>
          <cell r="G7357" t="str">
            <v>Average of 12 years from FinAnswer Express and 15 years from Energy FinAnswer (13.5 rounded to 14)</v>
          </cell>
          <cell r="H7357" t="str">
            <v/>
          </cell>
          <cell r="I7357" t="str">
            <v>2013-Idaho-Annual-Report-Appendices-FINAL071814.pdf</v>
          </cell>
        </row>
        <row r="7358">
          <cell r="C7358" t="str">
            <v>02102014-002.2_Planned Net to Gross Ratio</v>
          </cell>
          <cell r="D7358">
            <v>2</v>
          </cell>
          <cell r="E7358" t="str">
            <v>Planned Net to Gross Ratio</v>
          </cell>
          <cell r="F7358" t="str">
            <v>Net-to-Gross Value Source</v>
          </cell>
          <cell r="G7358" t="str">
            <v/>
          </cell>
          <cell r="H7358" t="str">
            <v>Page 2</v>
          </cell>
          <cell r="I7358" t="str">
            <v>ID_FinAnswer_Express_Program_Evaluation_2009-2011.pdf</v>
          </cell>
        </row>
        <row r="7359">
          <cell r="C7359" t="str">
            <v>02102014-002.2_Planned Realization Rate</v>
          </cell>
          <cell r="D7359">
            <v>2</v>
          </cell>
          <cell r="E7359" t="str">
            <v>Planned Realization Rate</v>
          </cell>
          <cell r="F7359" t="str">
            <v>Realization Rate Value Source</v>
          </cell>
          <cell r="G7359" t="str">
            <v/>
          </cell>
          <cell r="H7359" t="str">
            <v>Table 1</v>
          </cell>
          <cell r="I7359" t="str">
            <v>ID_FinAnswer_Express_Program_Evaluation_2009-2011.pdf</v>
          </cell>
        </row>
        <row r="7360">
          <cell r="C7360" t="str">
            <v>02102014-003.2_Gross incremental annual electric savings (kWh/yr)</v>
          </cell>
          <cell r="D7360">
            <v>2</v>
          </cell>
          <cell r="E7360" t="str">
            <v>Gross incremental annual electric savings (kWh/yr)</v>
          </cell>
          <cell r="F7360" t="str">
            <v>Savings Tool</v>
          </cell>
          <cell r="G7360" t="str">
            <v/>
          </cell>
          <cell r="H7360" t="str">
            <v/>
          </cell>
          <cell r="I7360" t="str">
            <v>RMP UT Ltg Tool 070113 V5.2.XLSM</v>
          </cell>
        </row>
        <row r="7361">
          <cell r="C7361" t="str">
            <v>02102014-003.2_Gross incremental annual electric savings (kWh/yr)</v>
          </cell>
          <cell r="D7361">
            <v>2</v>
          </cell>
          <cell r="E7361" t="str">
            <v>Gross incremental annual electric savings (kWh/yr)</v>
          </cell>
          <cell r="F7361" t="str">
            <v>Savings Tool</v>
          </cell>
          <cell r="G7361" t="str">
            <v/>
          </cell>
          <cell r="H7361" t="str">
            <v/>
          </cell>
          <cell r="I7361" t="str">
            <v>RMP UT Ltg Tool 071412.1.xlsm</v>
          </cell>
        </row>
        <row r="7362">
          <cell r="C7362" t="str">
            <v>02102014-004.2_Incentive Customer ($)</v>
          </cell>
          <cell r="D7362">
            <v>2</v>
          </cell>
          <cell r="E7362" t="str">
            <v>Incentive Customer ($)</v>
          </cell>
          <cell r="F7362" t="str">
            <v>Customer Incentive Value Source</v>
          </cell>
          <cell r="G7362" t="str">
            <v/>
          </cell>
          <cell r="H7362" t="str">
            <v/>
          </cell>
          <cell r="I7362" t="str">
            <v>PP WA Ltg Tool 071412.1.xlsm</v>
          </cell>
        </row>
        <row r="7363">
          <cell r="C7363" t="str">
            <v>02102014-004.2_Gross incremental annual electric savings (kWh/yr)</v>
          </cell>
          <cell r="D7363">
            <v>2</v>
          </cell>
          <cell r="E7363" t="str">
            <v>Gross incremental annual electric savings (kWh/yr)</v>
          </cell>
          <cell r="F7363" t="str">
            <v>Energy Savings Value Source</v>
          </cell>
          <cell r="G7363" t="str">
            <v/>
          </cell>
          <cell r="H7363" t="str">
            <v/>
          </cell>
          <cell r="I7363" t="str">
            <v>PP WA Ltg Tool 071412.1.xlsm</v>
          </cell>
        </row>
        <row r="7364">
          <cell r="C7364" t="str">
            <v>02102014-005.2_Planned Realization Rate</v>
          </cell>
          <cell r="D7364">
            <v>2</v>
          </cell>
          <cell r="E7364" t="str">
            <v>Planned Realization Rate</v>
          </cell>
          <cell r="F7364" t="str">
            <v>Realization Rate Value Source</v>
          </cell>
          <cell r="G7364" t="str">
            <v/>
          </cell>
          <cell r="H7364" t="str">
            <v>Table 1</v>
          </cell>
          <cell r="I7364" t="str">
            <v>DSM_WY_FinAnswerExpress_Report_2011.pdf</v>
          </cell>
        </row>
        <row r="7365">
          <cell r="C7365" t="str">
            <v>02102014-005.2_Planned Net to Gross Ratio</v>
          </cell>
          <cell r="D7365">
            <v>2</v>
          </cell>
          <cell r="E7365" t="str">
            <v>Planned Net to Gross Ratio</v>
          </cell>
          <cell r="F7365" t="str">
            <v>Net-to-Gross Value Source</v>
          </cell>
          <cell r="G7365" t="str">
            <v/>
          </cell>
          <cell r="H7365" t="str">
            <v>Page 10</v>
          </cell>
          <cell r="I7365" t="str">
            <v>DSM_WY_FinAnswerExpress_Report_2011.pdf</v>
          </cell>
        </row>
        <row r="7366">
          <cell r="C7366" t="str">
            <v>02102014-005.2_Measure life (years)</v>
          </cell>
          <cell r="D7366">
            <v>2</v>
          </cell>
          <cell r="E7366" t="str">
            <v>Measure life (years)</v>
          </cell>
          <cell r="F7366" t="str">
            <v>Measure Life Value Source</v>
          </cell>
          <cell r="G7366" t="str">
            <v>Average of 12 years from FinAnswer Express and 15 years from Energy FinAnswer (13.5 rounded to 14)</v>
          </cell>
          <cell r="H7366" t="str">
            <v/>
          </cell>
          <cell r="I7366" t="str">
            <v/>
          </cell>
        </row>
        <row r="7367">
          <cell r="C7367" t="str">
            <v>01092013-002.2_</v>
          </cell>
          <cell r="D7367">
            <v>2</v>
          </cell>
          <cell r="E7367" t="str">
            <v/>
          </cell>
          <cell r="F7367" t="str">
            <v/>
          </cell>
          <cell r="G7367" t="str">
            <v/>
          </cell>
          <cell r="H7367" t="str">
            <v/>
          </cell>
          <cell r="I7367" t="str">
            <v/>
          </cell>
        </row>
        <row r="7368">
          <cell r="C7368" t="str">
            <v>01092013-002.1_Planned Realization Rate</v>
          </cell>
          <cell r="D7368">
            <v>1</v>
          </cell>
          <cell r="E7368" t="str">
            <v>Planned Realization Rate</v>
          </cell>
          <cell r="F7368" t="str">
            <v>Realization Rate Value Source</v>
          </cell>
          <cell r="G7368" t="str">
            <v/>
          </cell>
          <cell r="H7368" t="str">
            <v>page 2</v>
          </cell>
          <cell r="I7368" t="str">
            <v>CA_FinAnswer_Express_Program_Evaluation_2009-2011.pdf</v>
          </cell>
        </row>
        <row r="7369">
          <cell r="C7369" t="str">
            <v>01092013-002.1_Planned Net to Gross Ratio</v>
          </cell>
          <cell r="D7369">
            <v>1</v>
          </cell>
          <cell r="E7369" t="str">
            <v>Planned Net to Gross Ratio</v>
          </cell>
          <cell r="F7369" t="str">
            <v>Net-to-Gross Value Source</v>
          </cell>
          <cell r="G7369" t="str">
            <v/>
          </cell>
          <cell r="H7369" t="str">
            <v>page 2</v>
          </cell>
          <cell r="I7369" t="str">
            <v>CA_FinAnswer_Express_Program_Evaluation_2009-2011.pdf</v>
          </cell>
        </row>
        <row r="7370">
          <cell r="C7370" t="str">
            <v>01092013-002.1_Incentive Customer ($)</v>
          </cell>
          <cell r="D7370">
            <v>1</v>
          </cell>
          <cell r="E7370" t="str">
            <v>Incentive Customer ($)</v>
          </cell>
          <cell r="F7370" t="str">
            <v>Customer Incentive Value Source</v>
          </cell>
          <cell r="G7370" t="str">
            <v/>
          </cell>
          <cell r="H7370" t="str">
            <v/>
          </cell>
          <cell r="I7370" t="str">
            <v>PP CA Ltg Tool 071412.1.xlsm</v>
          </cell>
        </row>
        <row r="7371">
          <cell r="C7371" t="str">
            <v>01092013-002.1_Gross incremental annual electric savings (kWh/yr)</v>
          </cell>
          <cell r="D7371">
            <v>1</v>
          </cell>
          <cell r="E7371" t="str">
            <v>Gross incremental annual electric savings (kWh/yr)</v>
          </cell>
          <cell r="F7371" t="str">
            <v>Energy Savings Value Source</v>
          </cell>
          <cell r="G7371" t="str">
            <v/>
          </cell>
          <cell r="H7371" t="str">
            <v/>
          </cell>
          <cell r="I7371" t="str">
            <v>PP CA Ltg Tool 071412.1.xlsm</v>
          </cell>
        </row>
        <row r="7372">
          <cell r="C7372" t="str">
            <v>01092013-006.2_Planned Realization Rate</v>
          </cell>
          <cell r="D7372">
            <v>2</v>
          </cell>
          <cell r="E7372" t="str">
            <v>Planned Realization Rate</v>
          </cell>
          <cell r="F7372" t="str">
            <v>Realization Rate Value Source</v>
          </cell>
          <cell r="G7372" t="str">
            <v/>
          </cell>
          <cell r="H7372" t="str">
            <v>Table 1</v>
          </cell>
          <cell r="I7372" t="str">
            <v>ID_FinAnswer_Express_Program_Evaluation_2009-2011.pdf</v>
          </cell>
        </row>
        <row r="7373">
          <cell r="C7373" t="str">
            <v>01092013-006.2_Planned Net to Gross Ratio</v>
          </cell>
          <cell r="D7373">
            <v>2</v>
          </cell>
          <cell r="E7373" t="str">
            <v>Planned Net to Gross Ratio</v>
          </cell>
          <cell r="F7373" t="str">
            <v>Net-to-Gross Value Source</v>
          </cell>
          <cell r="G7373" t="str">
            <v/>
          </cell>
          <cell r="H7373" t="str">
            <v>Page 2</v>
          </cell>
          <cell r="I7373" t="str">
            <v>ID_FinAnswer_Express_Program_Evaluation_2009-2011.pdf</v>
          </cell>
        </row>
        <row r="7374">
          <cell r="C7374" t="str">
            <v>11142013-001.2_Gross incremental annual electric savings (kWh/yr)</v>
          </cell>
          <cell r="D7374">
            <v>2</v>
          </cell>
          <cell r="E7374" t="str">
            <v>Gross incremental annual electric savings (kWh/yr)</v>
          </cell>
          <cell r="F7374" t="str">
            <v>Savings Tool</v>
          </cell>
          <cell r="G7374" t="str">
            <v/>
          </cell>
          <cell r="H7374" t="str">
            <v/>
          </cell>
          <cell r="I7374" t="str">
            <v>RMP UT Ltg Tool 070113 V5.2.XLSM</v>
          </cell>
        </row>
        <row r="7375">
          <cell r="C7375" t="str">
            <v>01092013-004.2_Incentive Customer ($)</v>
          </cell>
          <cell r="D7375">
            <v>2</v>
          </cell>
          <cell r="E7375" t="str">
            <v>Incentive Customer ($)</v>
          </cell>
          <cell r="F7375" t="str">
            <v>Customer Incentive Value Source</v>
          </cell>
          <cell r="G7375" t="str">
            <v/>
          </cell>
          <cell r="H7375" t="str">
            <v/>
          </cell>
          <cell r="I7375" t="str">
            <v>PP WA Ltg Tool 071412.1.xlsm</v>
          </cell>
        </row>
        <row r="7376">
          <cell r="C7376" t="str">
            <v>01092013-004.2_Gross incremental annual electric savings (kWh/yr)</v>
          </cell>
          <cell r="D7376">
            <v>2</v>
          </cell>
          <cell r="E7376" t="str">
            <v>Gross incremental annual electric savings (kWh/yr)</v>
          </cell>
          <cell r="F7376" t="str">
            <v>Energy Savings Value Source</v>
          </cell>
          <cell r="G7376" t="str">
            <v/>
          </cell>
          <cell r="H7376" t="str">
            <v/>
          </cell>
          <cell r="I7376" t="str">
            <v>PP WA Ltg Tool 071412.1.xlsm</v>
          </cell>
        </row>
        <row r="7377">
          <cell r="C7377" t="str">
            <v>01092013-008.2_Planned Realization Rate</v>
          </cell>
          <cell r="D7377">
            <v>2</v>
          </cell>
          <cell r="E7377" t="str">
            <v>Planned Realization Rate</v>
          </cell>
          <cell r="F7377" t="str">
            <v>Realization Rate Value Source</v>
          </cell>
          <cell r="G7377" t="str">
            <v/>
          </cell>
          <cell r="H7377" t="str">
            <v>Table 1</v>
          </cell>
          <cell r="I7377" t="str">
            <v>DSM_WY_FinAnswerExpress_Report_2011.pdf</v>
          </cell>
        </row>
        <row r="7378">
          <cell r="C7378" t="str">
            <v>01092013-008.2_Measure life (years)</v>
          </cell>
          <cell r="D7378">
            <v>2</v>
          </cell>
          <cell r="E7378" t="str">
            <v>Measure life (years)</v>
          </cell>
          <cell r="F7378" t="str">
            <v>Measure Life Value Source</v>
          </cell>
          <cell r="G7378" t="str">
            <v>Average of 12 years from FinAnswer Express and 15 years from Energy FinAnswer (13.5 rounded to 14)</v>
          </cell>
          <cell r="H7378" t="str">
            <v/>
          </cell>
          <cell r="I7378" t="str">
            <v/>
          </cell>
        </row>
        <row r="7379">
          <cell r="C7379" t="str">
            <v>01092013-008.2_Planned Net to Gross Ratio</v>
          </cell>
          <cell r="D7379">
            <v>2</v>
          </cell>
          <cell r="E7379" t="str">
            <v>Planned Net to Gross Ratio</v>
          </cell>
          <cell r="F7379" t="str">
            <v>Net-to-Gross Value Source</v>
          </cell>
          <cell r="G7379" t="str">
            <v/>
          </cell>
          <cell r="H7379" t="str">
            <v>Page 10</v>
          </cell>
          <cell r="I7379" t="str">
            <v>DSM_WY_FinAnswerExpress_Report_2011.pdf</v>
          </cell>
        </row>
        <row r="7380">
          <cell r="C7380" t="str">
            <v>12162013-253.2_Planned Net to Gross Ratio</v>
          </cell>
          <cell r="D7380">
            <v>2</v>
          </cell>
          <cell r="E7380" t="str">
            <v>Planned Net to Gross Ratio</v>
          </cell>
          <cell r="F7380" t="str">
            <v>Net-to-Gross Value Source</v>
          </cell>
          <cell r="G7380" t="str">
            <v/>
          </cell>
          <cell r="H7380" t="str">
            <v>Page 2</v>
          </cell>
          <cell r="I7380" t="str">
            <v>CA_Energy_FinAnswer_Program_Evaluation_2009-2011.pdf</v>
          </cell>
        </row>
        <row r="7381">
          <cell r="C7381" t="str">
            <v>12162013-383.2_Measure life (years)</v>
          </cell>
          <cell r="D7381">
            <v>2</v>
          </cell>
          <cell r="E7381" t="str">
            <v>Measure life (years)</v>
          </cell>
          <cell r="F7381" t="str">
            <v>Measure Life Value Source</v>
          </cell>
          <cell r="G7381" t="str">
            <v>14.5, rounded to 15</v>
          </cell>
          <cell r="H7381" t="str">
            <v>Table 16</v>
          </cell>
          <cell r="I7381" t="str">
            <v>Idaho Energy FinAnswer Evaluation Report - 2008.pdf</v>
          </cell>
        </row>
        <row r="7382">
          <cell r="C7382" t="str">
            <v>12162013-383.2_Planned Net to Gross Ratio</v>
          </cell>
          <cell r="D7382">
            <v>2</v>
          </cell>
          <cell r="E7382" t="str">
            <v>Planned Net to Gross Ratio</v>
          </cell>
          <cell r="F7382" t="str">
            <v>Net-to-Gross Ratio Value Source</v>
          </cell>
          <cell r="G7382" t="str">
            <v/>
          </cell>
          <cell r="H7382" t="str">
            <v>Page 2</v>
          </cell>
          <cell r="I7382" t="str">
            <v>ID_Energy_FinAnswer_Program_Evaluation_2009-2011.pdf</v>
          </cell>
        </row>
        <row r="7383">
          <cell r="C7383" t="str">
            <v>12162013-383.2_Planned Realization Rate</v>
          </cell>
          <cell r="D7383">
            <v>2</v>
          </cell>
          <cell r="E7383" t="str">
            <v>Planned Realization Rate</v>
          </cell>
          <cell r="F7383" t="str">
            <v>Realization Rate Value Source</v>
          </cell>
          <cell r="G7383" t="str">
            <v/>
          </cell>
          <cell r="H7383" t="str">
            <v>Table 1</v>
          </cell>
          <cell r="I7383" t="str">
            <v>ID_Energy_FinAnswer_Program_Evaluation_2009-2011.pdf</v>
          </cell>
        </row>
        <row r="7384">
          <cell r="C7384" t="str">
            <v>11222013-149.2_Incentive Customer ($)</v>
          </cell>
          <cell r="D7384">
            <v>2</v>
          </cell>
          <cell r="E7384" t="str">
            <v>Incentive Customer ($)</v>
          </cell>
          <cell r="F7384" t="str">
            <v>Incentive Value Source</v>
          </cell>
          <cell r="G7384" t="str">
            <v/>
          </cell>
          <cell r="H7384" t="str">
            <v>Incentive Caluclator Tool</v>
          </cell>
          <cell r="I7384" t="str">
            <v>WB UT Incentive Calc EXTERNAL 1.1E 0722013.xlsx</v>
          </cell>
        </row>
        <row r="7385">
          <cell r="C7385" t="str">
            <v>12162013-123.2_Incentive Customer ($)</v>
          </cell>
          <cell r="D7385">
            <v>2</v>
          </cell>
          <cell r="E7385" t="str">
            <v>Incentive Customer ($)</v>
          </cell>
          <cell r="F7385" t="str">
            <v>Incentive Value Source</v>
          </cell>
          <cell r="G7385" t="str">
            <v/>
          </cell>
          <cell r="H7385" t="str">
            <v>Incentive Caluclator Tool</v>
          </cell>
          <cell r="I7385" t="str">
            <v>WA wattSmart Business Incentive DUMMY.xlsx</v>
          </cell>
        </row>
        <row r="7386">
          <cell r="C7386" t="str">
            <v>12162013-513.2_Planned Net to Gross Ratio</v>
          </cell>
          <cell r="D7386">
            <v>2</v>
          </cell>
          <cell r="E7386" t="str">
            <v>Planned Net to Gross Ratio</v>
          </cell>
          <cell r="F7386" t="str">
            <v>Net-to-Gross Valur Source</v>
          </cell>
          <cell r="G7386" t="str">
            <v/>
          </cell>
          <cell r="H7386" t="str">
            <v>Page 10</v>
          </cell>
          <cell r="I7386" t="str">
            <v>DSM_WY_EnergyFinAnswer_Report_2011.pdf</v>
          </cell>
        </row>
        <row r="7387">
          <cell r="C7387" t="str">
            <v>12162013-513.2_Measure life (years)</v>
          </cell>
          <cell r="D7387">
            <v>2</v>
          </cell>
          <cell r="E7387" t="str">
            <v>Measure life (years)</v>
          </cell>
          <cell r="F7387" t="str">
            <v>Measure Life Value Source</v>
          </cell>
          <cell r="G7387" t="str">
            <v/>
          </cell>
          <cell r="H7387" t="str">
            <v>Table 26</v>
          </cell>
          <cell r="I7387" t="str">
            <v>2013-Wyoming-Annual-Report-Appendices-FINAL.pdf</v>
          </cell>
        </row>
        <row r="7388">
          <cell r="C7388" t="str">
            <v>12162013-513.2_Planned Realization Rate</v>
          </cell>
          <cell r="D7388">
            <v>2</v>
          </cell>
          <cell r="E7388" t="str">
            <v>Planned Realization Rate</v>
          </cell>
          <cell r="F7388" t="str">
            <v>Realization Rate Value Source</v>
          </cell>
          <cell r="G7388" t="str">
            <v/>
          </cell>
          <cell r="H7388" t="str">
            <v>Table 1</v>
          </cell>
          <cell r="I7388" t="str">
            <v>DSM_WY_EnergyFinAnswer_Report_2011.pdf</v>
          </cell>
        </row>
        <row r="7389">
          <cell r="C7389" t="str">
            <v>12162013-254.2_Planned Net to Gross Ratio</v>
          </cell>
          <cell r="D7389">
            <v>2</v>
          </cell>
          <cell r="E7389" t="str">
            <v>Planned Net to Gross Ratio</v>
          </cell>
          <cell r="F7389" t="str">
            <v>Net-to-Gross Value Source</v>
          </cell>
          <cell r="G7389" t="str">
            <v/>
          </cell>
          <cell r="H7389" t="str">
            <v>Page 2</v>
          </cell>
          <cell r="I7389" t="str">
            <v>CA_Energy_FinAnswer_Program_Evaluation_2009-2011.pdf</v>
          </cell>
        </row>
        <row r="7390">
          <cell r="C7390" t="str">
            <v>12162013-384.2_Measure life (years)</v>
          </cell>
          <cell r="D7390">
            <v>2</v>
          </cell>
          <cell r="E7390" t="str">
            <v>Measure life (years)</v>
          </cell>
          <cell r="F7390" t="str">
            <v>Measure Life Value Source</v>
          </cell>
          <cell r="G7390" t="str">
            <v>14.5, rounded to 15</v>
          </cell>
          <cell r="H7390" t="str">
            <v>Table 16</v>
          </cell>
          <cell r="I7390" t="str">
            <v>Idaho Energy FinAnswer Evaluation Report - 2008.pdf</v>
          </cell>
        </row>
        <row r="7391">
          <cell r="C7391" t="str">
            <v>12162013-384.2_Planned Realization Rate</v>
          </cell>
          <cell r="D7391">
            <v>2</v>
          </cell>
          <cell r="E7391" t="str">
            <v>Planned Realization Rate</v>
          </cell>
          <cell r="F7391" t="str">
            <v>Realization Rate Value Source</v>
          </cell>
          <cell r="G7391" t="str">
            <v/>
          </cell>
          <cell r="H7391" t="str">
            <v>Table 1</v>
          </cell>
          <cell r="I7391" t="str">
            <v>ID_Energy_FinAnswer_Program_Evaluation_2009-2011.pdf</v>
          </cell>
        </row>
        <row r="7392">
          <cell r="C7392" t="str">
            <v>12162013-384.2_Planned Net to Gross Ratio</v>
          </cell>
          <cell r="D7392">
            <v>2</v>
          </cell>
          <cell r="E7392" t="str">
            <v>Planned Net to Gross Ratio</v>
          </cell>
          <cell r="F7392" t="str">
            <v>Net-to-Gross Ratio Value Source</v>
          </cell>
          <cell r="G7392" t="str">
            <v/>
          </cell>
          <cell r="H7392" t="str">
            <v>Page 2</v>
          </cell>
          <cell r="I7392" t="str">
            <v>ID_Energy_FinAnswer_Program_Evaluation_2009-2011.pdf</v>
          </cell>
        </row>
        <row r="7393">
          <cell r="C7393" t="str">
            <v>11222013-150.2_Incentive Customer ($)</v>
          </cell>
          <cell r="D7393">
            <v>2</v>
          </cell>
          <cell r="E7393" t="str">
            <v>Incentive Customer ($)</v>
          </cell>
          <cell r="F7393" t="str">
            <v>Incentive Value Source</v>
          </cell>
          <cell r="G7393" t="str">
            <v/>
          </cell>
          <cell r="H7393" t="str">
            <v>Incentive Caluclator Tool</v>
          </cell>
          <cell r="I7393" t="str">
            <v>WB UT Incentive Calc EXTERNAL 1.1E 0722013.xlsx</v>
          </cell>
        </row>
        <row r="7394">
          <cell r="C7394" t="str">
            <v>12162013-124.2_Incentive Customer ($)</v>
          </cell>
          <cell r="D7394">
            <v>2</v>
          </cell>
          <cell r="E7394" t="str">
            <v>Incentive Customer ($)</v>
          </cell>
          <cell r="F7394" t="str">
            <v>Incentive Value Source</v>
          </cell>
          <cell r="G7394" t="str">
            <v/>
          </cell>
          <cell r="H7394" t="str">
            <v>Incentive Caluclator Tool</v>
          </cell>
          <cell r="I7394" t="str">
            <v>WA wattSmart Business Incentive DUMMY.xlsx</v>
          </cell>
        </row>
        <row r="7395">
          <cell r="C7395" t="str">
            <v>12162013-514.2_Planned Realization Rate</v>
          </cell>
          <cell r="D7395">
            <v>2</v>
          </cell>
          <cell r="E7395" t="str">
            <v>Planned Realization Rate</v>
          </cell>
          <cell r="F7395" t="str">
            <v>Realization Rate Value Source</v>
          </cell>
          <cell r="G7395" t="str">
            <v/>
          </cell>
          <cell r="H7395" t="str">
            <v>Table 1</v>
          </cell>
          <cell r="I7395" t="str">
            <v>DSM_WY_EnergyFinAnswer_Report_2011.pdf</v>
          </cell>
        </row>
        <row r="7396">
          <cell r="C7396" t="str">
            <v>12162013-514.2_Measure life (years)</v>
          </cell>
          <cell r="D7396">
            <v>2</v>
          </cell>
          <cell r="E7396" t="str">
            <v>Measure life (years)</v>
          </cell>
          <cell r="F7396" t="str">
            <v>Measure Life Value Source</v>
          </cell>
          <cell r="G7396" t="str">
            <v/>
          </cell>
          <cell r="H7396" t="str">
            <v>Table 26</v>
          </cell>
          <cell r="I7396" t="str">
            <v>2013-Wyoming-Annual-Report-Appendices-FINAL.pdf</v>
          </cell>
        </row>
        <row r="7397">
          <cell r="C7397" t="str">
            <v>12162013-514.2_Planned Net to Gross Ratio</v>
          </cell>
          <cell r="D7397">
            <v>2</v>
          </cell>
          <cell r="E7397" t="str">
            <v>Planned Net to Gross Ratio</v>
          </cell>
          <cell r="F7397" t="str">
            <v>Net-to-Gross Valur Source</v>
          </cell>
          <cell r="G7397" t="str">
            <v/>
          </cell>
          <cell r="H7397" t="str">
            <v>Page 10</v>
          </cell>
          <cell r="I7397" t="str">
            <v>DSM_WY_EnergyFinAnswer_Report_2011.pdf</v>
          </cell>
        </row>
        <row r="7398">
          <cell r="C7398" t="str">
            <v>03252015 - 002.1_Planned Net to Gross Ratio</v>
          </cell>
          <cell r="D7398">
            <v>1</v>
          </cell>
          <cell r="E7398" t="str">
            <v>Planned Net to Gross Ratio</v>
          </cell>
          <cell r="F7398" t="str">
            <v>Net-to-Gross Value Source</v>
          </cell>
          <cell r="G7398" t="str">
            <v/>
          </cell>
          <cell r="H7398" t="str">
            <v/>
          </cell>
          <cell r="I7398" t="str">
            <v>Energy Management California State Program Design Pacific Power.docx</v>
          </cell>
        </row>
        <row r="7399">
          <cell r="C7399" t="str">
            <v>11182014-002.1_Measure life (years)</v>
          </cell>
          <cell r="D7399">
            <v>1</v>
          </cell>
          <cell r="E7399" t="str">
            <v>Measure life (years)</v>
          </cell>
          <cell r="F7399" t="str">
            <v>Measure Life Value Source</v>
          </cell>
          <cell r="G7399" t="str">
            <v/>
          </cell>
          <cell r="H7399" t="str">
            <v>Table 2-6</v>
          </cell>
          <cell r="I7399" t="str">
            <v>Energy Management Idaho State Program Design.docx</v>
          </cell>
        </row>
        <row r="7400">
          <cell r="C7400" t="str">
            <v>11182014-002.1_Planned Net to Gross Ratio</v>
          </cell>
          <cell r="D7400">
            <v>1</v>
          </cell>
          <cell r="E7400" t="str">
            <v>Planned Net to Gross Ratio</v>
          </cell>
          <cell r="F7400" t="str">
            <v>Net-to-Gross Ratio Value Source</v>
          </cell>
          <cell r="G7400" t="str">
            <v/>
          </cell>
          <cell r="H7400" t="str">
            <v>Page 2</v>
          </cell>
          <cell r="I7400" t="str">
            <v>ID_Energy_FinAnswer_Program_Evaluation_2009-2011.pdf</v>
          </cell>
        </row>
        <row r="7401">
          <cell r="C7401" t="str">
            <v>11182014-002.1_Planned Realization Rate</v>
          </cell>
          <cell r="D7401">
            <v>1</v>
          </cell>
          <cell r="E7401" t="str">
            <v>Planned Realization Rate</v>
          </cell>
          <cell r="F7401" t="str">
            <v>Realization Rate Value Source</v>
          </cell>
          <cell r="G7401" t="str">
            <v/>
          </cell>
          <cell r="H7401" t="str">
            <v>Table 1</v>
          </cell>
          <cell r="I7401" t="str">
            <v>ID_Energy_FinAnswer_Program_Evaluation_2009-2011.pdf</v>
          </cell>
        </row>
        <row r="7402">
          <cell r="C7402" t="str">
            <v>11222013-030.1_Incentive Customer ($)</v>
          </cell>
          <cell r="D7402">
            <v>1</v>
          </cell>
          <cell r="E7402" t="str">
            <v>Incentive Customer ($)</v>
          </cell>
          <cell r="F7402" t="str">
            <v>Incentive Value Source</v>
          </cell>
          <cell r="G7402" t="str">
            <v/>
          </cell>
          <cell r="H7402" t="str">
            <v>Incentive Caluclator Tool</v>
          </cell>
          <cell r="I7402" t="str">
            <v>UT FinAnswer Incentive Ver 3.16E  11202012.xlsx</v>
          </cell>
        </row>
        <row r="7403">
          <cell r="C7403" t="str">
            <v>02272014-002.1_Incentive Customer ($)</v>
          </cell>
          <cell r="D7403">
            <v>1</v>
          </cell>
          <cell r="E7403" t="str">
            <v>Incentive Customer ($)</v>
          </cell>
          <cell r="F7403" t="str">
            <v>Incentive Value Source</v>
          </cell>
          <cell r="G7403" t="str">
            <v/>
          </cell>
          <cell r="H7403" t="str">
            <v>Incentive Caluclator Tool</v>
          </cell>
          <cell r="I7403" t="str">
            <v>WA wattSmart Business Incentive DUMMY.xlsx</v>
          </cell>
        </row>
        <row r="7404">
          <cell r="C7404" t="str">
            <v>12152014-002.1_Planned Net to Gross Ratio</v>
          </cell>
          <cell r="D7404">
            <v>1</v>
          </cell>
          <cell r="E7404" t="str">
            <v>Planned Net to Gross Ratio</v>
          </cell>
          <cell r="F7404" t="str">
            <v>Net-to-Gross Valur Source</v>
          </cell>
          <cell r="G7404" t="str">
            <v/>
          </cell>
          <cell r="H7404" t="str">
            <v>Calculated from EnerNoc Energy Management Characterization Summary - All States v4 (XL file)- WY specific tab (first year - 2013). The NTG values is weighted average between 1.0 NTG for the SEM programs and NTG of less than 1.0 from system recommissioning</v>
          </cell>
          <cell r="I7404" t="str">
            <v/>
          </cell>
        </row>
        <row r="7405">
          <cell r="C7405" t="str">
            <v>12152014-002.1_Measure life (years)</v>
          </cell>
          <cell r="D7405">
            <v>1</v>
          </cell>
          <cell r="E7405" t="str">
            <v>Measure life (years)</v>
          </cell>
          <cell r="F7405" t="str">
            <v>Measure Life Value Source</v>
          </cell>
          <cell r="G7405" t="str">
            <v/>
          </cell>
          <cell r="H7405" t="str">
            <v>Page 4-18</v>
          </cell>
          <cell r="I7405" t="str">
            <v>Energy Management Wyoming Program Design Rocky Mountain Power.docx</v>
          </cell>
        </row>
        <row r="7406">
          <cell r="C7406" t="str">
            <v>202.2_Planned Net to Gross Ratio</v>
          </cell>
          <cell r="D7406">
            <v>2</v>
          </cell>
          <cell r="E7406" t="str">
            <v>Planned Net to Gross Ratio</v>
          </cell>
          <cell r="F7406" t="str">
            <v>Net-to-Gross Value Source</v>
          </cell>
          <cell r="G7406" t="str">
            <v/>
          </cell>
          <cell r="H7406" t="str">
            <v>P. 2 .</v>
          </cell>
          <cell r="I7406" t="str">
            <v>CA_FinAnswer_Express_Program_Evaluation_2009-2011.pdf</v>
          </cell>
        </row>
        <row r="7407">
          <cell r="C7407" t="str">
            <v>202.2_Measure life (years)</v>
          </cell>
          <cell r="D7407">
            <v>2</v>
          </cell>
          <cell r="E7407" t="str">
            <v>Measure life (years)</v>
          </cell>
          <cell r="F7407" t="str">
            <v>Measure Life Value Source</v>
          </cell>
          <cell r="G7407" t="str">
            <v/>
          </cell>
          <cell r="H7407" t="str">
            <v/>
          </cell>
          <cell r="I7407" t="str">
            <v>Irrigation Measure Revision - Analysis Updated 13 Feb 2014.xlsx</v>
          </cell>
        </row>
        <row r="7408">
          <cell r="C7408" t="str">
            <v>202.2_Incremental cost ($)</v>
          </cell>
          <cell r="D7408">
            <v>2</v>
          </cell>
          <cell r="E7408" t="str">
            <v>Incremental cost ($)</v>
          </cell>
          <cell r="F7408" t="str">
            <v>Incremental Cost Value Source</v>
          </cell>
          <cell r="G7408" t="str">
            <v/>
          </cell>
          <cell r="H7408" t="str">
            <v/>
          </cell>
          <cell r="I7408" t="str">
            <v>Irrigation Measure Revision - Analysis Updated 13 Feb 2014.xlsx</v>
          </cell>
        </row>
        <row r="7409">
          <cell r="C7409" t="str">
            <v>202.2_Gross Average Monthly Demand Reduction (kW/unit)</v>
          </cell>
          <cell r="D7409">
            <v>2</v>
          </cell>
          <cell r="E7409" t="str">
            <v>Gross Average Monthly Demand Reduction (kW/unit)</v>
          </cell>
          <cell r="F7409" t="str">
            <v>Demand Savings Value Source</v>
          </cell>
          <cell r="G7409" t="str">
            <v/>
          </cell>
          <cell r="H7409" t="str">
            <v/>
          </cell>
          <cell r="I7409" t="str">
            <v>Irrigation Measure Revision - Analysis Updated 13 Feb 2014.xlsx</v>
          </cell>
        </row>
        <row r="7410">
          <cell r="C7410" t="str">
            <v>202.2_Gross incremental annual electric savings (kWh/yr)</v>
          </cell>
          <cell r="D7410">
            <v>2</v>
          </cell>
          <cell r="E7410" t="str">
            <v>Gross incremental annual electric savings (kWh/yr)</v>
          </cell>
          <cell r="F7410" t="str">
            <v>Energy Savings Value Source</v>
          </cell>
          <cell r="G7410" t="str">
            <v/>
          </cell>
          <cell r="H7410" t="str">
            <v/>
          </cell>
          <cell r="I7410" t="str">
            <v>Irrigation Measure Revision - Analysis Updated 13 Feb 2014.xlsx</v>
          </cell>
        </row>
        <row r="7411">
          <cell r="C7411" t="str">
            <v>202.2_Planned Realization Rate</v>
          </cell>
          <cell r="D7411">
            <v>2</v>
          </cell>
          <cell r="E7411" t="str">
            <v>Planned Realization Rate</v>
          </cell>
          <cell r="F7411" t="str">
            <v>Realization Rate Value Source</v>
          </cell>
          <cell r="G7411" t="str">
            <v/>
          </cell>
          <cell r="H7411" t="str">
            <v xml:space="preserve"> Table 1, p. 2.</v>
          </cell>
          <cell r="I7411" t="str">
            <v>CA_FinAnswer_Express_Program_Evaluation_2009-2011.pdf</v>
          </cell>
        </row>
        <row r="7412">
          <cell r="C7412" t="str">
            <v>858.2_Measure life (years)</v>
          </cell>
          <cell r="D7412">
            <v>2</v>
          </cell>
          <cell r="E7412" t="str">
            <v>Measure life (years)</v>
          </cell>
          <cell r="F7412" t="str">
            <v>Measure Life Value Source</v>
          </cell>
          <cell r="G7412" t="str">
            <v/>
          </cell>
          <cell r="H7412" t="str">
            <v>Page 21</v>
          </cell>
          <cell r="I7412" t="str">
            <v>Review and Update Industrial Agricultural Incentive Table Measures Washington 3 Nov 2013.pdf</v>
          </cell>
        </row>
        <row r="7413">
          <cell r="C7413" t="str">
            <v>858.2_Gross incremental annual electric savings (kWh/yr)</v>
          </cell>
          <cell r="D7413">
            <v>2</v>
          </cell>
          <cell r="E7413" t="str">
            <v>Gross incremental annual electric savings (kWh/yr)</v>
          </cell>
          <cell r="F7413" t="str">
            <v xml:space="preserve">Energy Savings Value Source </v>
          </cell>
          <cell r="G7413" t="str">
            <v/>
          </cell>
          <cell r="H7413" t="str">
            <v>Page 21</v>
          </cell>
          <cell r="I7413" t="str">
            <v>Review and Update Industrial Agricultural Incentive Table Measures Washington 3 Nov 2013.pdf</v>
          </cell>
        </row>
        <row r="7414">
          <cell r="C7414" t="str">
            <v>858.2_Incremental cost ($)</v>
          </cell>
          <cell r="D7414">
            <v>2</v>
          </cell>
          <cell r="E7414" t="str">
            <v>Incremental cost ($)</v>
          </cell>
          <cell r="F7414" t="str">
            <v>Cost Value Source</v>
          </cell>
          <cell r="G7414" t="str">
            <v/>
          </cell>
          <cell r="H7414" t="str">
            <v>Page 21</v>
          </cell>
          <cell r="I7414" t="str">
            <v>Review and Update Industrial Agricultural Incentive Table Measures Washington 3 Nov 2013.pdf</v>
          </cell>
        </row>
        <row r="7415">
          <cell r="C7415" t="str">
            <v>858.2_Gross Average Monthly Demand Reduction (kW/unit)</v>
          </cell>
          <cell r="D7415">
            <v>2</v>
          </cell>
          <cell r="E7415" t="str">
            <v>Gross Average Monthly Demand Reduction (kW/unit)</v>
          </cell>
          <cell r="F7415" t="str">
            <v>Savings Parameters</v>
          </cell>
          <cell r="G7415" t="str">
            <v/>
          </cell>
          <cell r="H7415" t="str">
            <v/>
          </cell>
          <cell r="I7415" t="str">
            <v>Irrigation Measure Revision - Analysis 11 Oct 2013.xlsx</v>
          </cell>
        </row>
        <row r="7416">
          <cell r="C7416" t="str">
            <v>858.2_Gross incremental annual electric savings (kWh/yr)</v>
          </cell>
          <cell r="D7416">
            <v>2</v>
          </cell>
          <cell r="E7416" t="str">
            <v>Gross incremental annual electric savings (kWh/yr)</v>
          </cell>
          <cell r="F7416" t="str">
            <v>Savings Parameters</v>
          </cell>
          <cell r="G7416" t="str">
            <v/>
          </cell>
          <cell r="H7416" t="str">
            <v/>
          </cell>
          <cell r="I7416" t="str">
            <v>Irrigation Measure Revision - Analysis 11 Oct 2013.xlsx</v>
          </cell>
        </row>
        <row r="7417">
          <cell r="C7417" t="str">
            <v>858.2_Incentive Customer ($)</v>
          </cell>
          <cell r="D7417">
            <v>2</v>
          </cell>
          <cell r="E7417" t="str">
            <v>Incentive Customer ($)</v>
          </cell>
          <cell r="F7417" t="str">
            <v>Incentive Value Source</v>
          </cell>
          <cell r="G7417" t="str">
            <v/>
          </cell>
          <cell r="H7417" t="str">
            <v>Page 21</v>
          </cell>
          <cell r="I7417" t="str">
            <v>Review and Update Industrial Agricultural Incentive Table Measures Washington 3 Nov 2013.pdf</v>
          </cell>
        </row>
        <row r="7418">
          <cell r="C7418" t="str">
            <v>858.2_Gross Average Monthly Demand Reduction (kW/unit)</v>
          </cell>
          <cell r="D7418">
            <v>2</v>
          </cell>
          <cell r="E7418" t="str">
            <v>Gross Average Monthly Demand Reduction (kW/unit)</v>
          </cell>
          <cell r="F7418" t="str">
            <v>Demand Reduction Value Source</v>
          </cell>
          <cell r="G7418" t="str">
            <v/>
          </cell>
          <cell r="H7418" t="str">
            <v>Page 21</v>
          </cell>
          <cell r="I7418" t="str">
            <v>Review and Update Industrial Agricultural Incentive Table Measures Washington 3 Nov 2013.pdf</v>
          </cell>
        </row>
        <row r="7419">
          <cell r="C7419" t="str">
            <v>1072.2_Measure life (years)</v>
          </cell>
          <cell r="D7419">
            <v>2</v>
          </cell>
          <cell r="E7419" t="str">
            <v>Measure life (years)</v>
          </cell>
          <cell r="F7419" t="str">
            <v>Measure Life Value Source</v>
          </cell>
          <cell r="G7419" t="str">
            <v/>
          </cell>
          <cell r="H7419" t="str">
            <v>Page 22</v>
          </cell>
          <cell r="I7419" t="str">
            <v>Wyoming Industrial  Agricultural Measure Review and Update 9 Nov.docx</v>
          </cell>
        </row>
        <row r="7420">
          <cell r="C7420" t="str">
            <v>1072.2_Gross incremental annual electric savings (kWh/yr)</v>
          </cell>
          <cell r="D7420">
            <v>2</v>
          </cell>
          <cell r="E7420" t="str">
            <v>Gross incremental annual electric savings (kWh/yr)</v>
          </cell>
          <cell r="F7420" t="str">
            <v>Energy Savings Value Source</v>
          </cell>
          <cell r="G7420" t="str">
            <v/>
          </cell>
          <cell r="H7420" t="str">
            <v>Page 22</v>
          </cell>
          <cell r="I7420" t="str">
            <v>Wyoming Industrial  Agricultural Measure Review and Update 9 Nov.docx</v>
          </cell>
        </row>
        <row r="7421">
          <cell r="C7421" t="str">
            <v>1072.2_Incremental cost ($)</v>
          </cell>
          <cell r="D7421">
            <v>2</v>
          </cell>
          <cell r="E7421" t="str">
            <v>Incremental cost ($)</v>
          </cell>
          <cell r="F7421" t="str">
            <v>Incremental Cost Value Source</v>
          </cell>
          <cell r="G7421" t="str">
            <v/>
          </cell>
          <cell r="H7421" t="str">
            <v>Page 22</v>
          </cell>
          <cell r="I7421" t="str">
            <v>Wyoming Industrial  Agricultural Measure Review and Update 9 Nov.docx</v>
          </cell>
        </row>
        <row r="7422">
          <cell r="C7422" t="str">
            <v>1072.2_Gross Average Monthly Demand Reduction (kW/unit)</v>
          </cell>
          <cell r="D7422">
            <v>2</v>
          </cell>
          <cell r="E7422" t="str">
            <v>Gross Average Monthly Demand Reduction (kW/unit)</v>
          </cell>
          <cell r="F7422" t="str">
            <v>Demand Savings Value Source</v>
          </cell>
          <cell r="G7422" t="str">
            <v/>
          </cell>
          <cell r="H7422" t="str">
            <v>Page 22</v>
          </cell>
          <cell r="I7422" t="str">
            <v>Wyoming Industrial  Agricultural Measure Review and Update 9 Nov.docx</v>
          </cell>
        </row>
        <row r="7423">
          <cell r="C7423" t="str">
            <v>1072.2_Planned Net to Gross Ratio</v>
          </cell>
          <cell r="D7423">
            <v>2</v>
          </cell>
          <cell r="E7423" t="str">
            <v>Planned Net to Gross Ratio</v>
          </cell>
          <cell r="F7423" t="str">
            <v>Net-to-Gross Value Source</v>
          </cell>
          <cell r="G7423" t="str">
            <v/>
          </cell>
          <cell r="H7423" t="str">
            <v>Recommendation on Page 10</v>
          </cell>
          <cell r="I7423" t="str">
            <v>DSM_WY_EnergyFinAnswer_Report_2011.pdf</v>
          </cell>
        </row>
        <row r="7424">
          <cell r="C7424" t="str">
            <v>12162013-255.2_Planned Net to Gross Ratio</v>
          </cell>
          <cell r="D7424">
            <v>2</v>
          </cell>
          <cell r="E7424" t="str">
            <v>Planned Net to Gross Ratio</v>
          </cell>
          <cell r="F7424" t="str">
            <v>Net-to-Gross Value Source</v>
          </cell>
          <cell r="G7424" t="str">
            <v/>
          </cell>
          <cell r="H7424" t="str">
            <v>Page 2</v>
          </cell>
          <cell r="I7424" t="str">
            <v>CA_Energy_FinAnswer_Program_Evaluation_2009-2011.pdf</v>
          </cell>
        </row>
        <row r="7425">
          <cell r="C7425" t="str">
            <v>12162013-385.2_Measure life (years)</v>
          </cell>
          <cell r="D7425">
            <v>2</v>
          </cell>
          <cell r="E7425" t="str">
            <v>Measure life (years)</v>
          </cell>
          <cell r="F7425" t="str">
            <v>Measure Life Value Source</v>
          </cell>
          <cell r="G7425" t="str">
            <v>14.5, rounded to 15</v>
          </cell>
          <cell r="H7425" t="str">
            <v>Table 16</v>
          </cell>
          <cell r="I7425" t="str">
            <v>Idaho Energy FinAnswer Evaluation Report - 2008.pdf</v>
          </cell>
        </row>
        <row r="7426">
          <cell r="C7426" t="str">
            <v>12162013-385.2_Planned Net to Gross Ratio</v>
          </cell>
          <cell r="D7426">
            <v>2</v>
          </cell>
          <cell r="E7426" t="str">
            <v>Planned Net to Gross Ratio</v>
          </cell>
          <cell r="F7426" t="str">
            <v>Net-to-Gross Ratio Value Source</v>
          </cell>
          <cell r="G7426" t="str">
            <v/>
          </cell>
          <cell r="H7426" t="str">
            <v>Page 2</v>
          </cell>
          <cell r="I7426" t="str">
            <v>ID_Energy_FinAnswer_Program_Evaluation_2009-2011.pdf</v>
          </cell>
        </row>
        <row r="7427">
          <cell r="C7427" t="str">
            <v>12162013-385.2_Planned Realization Rate</v>
          </cell>
          <cell r="D7427">
            <v>2</v>
          </cell>
          <cell r="E7427" t="str">
            <v>Planned Realization Rate</v>
          </cell>
          <cell r="F7427" t="str">
            <v>Realization Rate Value Source</v>
          </cell>
          <cell r="G7427" t="str">
            <v/>
          </cell>
          <cell r="H7427" t="str">
            <v>Table 1</v>
          </cell>
          <cell r="I7427" t="str">
            <v>ID_Energy_FinAnswer_Program_Evaluation_2009-2011.pdf</v>
          </cell>
        </row>
        <row r="7428">
          <cell r="C7428" t="str">
            <v>11222013-151.2_Incentive Customer ($)</v>
          </cell>
          <cell r="D7428">
            <v>2</v>
          </cell>
          <cell r="E7428" t="str">
            <v>Incentive Customer ($)</v>
          </cell>
          <cell r="F7428" t="str">
            <v>Incentive Value Source</v>
          </cell>
          <cell r="G7428" t="str">
            <v/>
          </cell>
          <cell r="H7428" t="str">
            <v>Incentive Caluclator Tool</v>
          </cell>
          <cell r="I7428" t="str">
            <v>WB UT Incentive Calc EXTERNAL 1.1E 0722013.xlsx</v>
          </cell>
        </row>
        <row r="7429">
          <cell r="C7429" t="str">
            <v>12162013-125.2_Incentive Customer ($)</v>
          </cell>
          <cell r="D7429">
            <v>2</v>
          </cell>
          <cell r="E7429" t="str">
            <v>Incentive Customer ($)</v>
          </cell>
          <cell r="F7429" t="str">
            <v>Incentive Value Source</v>
          </cell>
          <cell r="G7429" t="str">
            <v/>
          </cell>
          <cell r="H7429" t="str">
            <v>Incentive Caluclator Tool</v>
          </cell>
          <cell r="I7429" t="str">
            <v>WA wattSmart Business Incentive DUMMY.xlsx</v>
          </cell>
        </row>
        <row r="7430">
          <cell r="C7430" t="str">
            <v>12162013-515.2_Planned Realization Rate</v>
          </cell>
          <cell r="D7430">
            <v>2</v>
          </cell>
          <cell r="E7430" t="str">
            <v>Planned Realization Rate</v>
          </cell>
          <cell r="F7430" t="str">
            <v>Realization Rate Value Source</v>
          </cell>
          <cell r="G7430" t="str">
            <v/>
          </cell>
          <cell r="H7430" t="str">
            <v>Table 1</v>
          </cell>
          <cell r="I7430" t="str">
            <v>DSM_WY_EnergyFinAnswer_Report_2011.pdf</v>
          </cell>
        </row>
        <row r="7431">
          <cell r="C7431" t="str">
            <v>12162013-515.2_Planned Net to Gross Ratio</v>
          </cell>
          <cell r="D7431">
            <v>2</v>
          </cell>
          <cell r="E7431" t="str">
            <v>Planned Net to Gross Ratio</v>
          </cell>
          <cell r="F7431" t="str">
            <v>Net-to-Gross Valur Source</v>
          </cell>
          <cell r="G7431" t="str">
            <v/>
          </cell>
          <cell r="H7431" t="str">
            <v>Page 10</v>
          </cell>
          <cell r="I7431" t="str">
            <v>DSM_WY_EnergyFinAnswer_Report_2011.pdf</v>
          </cell>
        </row>
        <row r="7432">
          <cell r="C7432" t="str">
            <v>12162013-515.2_Measure life (years)</v>
          </cell>
          <cell r="D7432">
            <v>2</v>
          </cell>
          <cell r="E7432" t="str">
            <v>Measure life (years)</v>
          </cell>
          <cell r="F7432" t="str">
            <v>Measure Life Value Source</v>
          </cell>
          <cell r="G7432" t="str">
            <v/>
          </cell>
          <cell r="H7432" t="str">
            <v>Table 26</v>
          </cell>
          <cell r="I7432" t="str">
            <v>2013-Wyoming-Annual-Report-Appendices-FINAL.pdf</v>
          </cell>
        </row>
        <row r="7433">
          <cell r="C7433" t="str">
            <v>12162013-256.2_Planned Net to Gross Ratio</v>
          </cell>
          <cell r="D7433">
            <v>2</v>
          </cell>
          <cell r="E7433" t="str">
            <v>Planned Net to Gross Ratio</v>
          </cell>
          <cell r="F7433" t="str">
            <v>Net-to-Gross Value Source</v>
          </cell>
          <cell r="G7433" t="str">
            <v/>
          </cell>
          <cell r="H7433" t="str">
            <v>Page 2</v>
          </cell>
          <cell r="I7433" t="str">
            <v>CA_Energy_FinAnswer_Program_Evaluation_2009-2011.pdf</v>
          </cell>
        </row>
        <row r="7434">
          <cell r="C7434" t="str">
            <v>12162013-386.2_Planned Realization Rate</v>
          </cell>
          <cell r="D7434">
            <v>2</v>
          </cell>
          <cell r="E7434" t="str">
            <v>Planned Realization Rate</v>
          </cell>
          <cell r="F7434" t="str">
            <v>Realization Rate Value Source</v>
          </cell>
          <cell r="G7434" t="str">
            <v/>
          </cell>
          <cell r="H7434" t="str">
            <v>Table 1</v>
          </cell>
          <cell r="I7434" t="str">
            <v>ID_Energy_FinAnswer_Program_Evaluation_2009-2011.pdf</v>
          </cell>
        </row>
        <row r="7435">
          <cell r="C7435" t="str">
            <v>12162013-386.2_Planned Net to Gross Ratio</v>
          </cell>
          <cell r="D7435">
            <v>2</v>
          </cell>
          <cell r="E7435" t="str">
            <v>Planned Net to Gross Ratio</v>
          </cell>
          <cell r="F7435" t="str">
            <v>Net-to-Gross Ratio Value Source</v>
          </cell>
          <cell r="G7435" t="str">
            <v/>
          </cell>
          <cell r="H7435" t="str">
            <v>Page 2</v>
          </cell>
          <cell r="I7435" t="str">
            <v>ID_Energy_FinAnswer_Program_Evaluation_2009-2011.pdf</v>
          </cell>
        </row>
        <row r="7436">
          <cell r="C7436" t="str">
            <v>12162013-386.2_Measure life (years)</v>
          </cell>
          <cell r="D7436">
            <v>2</v>
          </cell>
          <cell r="E7436" t="str">
            <v>Measure life (years)</v>
          </cell>
          <cell r="F7436" t="str">
            <v>Measure Life Value Source</v>
          </cell>
          <cell r="G7436" t="str">
            <v>14.5, rounded to 15</v>
          </cell>
          <cell r="H7436" t="str">
            <v>Table 16</v>
          </cell>
          <cell r="I7436" t="str">
            <v>Idaho Energy FinAnswer Evaluation Report - 2008.pdf</v>
          </cell>
        </row>
        <row r="7437">
          <cell r="C7437" t="str">
            <v>11222013-152.2_Incentive Customer ($)</v>
          </cell>
          <cell r="D7437">
            <v>2</v>
          </cell>
          <cell r="E7437" t="str">
            <v>Incentive Customer ($)</v>
          </cell>
          <cell r="F7437" t="str">
            <v>Incentive Value Source</v>
          </cell>
          <cell r="G7437" t="str">
            <v/>
          </cell>
          <cell r="H7437" t="str">
            <v>Incentive Caluclator Tool</v>
          </cell>
          <cell r="I7437" t="str">
            <v>WB UT Incentive Calc EXTERNAL 1.1E 0722013.xlsx</v>
          </cell>
        </row>
        <row r="7438">
          <cell r="C7438" t="str">
            <v>12162013-126.2_Incentive Customer ($)</v>
          </cell>
          <cell r="D7438">
            <v>2</v>
          </cell>
          <cell r="E7438" t="str">
            <v>Incentive Customer ($)</v>
          </cell>
          <cell r="F7438" t="str">
            <v>Incentive Value Source</v>
          </cell>
          <cell r="G7438" t="str">
            <v/>
          </cell>
          <cell r="H7438" t="str">
            <v>Incentive Caluclator Tool</v>
          </cell>
          <cell r="I7438" t="str">
            <v>WA wattSmart Business Incentive DUMMY.xlsx</v>
          </cell>
        </row>
        <row r="7439">
          <cell r="C7439" t="str">
            <v>12162013-516.2_Measure life (years)</v>
          </cell>
          <cell r="D7439">
            <v>2</v>
          </cell>
          <cell r="E7439" t="str">
            <v>Measure life (years)</v>
          </cell>
          <cell r="F7439" t="str">
            <v>Measure Life Value Source</v>
          </cell>
          <cell r="G7439" t="str">
            <v/>
          </cell>
          <cell r="H7439" t="str">
            <v>Table 26</v>
          </cell>
          <cell r="I7439" t="str">
            <v>2013-Wyoming-Annual-Report-Appendices-FINAL.pdf</v>
          </cell>
        </row>
        <row r="7440">
          <cell r="C7440" t="str">
            <v>12162013-516.2_Planned Realization Rate</v>
          </cell>
          <cell r="D7440">
            <v>2</v>
          </cell>
          <cell r="E7440" t="str">
            <v>Planned Realization Rate</v>
          </cell>
          <cell r="F7440" t="str">
            <v>Realization Rate Value Source</v>
          </cell>
          <cell r="G7440" t="str">
            <v/>
          </cell>
          <cell r="H7440" t="str">
            <v>Table 1</v>
          </cell>
          <cell r="I7440" t="str">
            <v>DSM_WY_EnergyFinAnswer_Report_2011.pdf</v>
          </cell>
        </row>
        <row r="7441">
          <cell r="C7441" t="str">
            <v>12162013-516.2_Planned Net to Gross Ratio</v>
          </cell>
          <cell r="D7441">
            <v>2</v>
          </cell>
          <cell r="E7441" t="str">
            <v>Planned Net to Gross Ratio</v>
          </cell>
          <cell r="F7441" t="str">
            <v>Net-to-Gross Valur Source</v>
          </cell>
          <cell r="G7441" t="str">
            <v/>
          </cell>
          <cell r="H7441" t="str">
            <v>Page 10</v>
          </cell>
          <cell r="I7441" t="str">
            <v>DSM_WY_EnergyFinAnswer_Report_2011.pdf</v>
          </cell>
        </row>
        <row r="7442">
          <cell r="C7442" t="str">
            <v>502.3_Gross Average Monthly Demand Reduction (kW/unit)</v>
          </cell>
          <cell r="D7442">
            <v>3</v>
          </cell>
          <cell r="E7442" t="str">
            <v>Gross Average Monthly Demand Reduction (kW/unit)</v>
          </cell>
          <cell r="F7442" t="str">
            <v>Demand Savings Value Source</v>
          </cell>
          <cell r="G7442" t="str">
            <v/>
          </cell>
          <cell r="H7442" t="str">
            <v/>
          </cell>
          <cell r="I7442" t="str">
            <v/>
          </cell>
        </row>
        <row r="7443">
          <cell r="C7443" t="str">
            <v>502.3_Gross incremental annual electric savings (kWh/yr)</v>
          </cell>
          <cell r="D7443">
            <v>3</v>
          </cell>
          <cell r="E7443" t="str">
            <v>Gross incremental annual electric savings (kWh/yr)</v>
          </cell>
          <cell r="F7443" t="str">
            <v>Energy Savings Value Source</v>
          </cell>
          <cell r="G7443" t="str">
            <v/>
          </cell>
          <cell r="H7443" t="str">
            <v/>
          </cell>
          <cell r="I7443" t="str">
            <v/>
          </cell>
        </row>
        <row r="7444">
          <cell r="C7444" t="str">
            <v>502.3_Planned Realization Rate</v>
          </cell>
          <cell r="D7444">
            <v>3</v>
          </cell>
          <cell r="E7444" t="str">
            <v>Planned Realization Rate</v>
          </cell>
          <cell r="F7444" t="str">
            <v>Realization Rate Value Source</v>
          </cell>
          <cell r="G7444" t="str">
            <v/>
          </cell>
          <cell r="H7444" t="str">
            <v>BAU - CE inputs sheet</v>
          </cell>
          <cell r="I7444" t="str">
            <v>CE inputs - measure update   small business 031314.xlsx</v>
          </cell>
        </row>
        <row r="7445">
          <cell r="C7445" t="str">
            <v>502.3_Gross incremental annual electric savings (kWh/yr)</v>
          </cell>
          <cell r="D7445">
            <v>3</v>
          </cell>
          <cell r="E7445" t="str">
            <v>Gross incremental annual electric savings (kWh/yr)</v>
          </cell>
          <cell r="F7445" t="str">
            <v>Energy Savings Value Source</v>
          </cell>
          <cell r="G7445" t="str">
            <v/>
          </cell>
          <cell r="H7445" t="str">
            <v/>
          </cell>
          <cell r="I7445" t="str">
            <v>Program Update Report UT 050214.docx</v>
          </cell>
        </row>
        <row r="7446">
          <cell r="C7446" t="str">
            <v>502.3_Planned Net to Gross Ratio</v>
          </cell>
          <cell r="D7446">
            <v>3</v>
          </cell>
          <cell r="E7446" t="str">
            <v>Planned Net to Gross Ratio</v>
          </cell>
          <cell r="F7446" t="str">
            <v>Net-to-Gross Value Source</v>
          </cell>
          <cell r="G7446" t="str">
            <v/>
          </cell>
          <cell r="H7446" t="str">
            <v>BAU - CE inputs sheet</v>
          </cell>
          <cell r="I7446" t="str">
            <v>CE inputs - measure update   small business 031314.xlsx</v>
          </cell>
        </row>
        <row r="7447">
          <cell r="C7447" t="str">
            <v>502.3_Incremental cost ($)</v>
          </cell>
          <cell r="D7447">
            <v>3</v>
          </cell>
          <cell r="E7447" t="str">
            <v>Incremental cost ($)</v>
          </cell>
          <cell r="F7447" t="str">
            <v>Incremental Cost Value Source</v>
          </cell>
          <cell r="G7447" t="str">
            <v/>
          </cell>
          <cell r="H7447" t="str">
            <v/>
          </cell>
          <cell r="I7447" t="str">
            <v>Program Update Report UT 050214.docx</v>
          </cell>
        </row>
        <row r="7448">
          <cell r="C7448" t="str">
            <v>502.3_Measure life (years)</v>
          </cell>
          <cell r="D7448">
            <v>3</v>
          </cell>
          <cell r="E7448" t="str">
            <v>Measure life (years)</v>
          </cell>
          <cell r="F7448" t="str">
            <v>Measure Life Value Source</v>
          </cell>
          <cell r="G7448" t="str">
            <v/>
          </cell>
          <cell r="H7448" t="str">
            <v/>
          </cell>
          <cell r="I7448" t="str">
            <v>Program Update Report UT 050214.docx</v>
          </cell>
        </row>
        <row r="7449">
          <cell r="C7449" t="str">
            <v>502.3_Incremental cost ($)</v>
          </cell>
          <cell r="D7449">
            <v>3</v>
          </cell>
          <cell r="E7449" t="str">
            <v>Incremental cost ($)</v>
          </cell>
          <cell r="F7449" t="str">
            <v>Incremental Cost Value Source</v>
          </cell>
          <cell r="G7449" t="str">
            <v/>
          </cell>
          <cell r="H7449" t="str">
            <v/>
          </cell>
          <cell r="I7449" t="str">
            <v/>
          </cell>
        </row>
        <row r="7450">
          <cell r="C7450" t="str">
            <v>502.3_Gross Average Monthly Demand Reduction (kW/unit)</v>
          </cell>
          <cell r="D7450">
            <v>3</v>
          </cell>
          <cell r="E7450" t="str">
            <v>Gross Average Monthly Demand Reduction (kW/unit)</v>
          </cell>
          <cell r="F7450" t="str">
            <v>Demand Savings Value Source</v>
          </cell>
          <cell r="G7450" t="str">
            <v/>
          </cell>
          <cell r="H7450" t="str">
            <v/>
          </cell>
          <cell r="I7450" t="str">
            <v>Program Update Report UT 050214.docx</v>
          </cell>
        </row>
        <row r="7451">
          <cell r="C7451" t="str">
            <v>711.2_Gross incremental annual electric savings (kWh/yr)</v>
          </cell>
          <cell r="D7451">
            <v>2</v>
          </cell>
          <cell r="E7451" t="str">
            <v>Gross incremental annual electric savings (kWh/yr)</v>
          </cell>
          <cell r="F7451" t="str">
            <v>Savings Parameters</v>
          </cell>
          <cell r="G7451" t="str">
            <v/>
          </cell>
          <cell r="H7451" t="str">
            <v>See Source Document(s) for savings methodology</v>
          </cell>
          <cell r="I7451" t="str">
            <v>WA Portable Classroom Control.docx</v>
          </cell>
        </row>
        <row r="7452">
          <cell r="C7452" t="str">
            <v>711.2_Gross incremental annual electric savings (kWh/yr)</v>
          </cell>
          <cell r="D7452">
            <v>2</v>
          </cell>
          <cell r="E7452" t="str">
            <v>Gross incremental annual electric savings (kWh/yr)</v>
          </cell>
          <cell r="F7452" t="str">
            <v xml:space="preserve">Energy Savings Value Source </v>
          </cell>
          <cell r="G7452" t="str">
            <v/>
          </cell>
          <cell r="H7452" t="str">
            <v>pg 24-25, Table 7-14</v>
          </cell>
          <cell r="I7452" t="str">
            <v>FinAnswer Express Market Characterization and Program Enhancements - Washington Service Territory 9 Sept 2011.pdf</v>
          </cell>
        </row>
        <row r="7453">
          <cell r="C7453" t="str">
            <v>711.2_Gross Average Monthly Demand Reduction (kW/unit)</v>
          </cell>
          <cell r="D7453">
            <v>2</v>
          </cell>
          <cell r="E7453" t="str">
            <v>Gross Average Monthly Demand Reduction (kW/unit)</v>
          </cell>
          <cell r="F7453" t="str">
            <v>Savings Parameters</v>
          </cell>
          <cell r="G7453" t="str">
            <v/>
          </cell>
          <cell r="H7453" t="str">
            <v>See Source Document(s) for savings methodology</v>
          </cell>
          <cell r="I7453" t="str">
            <v>WA Portable Classroom Control.docx</v>
          </cell>
        </row>
        <row r="7454">
          <cell r="C7454" t="str">
            <v>711.2_Incentive Customer ($)</v>
          </cell>
          <cell r="D7454">
            <v>2</v>
          </cell>
          <cell r="E7454" t="str">
            <v>Incentive Customer ($)</v>
          </cell>
          <cell r="F7454" t="str">
            <v>Incentive Value Source</v>
          </cell>
          <cell r="G7454" t="str">
            <v/>
          </cell>
          <cell r="H7454" t="str">
            <v>pg 24-25, Table 7-14</v>
          </cell>
          <cell r="I7454" t="str">
            <v>FinAnswer Express Market Characterization and Program Enhancements - Washington Service Territory 9 Sept 2011.pdf</v>
          </cell>
        </row>
        <row r="7455">
          <cell r="C7455" t="str">
            <v>711.2_Gross Average Monthly Demand Reduction (kW/unit)</v>
          </cell>
          <cell r="D7455">
            <v>2</v>
          </cell>
          <cell r="E7455" t="str">
            <v>Gross Average Monthly Demand Reduction (kW/unit)</v>
          </cell>
          <cell r="F7455" t="str">
            <v>Demand Reduction Value Source</v>
          </cell>
          <cell r="G7455" t="str">
            <v/>
          </cell>
          <cell r="H7455" t="str">
            <v>pg 24-25, Table 7-14</v>
          </cell>
          <cell r="I7455" t="str">
            <v>FinAnswer Express Market Characterization and Program Enhancements - Washington Service Territory 9 Sept 2011.pdf</v>
          </cell>
        </row>
        <row r="7456">
          <cell r="C7456" t="str">
            <v>711.2_Measure life (years)</v>
          </cell>
          <cell r="D7456">
            <v>2</v>
          </cell>
          <cell r="E7456" t="str">
            <v>Measure life (years)</v>
          </cell>
          <cell r="F7456" t="str">
            <v>Measure Life Value Source</v>
          </cell>
          <cell r="G7456" t="str">
            <v/>
          </cell>
          <cell r="H7456" t="str">
            <v>pg 24-25, Table 7-14</v>
          </cell>
          <cell r="I7456" t="str">
            <v>FinAnswer Express Market Characterization and Program Enhancements - Washington Service Territory 9 Sept 2011.pdf</v>
          </cell>
        </row>
        <row r="7457">
          <cell r="C7457" t="str">
            <v>711.2_Incremental cost ($)</v>
          </cell>
          <cell r="D7457">
            <v>2</v>
          </cell>
          <cell r="E7457" t="str">
            <v>Incremental cost ($)</v>
          </cell>
          <cell r="F7457" t="str">
            <v>Cost Value Source</v>
          </cell>
          <cell r="G7457" t="str">
            <v/>
          </cell>
          <cell r="H7457" t="str">
            <v>pg 24-25, Table 7-14</v>
          </cell>
          <cell r="I7457" t="str">
            <v>FinAnswer Express Market Characterization and Program Enhancements - Washington Service Territory 9 Sept 2011.pdf</v>
          </cell>
        </row>
        <row r="7458">
          <cell r="C7458" t="str">
            <v>711.2_Gross incremental annual electric savings (kWh/yr)</v>
          </cell>
          <cell r="D7458">
            <v>2</v>
          </cell>
          <cell r="E7458" t="str">
            <v>Gross incremental annual electric savings (kWh/yr)</v>
          </cell>
          <cell r="F7458" t="str">
            <v>Savings Parameters</v>
          </cell>
          <cell r="G7458" t="str">
            <v/>
          </cell>
          <cell r="H7458" t="str">
            <v>See Source Document(s) for savings methodology</v>
          </cell>
          <cell r="I7458" t="str">
            <v>eQuest Modeling Summary for 365d T-stat Controls.xls</v>
          </cell>
        </row>
        <row r="7459">
          <cell r="C7459" t="str">
            <v>711.2_Gross Average Monthly Demand Reduction (kW/unit)</v>
          </cell>
          <cell r="D7459">
            <v>2</v>
          </cell>
          <cell r="E7459" t="str">
            <v>Gross Average Monthly Demand Reduction (kW/unit)</v>
          </cell>
          <cell r="F7459" t="str">
            <v>Savings Parameters</v>
          </cell>
          <cell r="G7459" t="str">
            <v/>
          </cell>
          <cell r="H7459" t="str">
            <v>See Source Document(s) for savings methodology</v>
          </cell>
          <cell r="I7459" t="str">
            <v>eQuest Modeling Summary for 365d T-stat Controls.xls</v>
          </cell>
        </row>
        <row r="7460">
          <cell r="C7460" t="str">
            <v>923.2_Gross incremental annual electric savings (kWh/yr)</v>
          </cell>
          <cell r="D7460">
            <v>2</v>
          </cell>
          <cell r="E7460" t="str">
            <v>Gross incremental annual electric savings (kWh/yr)</v>
          </cell>
          <cell r="F7460" t="str">
            <v>Energy Savings Value Source</v>
          </cell>
          <cell r="G7460" t="str">
            <v/>
          </cell>
          <cell r="H7460" t="str">
            <v/>
          </cell>
          <cell r="I7460" t="str">
            <v>NonLighting Measure Worksheets WY 120814.pdf</v>
          </cell>
        </row>
        <row r="7461">
          <cell r="C7461" t="str">
            <v>923.2_Planned Net to Gross Ratio</v>
          </cell>
          <cell r="D7461">
            <v>2</v>
          </cell>
          <cell r="E7461" t="str">
            <v>Planned Net to Gross Ratio</v>
          </cell>
          <cell r="F7461" t="str">
            <v>Net-to-Gross Value Source</v>
          </cell>
          <cell r="G7461" t="str">
            <v/>
          </cell>
          <cell r="H7461" t="str">
            <v>Page 10</v>
          </cell>
          <cell r="I7461" t="str">
            <v>DSM_WY_FinAnswerExpress_Report_2011.pdf</v>
          </cell>
        </row>
        <row r="7462">
          <cell r="C7462" t="str">
            <v>923.2_Planned Realization Rate</v>
          </cell>
          <cell r="D7462">
            <v>2</v>
          </cell>
          <cell r="E7462" t="str">
            <v>Planned Realization Rate</v>
          </cell>
          <cell r="F7462" t="str">
            <v>Realization Rate Value Source</v>
          </cell>
          <cell r="G7462" t="str">
            <v/>
          </cell>
          <cell r="H7462" t="str">
            <v>Table 1</v>
          </cell>
          <cell r="I7462" t="str">
            <v>DSM_WY_FinAnswerExpress_Report_2011.pdf</v>
          </cell>
        </row>
        <row r="7463">
          <cell r="C7463" t="str">
            <v>923.2_Gross Average Monthly Demand Reduction (kW/unit)</v>
          </cell>
          <cell r="D7463">
            <v>2</v>
          </cell>
          <cell r="E7463" t="str">
            <v>Gross Average Monthly Demand Reduction (kW/unit)</v>
          </cell>
          <cell r="F7463" t="str">
            <v>Demand Savings Value Source</v>
          </cell>
          <cell r="G7463" t="str">
            <v/>
          </cell>
          <cell r="H7463" t="str">
            <v/>
          </cell>
          <cell r="I7463" t="str">
            <v>NonLighting Measure Worksheets WY 120814.pdf</v>
          </cell>
        </row>
        <row r="7464">
          <cell r="C7464" t="str">
            <v>923.2_Incremental cost ($)</v>
          </cell>
          <cell r="D7464">
            <v>2</v>
          </cell>
          <cell r="E7464" t="str">
            <v>Incremental cost ($)</v>
          </cell>
          <cell r="F7464" t="str">
            <v>Incremental Cost Value Source</v>
          </cell>
          <cell r="G7464" t="str">
            <v/>
          </cell>
          <cell r="H7464" t="str">
            <v/>
          </cell>
          <cell r="I7464" t="str">
            <v>NonLighting Measure Worksheets WY 120814.pdf</v>
          </cell>
        </row>
        <row r="7465">
          <cell r="C7465" t="str">
            <v>923.2_Measure life (years)</v>
          </cell>
          <cell r="D7465">
            <v>2</v>
          </cell>
          <cell r="E7465" t="str">
            <v>Measure life (years)</v>
          </cell>
          <cell r="F7465" t="str">
            <v>Measure Life Value Source</v>
          </cell>
          <cell r="G7465" t="str">
            <v/>
          </cell>
          <cell r="H7465" t="str">
            <v/>
          </cell>
          <cell r="I7465" t="str">
            <v>NonLighting Measure Worksheets WY 120814.pdf</v>
          </cell>
        </row>
        <row r="7466">
          <cell r="C7466" t="str">
            <v>12302013-010.1_Gross Average Monthly Demand Reduction (kW/unit)</v>
          </cell>
          <cell r="D7466">
            <v>1</v>
          </cell>
          <cell r="E7466" t="str">
            <v>Gross Average Monthly Demand Reduction (kW/unit)</v>
          </cell>
          <cell r="F7466" t="str">
            <v>Demand Reduction Value Source</v>
          </cell>
          <cell r="G7466" t="str">
            <v/>
          </cell>
          <cell r="H7466" t="str">
            <v>Determined for each individual instance.  See background in Section 6.</v>
          </cell>
          <cell r="I7466" t="str">
            <v>Review and Update Industrial Agricultural Incentive Table Measures Washington 3 Nov 2013.pdf</v>
          </cell>
        </row>
        <row r="7467">
          <cell r="C7467" t="str">
            <v>12302013-010.1_Incremental cost ($)</v>
          </cell>
          <cell r="D7467">
            <v>1</v>
          </cell>
          <cell r="E7467" t="str">
            <v>Incremental cost ($)</v>
          </cell>
          <cell r="F7467" t="str">
            <v>Cost Value Source</v>
          </cell>
          <cell r="G7467" t="str">
            <v/>
          </cell>
          <cell r="H7467" t="str">
            <v>Determined for each individual instance.  See background in Section 6.</v>
          </cell>
          <cell r="I7467" t="str">
            <v>Review and Update Industrial Agricultural Incentive Table Measures Washington 3 Nov 2013.pdf</v>
          </cell>
        </row>
        <row r="7468">
          <cell r="C7468" t="str">
            <v>12302013-010.1_Measure life (years)</v>
          </cell>
          <cell r="D7468">
            <v>1</v>
          </cell>
          <cell r="E7468" t="str">
            <v>Measure life (years)</v>
          </cell>
          <cell r="F7468" t="str">
            <v>Measure Life Value Source</v>
          </cell>
          <cell r="G7468" t="str">
            <v/>
          </cell>
          <cell r="H7468" t="str">
            <v>Page 63</v>
          </cell>
          <cell r="I7468" t="str">
            <v>Review and Update Industrial Agricultural Incentive Table Measures Washington 3 Nov 2013.pdf</v>
          </cell>
        </row>
        <row r="7469">
          <cell r="C7469" t="str">
            <v>12302013-010.1_Gross incremental annual electric savings (kWh/yr)</v>
          </cell>
          <cell r="D7469">
            <v>1</v>
          </cell>
          <cell r="E7469" t="str">
            <v>Gross incremental annual electric savings (kWh/yr)</v>
          </cell>
          <cell r="F7469" t="str">
            <v xml:space="preserve">Energy Savings Value Source </v>
          </cell>
          <cell r="G7469" t="str">
            <v/>
          </cell>
          <cell r="H7469" t="str">
            <v>Determined for each individual instance.  See background in Section 6.</v>
          </cell>
          <cell r="I7469" t="str">
            <v>Review and Update Industrial Agricultural Incentive Table Measures Washington 3 Nov 2013.pdf</v>
          </cell>
        </row>
        <row r="7470">
          <cell r="C7470" t="str">
            <v>12302013-011.1_Measure life (years)</v>
          </cell>
          <cell r="D7470">
            <v>1</v>
          </cell>
          <cell r="E7470" t="str">
            <v>Measure life (years)</v>
          </cell>
          <cell r="F7470" t="str">
            <v>Measure Life Value Source</v>
          </cell>
          <cell r="G7470" t="str">
            <v/>
          </cell>
          <cell r="H7470" t="str">
            <v>Page 63</v>
          </cell>
          <cell r="I7470" t="str">
            <v>Review and Update Industrial Agricultural Incentive Table Measures Washington 3 Nov 2013.pdf</v>
          </cell>
        </row>
        <row r="7471">
          <cell r="C7471" t="str">
            <v>12302013-011.1_Incremental cost ($)</v>
          </cell>
          <cell r="D7471">
            <v>1</v>
          </cell>
          <cell r="E7471" t="str">
            <v>Incremental cost ($)</v>
          </cell>
          <cell r="F7471" t="str">
            <v>Cost Value Source</v>
          </cell>
          <cell r="G7471" t="str">
            <v/>
          </cell>
          <cell r="H7471" t="str">
            <v>Determined for each individual instance.  See background in Section 6.</v>
          </cell>
          <cell r="I7471" t="str">
            <v>Review and Update Industrial Agricultural Incentive Table Measures Washington 3 Nov 2013.pdf</v>
          </cell>
        </row>
        <row r="7472">
          <cell r="C7472" t="str">
            <v>12302013-011.1_Gross Average Monthly Demand Reduction (kW/unit)</v>
          </cell>
          <cell r="D7472">
            <v>1</v>
          </cell>
          <cell r="E7472" t="str">
            <v>Gross Average Monthly Demand Reduction (kW/unit)</v>
          </cell>
          <cell r="F7472" t="str">
            <v>Demand Reduction Value Source</v>
          </cell>
          <cell r="G7472" t="str">
            <v/>
          </cell>
          <cell r="H7472" t="str">
            <v>Determined for each individual instance.  See background in Section 6.</v>
          </cell>
          <cell r="I7472" t="str">
            <v>Review and Update Industrial Agricultural Incentive Table Measures Washington 3 Nov 2013.pdf</v>
          </cell>
        </row>
        <row r="7473">
          <cell r="C7473" t="str">
            <v>12302013-011.1_Gross incremental annual electric savings (kWh/yr)</v>
          </cell>
          <cell r="D7473">
            <v>1</v>
          </cell>
          <cell r="E7473" t="str">
            <v>Gross incremental annual electric savings (kWh/yr)</v>
          </cell>
          <cell r="F7473" t="str">
            <v xml:space="preserve">Energy Savings Value Source </v>
          </cell>
          <cell r="G7473" t="str">
            <v/>
          </cell>
          <cell r="H7473" t="str">
            <v>Determined for each individual instance.  See background in Section 6.</v>
          </cell>
          <cell r="I7473" t="str">
            <v>Review and Update Industrial Agricultural Incentive Table Measures Washington 3 Nov 2013.pdf</v>
          </cell>
        </row>
        <row r="7474">
          <cell r="C7474" t="str">
            <v>20150501-006.1_Planned Realization Rate</v>
          </cell>
          <cell r="D7474">
            <v>1</v>
          </cell>
          <cell r="E7474" t="str">
            <v>Planned Realization Rate</v>
          </cell>
          <cell r="F7474" t="str">
            <v>Realization Rate Value Source</v>
          </cell>
          <cell r="G7474" t="str">
            <v/>
          </cell>
          <cell r="H7474" t="str">
            <v xml:space="preserve"> Table 1, p. 2.</v>
          </cell>
          <cell r="I7474" t="str">
            <v>CA_FinAnswer_Express_Program_Evaluation_2009-2011.pdf</v>
          </cell>
        </row>
        <row r="7475">
          <cell r="C7475" t="str">
            <v>20150501-006.1_Planned Net to Gross Ratio</v>
          </cell>
          <cell r="D7475">
            <v>1</v>
          </cell>
          <cell r="E7475" t="str">
            <v>Planned Net to Gross Ratio</v>
          </cell>
          <cell r="F7475" t="str">
            <v>Net-to-Gross Value Source</v>
          </cell>
          <cell r="G7475" t="str">
            <v/>
          </cell>
          <cell r="H7475" t="str">
            <v>P. 2 .</v>
          </cell>
          <cell r="I7475" t="str">
            <v>CA_FinAnswer_Express_Program_Evaluation_2009-2011.pdf</v>
          </cell>
        </row>
        <row r="7476">
          <cell r="C7476" t="str">
            <v>20150501-006.1_Measure life (years)</v>
          </cell>
          <cell r="D7476">
            <v>1</v>
          </cell>
          <cell r="E7476" t="str">
            <v>Measure life (years)</v>
          </cell>
          <cell r="F7476" t="str">
            <v>Measure Life Value Source</v>
          </cell>
          <cell r="G7476" t="str">
            <v/>
          </cell>
          <cell r="H7476" t="str">
            <v/>
          </cell>
          <cell r="I7476" t="str">
            <v>California Industrial  Agricultural Measure Review and Update 29 Nov 2013.docx</v>
          </cell>
        </row>
        <row r="7477">
          <cell r="C7477" t="str">
            <v>11192014-005.1_Planned Net to Gross Ratio</v>
          </cell>
          <cell r="D7477">
            <v>1</v>
          </cell>
          <cell r="E7477" t="str">
            <v>Planned Net to Gross Ratio</v>
          </cell>
          <cell r="F7477" t="str">
            <v>Net-to-Gross Ratio Value Source</v>
          </cell>
          <cell r="G7477" t="str">
            <v/>
          </cell>
          <cell r="H7477" t="str">
            <v>Page 2</v>
          </cell>
          <cell r="I7477" t="str">
            <v>ID_Energy_FinAnswer_Program_Evaluation_2009-2011.pdf</v>
          </cell>
        </row>
        <row r="7478">
          <cell r="C7478" t="str">
            <v>11192014-005.1_Measure life (years)</v>
          </cell>
          <cell r="D7478">
            <v>1</v>
          </cell>
          <cell r="E7478" t="str">
            <v>Measure life (years)</v>
          </cell>
          <cell r="F7478" t="str">
            <v>Measure Life Value Source</v>
          </cell>
          <cell r="G7478" t="str">
            <v/>
          </cell>
          <cell r="H7478" t="str">
            <v>Page 37</v>
          </cell>
          <cell r="I7478" t="str">
            <v>Idaho Industrial  Agricultural Measure Review and Update 20 Nov 2013 revised 27 June 2014.pdf</v>
          </cell>
        </row>
        <row r="7479">
          <cell r="C7479" t="str">
            <v>11192014-005.1_Planned Realization Rate</v>
          </cell>
          <cell r="D7479">
            <v>1</v>
          </cell>
          <cell r="E7479" t="str">
            <v>Planned Realization Rate</v>
          </cell>
          <cell r="F7479" t="str">
            <v>Realization Rate Value Source</v>
          </cell>
          <cell r="G7479" t="str">
            <v/>
          </cell>
          <cell r="H7479" t="str">
            <v>Table 1</v>
          </cell>
          <cell r="I7479" t="str">
            <v>ID_Energy_FinAnswer_Program_Evaluation_2009-2011.pdf</v>
          </cell>
        </row>
        <row r="7480">
          <cell r="C7480" t="str">
            <v>12162013-185.2_Planned Net to Gross Ratio</v>
          </cell>
          <cell r="D7480">
            <v>2</v>
          </cell>
          <cell r="E7480" t="str">
            <v>Planned Net to Gross Ratio</v>
          </cell>
          <cell r="F7480" t="str">
            <v>Net-to-Gross Value Source</v>
          </cell>
          <cell r="G7480" t="str">
            <v/>
          </cell>
          <cell r="H7480" t="str">
            <v>Page 2</v>
          </cell>
          <cell r="I7480" t="str">
            <v>CA_Energy_FinAnswer_Program_Evaluation_2009-2011.pdf</v>
          </cell>
        </row>
        <row r="7481">
          <cell r="C7481" t="str">
            <v>12162013-315.2_Planned Realization Rate</v>
          </cell>
          <cell r="D7481">
            <v>2</v>
          </cell>
          <cell r="E7481" t="str">
            <v>Planned Realization Rate</v>
          </cell>
          <cell r="F7481" t="str">
            <v>Realization Rate Value Source</v>
          </cell>
          <cell r="G7481" t="str">
            <v/>
          </cell>
          <cell r="H7481" t="str">
            <v>Table 1</v>
          </cell>
          <cell r="I7481" t="str">
            <v>ID_Energy_FinAnswer_Program_Evaluation_2009-2011.pdf</v>
          </cell>
        </row>
        <row r="7482">
          <cell r="C7482" t="str">
            <v>12162013-315.2_Planned Net to Gross Ratio</v>
          </cell>
          <cell r="D7482">
            <v>2</v>
          </cell>
          <cell r="E7482" t="str">
            <v>Planned Net to Gross Ratio</v>
          </cell>
          <cell r="F7482" t="str">
            <v>Net-to-Gross Ratio Value Source</v>
          </cell>
          <cell r="G7482" t="str">
            <v/>
          </cell>
          <cell r="H7482" t="str">
            <v>Page 2</v>
          </cell>
          <cell r="I7482" t="str">
            <v>ID_Energy_FinAnswer_Program_Evaluation_2009-2011.pdf</v>
          </cell>
        </row>
        <row r="7483">
          <cell r="C7483" t="str">
            <v>12162013-315.2_Measure life (years)</v>
          </cell>
          <cell r="D7483">
            <v>2</v>
          </cell>
          <cell r="E7483" t="str">
            <v>Measure life (years)</v>
          </cell>
          <cell r="F7483" t="str">
            <v>Measure Life Value Source</v>
          </cell>
          <cell r="G7483" t="str">
            <v>14.5, rounded to 15</v>
          </cell>
          <cell r="H7483" t="str">
            <v>Table 16</v>
          </cell>
          <cell r="I7483" t="str">
            <v>Idaho Energy FinAnswer Evaluation Report - 2008.pdf</v>
          </cell>
        </row>
        <row r="7484">
          <cell r="C7484" t="str">
            <v>11222013-065.2_Incentive Customer ($)</v>
          </cell>
          <cell r="D7484">
            <v>2</v>
          </cell>
          <cell r="E7484" t="str">
            <v>Incentive Customer ($)</v>
          </cell>
          <cell r="F7484" t="str">
            <v>Incentive Value Source</v>
          </cell>
          <cell r="G7484" t="str">
            <v/>
          </cell>
          <cell r="H7484" t="str">
            <v>Incentive Caluclator Tool</v>
          </cell>
          <cell r="I7484" t="str">
            <v>WB UT Incentive Calc EXTERNAL 1.1E 0722013.xlsx</v>
          </cell>
        </row>
        <row r="7485">
          <cell r="C7485" t="str">
            <v>12162013-055.2_Incentive Customer ($)</v>
          </cell>
          <cell r="D7485">
            <v>2</v>
          </cell>
          <cell r="E7485" t="str">
            <v>Incentive Customer ($)</v>
          </cell>
          <cell r="F7485" t="str">
            <v>Incentive Value Source</v>
          </cell>
          <cell r="G7485" t="str">
            <v/>
          </cell>
          <cell r="H7485" t="str">
            <v>Incentive Caluclator Tool</v>
          </cell>
          <cell r="I7485" t="str">
            <v>WA wattSmart Business Incentive DUMMY.xlsx</v>
          </cell>
        </row>
        <row r="7486">
          <cell r="C7486" t="str">
            <v>12162013-445.2_Planned Realization Rate</v>
          </cell>
          <cell r="D7486">
            <v>2</v>
          </cell>
          <cell r="E7486" t="str">
            <v>Planned Realization Rate</v>
          </cell>
          <cell r="F7486" t="str">
            <v>Realization Rate Value Source</v>
          </cell>
          <cell r="G7486" t="str">
            <v/>
          </cell>
          <cell r="H7486" t="str">
            <v>Table 1</v>
          </cell>
          <cell r="I7486" t="str">
            <v>DSM_WY_EnergyFinAnswer_Report_2011.pdf</v>
          </cell>
        </row>
        <row r="7487">
          <cell r="C7487" t="str">
            <v>12162013-445.2_Planned Net to Gross Ratio</v>
          </cell>
          <cell r="D7487">
            <v>2</v>
          </cell>
          <cell r="E7487" t="str">
            <v>Planned Net to Gross Ratio</v>
          </cell>
          <cell r="F7487" t="str">
            <v>Net-to-Gross Valur Source</v>
          </cell>
          <cell r="G7487" t="str">
            <v/>
          </cell>
          <cell r="H7487" t="str">
            <v>Page 10</v>
          </cell>
          <cell r="I7487" t="str">
            <v>DSM_WY_EnergyFinAnswer_Report_2011.pdf</v>
          </cell>
        </row>
        <row r="7488">
          <cell r="C7488" t="str">
            <v>12162013-445.2_Measure life (years)</v>
          </cell>
          <cell r="D7488">
            <v>2</v>
          </cell>
          <cell r="E7488" t="str">
            <v>Measure life (years)</v>
          </cell>
          <cell r="F7488" t="str">
            <v>Measure Life Value Source</v>
          </cell>
          <cell r="G7488" t="str">
            <v/>
          </cell>
          <cell r="H7488" t="str">
            <v>Table 26</v>
          </cell>
          <cell r="I7488" t="str">
            <v>2013-Wyoming-Annual-Report-Appendices-FINAL.pdf</v>
          </cell>
        </row>
        <row r="7489">
          <cell r="C7489" t="str">
            <v>12162013-186.2_Planned Net to Gross Ratio</v>
          </cell>
          <cell r="D7489">
            <v>2</v>
          </cell>
          <cell r="E7489" t="str">
            <v>Planned Net to Gross Ratio</v>
          </cell>
          <cell r="F7489" t="str">
            <v>Net-to-Gross Value Source</v>
          </cell>
          <cell r="G7489" t="str">
            <v/>
          </cell>
          <cell r="H7489" t="str">
            <v>Page 2</v>
          </cell>
          <cell r="I7489" t="str">
            <v>CA_Energy_FinAnswer_Program_Evaluation_2009-2011.pdf</v>
          </cell>
        </row>
        <row r="7490">
          <cell r="C7490" t="str">
            <v>12162013-316.2_Planned Realization Rate</v>
          </cell>
          <cell r="D7490">
            <v>2</v>
          </cell>
          <cell r="E7490" t="str">
            <v>Planned Realization Rate</v>
          </cell>
          <cell r="F7490" t="str">
            <v>Realization Rate Value Source</v>
          </cell>
          <cell r="G7490" t="str">
            <v/>
          </cell>
          <cell r="H7490" t="str">
            <v>Table 1</v>
          </cell>
          <cell r="I7490" t="str">
            <v>ID_Energy_FinAnswer_Program_Evaluation_2009-2011.pdf</v>
          </cell>
        </row>
        <row r="7491">
          <cell r="C7491" t="str">
            <v>12162013-316.2_Planned Net to Gross Ratio</v>
          </cell>
          <cell r="D7491">
            <v>2</v>
          </cell>
          <cell r="E7491" t="str">
            <v>Planned Net to Gross Ratio</v>
          </cell>
          <cell r="F7491" t="str">
            <v>Net-to-Gross Ratio Value Source</v>
          </cell>
          <cell r="G7491" t="str">
            <v/>
          </cell>
          <cell r="H7491" t="str">
            <v>Page 2</v>
          </cell>
          <cell r="I7491" t="str">
            <v>ID_Energy_FinAnswer_Program_Evaluation_2009-2011.pdf</v>
          </cell>
        </row>
        <row r="7492">
          <cell r="C7492" t="str">
            <v>12162013-316.2_Measure life (years)</v>
          </cell>
          <cell r="D7492">
            <v>2</v>
          </cell>
          <cell r="E7492" t="str">
            <v>Measure life (years)</v>
          </cell>
          <cell r="F7492" t="str">
            <v>Measure Life Value Source</v>
          </cell>
          <cell r="G7492" t="str">
            <v>14.5, rounded to 15</v>
          </cell>
          <cell r="H7492" t="str">
            <v>Table 16</v>
          </cell>
          <cell r="I7492" t="str">
            <v>Idaho Energy FinAnswer Evaluation Report - 2008.pdf</v>
          </cell>
        </row>
        <row r="7493">
          <cell r="C7493" t="str">
            <v>11222013-066.2_Incentive Customer ($)</v>
          </cell>
          <cell r="D7493">
            <v>2</v>
          </cell>
          <cell r="E7493" t="str">
            <v>Incentive Customer ($)</v>
          </cell>
          <cell r="F7493" t="str">
            <v>Incentive Value Source</v>
          </cell>
          <cell r="G7493" t="str">
            <v/>
          </cell>
          <cell r="H7493" t="str">
            <v>Incentive Caluclator Tool</v>
          </cell>
          <cell r="I7493" t="str">
            <v>WB UT Incentive Calc EXTERNAL 1.1E 0722013.xlsx</v>
          </cell>
        </row>
        <row r="7494">
          <cell r="C7494" t="str">
            <v>12162013-056.2_Incentive Customer ($)</v>
          </cell>
          <cell r="D7494">
            <v>2</v>
          </cell>
          <cell r="E7494" t="str">
            <v>Incentive Customer ($)</v>
          </cell>
          <cell r="F7494" t="str">
            <v>Incentive Value Source</v>
          </cell>
          <cell r="G7494" t="str">
            <v/>
          </cell>
          <cell r="H7494" t="str">
            <v>Incentive Caluclator Tool</v>
          </cell>
          <cell r="I7494" t="str">
            <v>WA wattSmart Business Incentive DUMMY.xlsx</v>
          </cell>
        </row>
        <row r="7495">
          <cell r="C7495" t="str">
            <v>12162013-446.2_Planned Net to Gross Ratio</v>
          </cell>
          <cell r="D7495">
            <v>2</v>
          </cell>
          <cell r="E7495" t="str">
            <v>Planned Net to Gross Ratio</v>
          </cell>
          <cell r="F7495" t="str">
            <v>Net-to-Gross Valur Source</v>
          </cell>
          <cell r="G7495" t="str">
            <v/>
          </cell>
          <cell r="H7495" t="str">
            <v>Page 10</v>
          </cell>
          <cell r="I7495" t="str">
            <v>DSM_WY_EnergyFinAnswer_Report_2011.pdf</v>
          </cell>
        </row>
        <row r="7496">
          <cell r="C7496" t="str">
            <v>12162013-446.2_Measure life (years)</v>
          </cell>
          <cell r="D7496">
            <v>2</v>
          </cell>
          <cell r="E7496" t="str">
            <v>Measure life (years)</v>
          </cell>
          <cell r="F7496" t="str">
            <v>Measure Life Value Source</v>
          </cell>
          <cell r="G7496" t="str">
            <v/>
          </cell>
          <cell r="H7496" t="str">
            <v>Table 26</v>
          </cell>
          <cell r="I7496" t="str">
            <v>2013-Wyoming-Annual-Report-Appendices-FINAL.pdf</v>
          </cell>
        </row>
        <row r="7497">
          <cell r="C7497" t="str">
            <v>12162013-446.2_Planned Realization Rate</v>
          </cell>
          <cell r="D7497">
            <v>2</v>
          </cell>
          <cell r="E7497" t="str">
            <v>Planned Realization Rate</v>
          </cell>
          <cell r="F7497" t="str">
            <v>Realization Rate Value Source</v>
          </cell>
          <cell r="G7497" t="str">
            <v/>
          </cell>
          <cell r="H7497" t="str">
            <v>Table 1</v>
          </cell>
          <cell r="I7497" t="str">
            <v>DSM_WY_EnergyFinAnswer_Report_2011.pdf</v>
          </cell>
        </row>
        <row r="7498">
          <cell r="C7498" t="str">
            <v>194.2_Planned Net to Gross Ratio</v>
          </cell>
          <cell r="D7498">
            <v>2</v>
          </cell>
          <cell r="E7498" t="str">
            <v>Planned Net to Gross Ratio</v>
          </cell>
          <cell r="F7498" t="str">
            <v>Net-to-Gross Value Source</v>
          </cell>
          <cell r="G7498" t="str">
            <v/>
          </cell>
          <cell r="H7498" t="str">
            <v>P. 2 .</v>
          </cell>
          <cell r="I7498" t="str">
            <v>CA_FinAnswer_Express_Program_Evaluation_2009-2011.pdf</v>
          </cell>
        </row>
        <row r="7499">
          <cell r="C7499" t="str">
            <v>194.2_Gross incremental annual electric savings (kWh/yr)</v>
          </cell>
          <cell r="D7499">
            <v>2</v>
          </cell>
          <cell r="E7499" t="str">
            <v>Gross incremental annual electric savings (kWh/yr)</v>
          </cell>
          <cell r="F7499" t="str">
            <v>Energy Savings Value Source</v>
          </cell>
          <cell r="G7499" t="str">
            <v/>
          </cell>
          <cell r="H7499" t="str">
            <v/>
          </cell>
          <cell r="I7499" t="str">
            <v>Irrigation Measure Revision - Analysis Updated 13 Feb 2014.xlsx</v>
          </cell>
        </row>
        <row r="7500">
          <cell r="C7500" t="str">
            <v>194.2_Planned Realization Rate</v>
          </cell>
          <cell r="D7500">
            <v>2</v>
          </cell>
          <cell r="E7500" t="str">
            <v>Planned Realization Rate</v>
          </cell>
          <cell r="F7500" t="str">
            <v>Realization Rate Value Source</v>
          </cell>
          <cell r="G7500" t="str">
            <v/>
          </cell>
          <cell r="H7500" t="str">
            <v xml:space="preserve"> Table 1, p. 2.</v>
          </cell>
          <cell r="I7500" t="str">
            <v>CA_FinAnswer_Express_Program_Evaluation_2009-2011.pdf</v>
          </cell>
        </row>
        <row r="7501">
          <cell r="C7501" t="str">
            <v>194.2_Measure life (years)</v>
          </cell>
          <cell r="D7501">
            <v>2</v>
          </cell>
          <cell r="E7501" t="str">
            <v>Measure life (years)</v>
          </cell>
          <cell r="F7501" t="str">
            <v>Measure Life Value Source</v>
          </cell>
          <cell r="G7501" t="str">
            <v/>
          </cell>
          <cell r="H7501" t="str">
            <v/>
          </cell>
          <cell r="I7501" t="str">
            <v>Irrigation Measure Revision - Analysis Updated 13 Feb 2014.xlsx</v>
          </cell>
        </row>
        <row r="7502">
          <cell r="C7502" t="str">
            <v>194.2_Gross Average Monthly Demand Reduction (kW/unit)</v>
          </cell>
          <cell r="D7502">
            <v>2</v>
          </cell>
          <cell r="E7502" t="str">
            <v>Gross Average Monthly Demand Reduction (kW/unit)</v>
          </cell>
          <cell r="F7502" t="str">
            <v>Demand Savings Value Source</v>
          </cell>
          <cell r="G7502" t="str">
            <v/>
          </cell>
          <cell r="H7502" t="str">
            <v/>
          </cell>
          <cell r="I7502" t="str">
            <v>Irrigation Measure Revision - Analysis Updated 13 Feb 2014.xlsx</v>
          </cell>
        </row>
        <row r="7503">
          <cell r="C7503" t="str">
            <v>194.2_Incremental cost ($)</v>
          </cell>
          <cell r="D7503">
            <v>2</v>
          </cell>
          <cell r="E7503" t="str">
            <v>Incremental cost ($)</v>
          </cell>
          <cell r="F7503" t="str">
            <v>Incremental Cost Value Source</v>
          </cell>
          <cell r="G7503" t="str">
            <v/>
          </cell>
          <cell r="H7503" t="str">
            <v/>
          </cell>
          <cell r="I7503" t="str">
            <v>Irrigation Measure Revision - Analysis Updated 13 Feb 2014.xlsx</v>
          </cell>
        </row>
        <row r="7504">
          <cell r="C7504" t="str">
            <v>432.3_Measure life (years)</v>
          </cell>
          <cell r="D7504">
            <v>3</v>
          </cell>
          <cell r="E7504" t="str">
            <v>Measure life (years)</v>
          </cell>
          <cell r="F7504" t="str">
            <v>Measure Life Value Source</v>
          </cell>
          <cell r="G7504" t="str">
            <v/>
          </cell>
          <cell r="H7504" t="str">
            <v>Page 26</v>
          </cell>
          <cell r="I7504" t="str">
            <v>Utah Industrial  Agricultural Measure Review and Update 1 May 2014.docx</v>
          </cell>
        </row>
        <row r="7505">
          <cell r="C7505" t="str">
            <v>432.3_Gross incremental annual electric savings (kWh/yr)</v>
          </cell>
          <cell r="D7505">
            <v>3</v>
          </cell>
          <cell r="E7505" t="str">
            <v>Gross incremental annual electric savings (kWh/yr)</v>
          </cell>
          <cell r="F7505" t="str">
            <v>Energy savings value source</v>
          </cell>
          <cell r="G7505" t="str">
            <v/>
          </cell>
          <cell r="H7505" t="str">
            <v>page 26</v>
          </cell>
          <cell r="I7505" t="str">
            <v>Utah Industrial  Agricultural Measure Review and Update 1 May 2014.docx</v>
          </cell>
        </row>
        <row r="7506">
          <cell r="C7506" t="str">
            <v>432.3_Planned Realization Rate</v>
          </cell>
          <cell r="D7506">
            <v>3</v>
          </cell>
          <cell r="E7506" t="str">
            <v>Planned Realization Rate</v>
          </cell>
          <cell r="F7506" t="str">
            <v>Planned Realization Rate Value Source</v>
          </cell>
          <cell r="G7506" t="str">
            <v/>
          </cell>
          <cell r="H7506" t="str">
            <v>BAU - CE inputs sheet</v>
          </cell>
          <cell r="I7506" t="str">
            <v>CE inputs - measure update   small business 031314.xlsx</v>
          </cell>
        </row>
        <row r="7507">
          <cell r="C7507" t="str">
            <v>432.3_Incremental cost ($)</v>
          </cell>
          <cell r="D7507">
            <v>3</v>
          </cell>
          <cell r="E7507" t="str">
            <v>Incremental cost ($)</v>
          </cell>
          <cell r="F7507" t="str">
            <v>Cost value source</v>
          </cell>
          <cell r="G7507" t="str">
            <v/>
          </cell>
          <cell r="H7507" t="str">
            <v>page 26</v>
          </cell>
          <cell r="I7507" t="str">
            <v>Utah Industrial  Agricultural Measure Review and Update 1 May 2014.docx</v>
          </cell>
        </row>
        <row r="7508">
          <cell r="C7508" t="str">
            <v>432.3_Planned Net to Gross Ratio</v>
          </cell>
          <cell r="D7508">
            <v>3</v>
          </cell>
          <cell r="E7508" t="str">
            <v>Planned Net to Gross Ratio</v>
          </cell>
          <cell r="F7508" t="str">
            <v>Planned Net-to-Gross Ratio Value Source</v>
          </cell>
          <cell r="G7508" t="str">
            <v/>
          </cell>
          <cell r="H7508" t="str">
            <v>BAU - CE inputs sheet</v>
          </cell>
          <cell r="I7508" t="str">
            <v>CE inputs - measure update   small business 031314.xlsx</v>
          </cell>
        </row>
        <row r="7509">
          <cell r="C7509" t="str">
            <v>09232014-001.1_Gross incremental annual electric savings (kWh/yr)</v>
          </cell>
          <cell r="D7509">
            <v>1</v>
          </cell>
          <cell r="E7509" t="str">
            <v>Gross incremental annual electric savings (kWh/yr)</v>
          </cell>
          <cell r="F7509" t="str">
            <v xml:space="preserve">Energy Savings Value Source </v>
          </cell>
          <cell r="G7509" t="str">
            <v/>
          </cell>
          <cell r="H7509" t="str">
            <v/>
          </cell>
          <cell r="I7509" t="str">
            <v>Irrigation Measure Revision - Analysis Updated 13 Feb 2014.xlsx</v>
          </cell>
        </row>
        <row r="7510">
          <cell r="C7510" t="str">
            <v>09232014-001.1_Incremental cost ($)</v>
          </cell>
          <cell r="D7510">
            <v>1</v>
          </cell>
          <cell r="E7510" t="str">
            <v>Incremental cost ($)</v>
          </cell>
          <cell r="F7510" t="str">
            <v>Cost Value Source</v>
          </cell>
          <cell r="G7510" t="str">
            <v/>
          </cell>
          <cell r="H7510" t="str">
            <v/>
          </cell>
          <cell r="I7510" t="str">
            <v>Irrigation Measure Revision - Analysis Updated 13 Feb 2014.xlsx</v>
          </cell>
        </row>
        <row r="7511">
          <cell r="C7511" t="str">
            <v>09232014-001.1_Gross Average Monthly Demand Reduction (kW/unit)</v>
          </cell>
          <cell r="D7511">
            <v>1</v>
          </cell>
          <cell r="E7511" t="str">
            <v>Gross Average Monthly Demand Reduction (kW/unit)</v>
          </cell>
          <cell r="F7511" t="str">
            <v>Demand Reduction Value Source</v>
          </cell>
          <cell r="G7511" t="str">
            <v/>
          </cell>
          <cell r="H7511" t="str">
            <v/>
          </cell>
          <cell r="I7511" t="str">
            <v>Irrigation Measure Revision - Analysis Updated 13 Feb 2014.xlsx</v>
          </cell>
        </row>
        <row r="7512">
          <cell r="C7512" t="str">
            <v>09232014-001.1_Measure life (years)</v>
          </cell>
          <cell r="D7512">
            <v>1</v>
          </cell>
          <cell r="E7512" t="str">
            <v>Measure life (years)</v>
          </cell>
          <cell r="F7512" t="str">
            <v>Measure Life Value Source</v>
          </cell>
          <cell r="G7512" t="str">
            <v/>
          </cell>
          <cell r="H7512" t="str">
            <v>Page 25</v>
          </cell>
          <cell r="I7512" t="str">
            <v>Review and Update Industrial Agricultural Incentive Table Measures Washington 3 Nov 2013.pdf</v>
          </cell>
        </row>
        <row r="7513">
          <cell r="C7513" t="str">
            <v>1081.2_Incremental cost ($)</v>
          </cell>
          <cell r="D7513">
            <v>2</v>
          </cell>
          <cell r="E7513" t="str">
            <v>Incremental cost ($)</v>
          </cell>
          <cell r="F7513" t="str">
            <v>Incremental Cost Value Source</v>
          </cell>
          <cell r="G7513" t="str">
            <v/>
          </cell>
          <cell r="H7513" t="str">
            <v>Page 26</v>
          </cell>
          <cell r="I7513" t="str">
            <v>Wyoming Industrial  Agricultural Measure Review and Update 9 Nov.docx</v>
          </cell>
        </row>
        <row r="7514">
          <cell r="C7514" t="str">
            <v>1081.2_Gross Average Monthly Demand Reduction (kW/unit)</v>
          </cell>
          <cell r="D7514">
            <v>2</v>
          </cell>
          <cell r="E7514" t="str">
            <v>Gross Average Monthly Demand Reduction (kW/unit)</v>
          </cell>
          <cell r="F7514" t="str">
            <v>Demand Savings Value Source</v>
          </cell>
          <cell r="G7514" t="str">
            <v/>
          </cell>
          <cell r="H7514" t="str">
            <v>Page 26</v>
          </cell>
          <cell r="I7514" t="str">
            <v>Wyoming Industrial  Agricultural Measure Review and Update 9 Nov.docx</v>
          </cell>
        </row>
        <row r="7515">
          <cell r="C7515" t="str">
            <v>1081.2_Gross incremental annual electric savings (kWh/yr)</v>
          </cell>
          <cell r="D7515">
            <v>2</v>
          </cell>
          <cell r="E7515" t="str">
            <v>Gross incremental annual electric savings (kWh/yr)</v>
          </cell>
          <cell r="F7515" t="str">
            <v>Energy Savings Value Source</v>
          </cell>
          <cell r="G7515" t="str">
            <v/>
          </cell>
          <cell r="H7515" t="str">
            <v>Page 26</v>
          </cell>
          <cell r="I7515" t="str">
            <v>Wyoming Industrial  Agricultural Measure Review and Update 9 Nov.docx</v>
          </cell>
        </row>
        <row r="7516">
          <cell r="C7516" t="str">
            <v>1081.2_Planned Net to Gross Ratio</v>
          </cell>
          <cell r="D7516">
            <v>2</v>
          </cell>
          <cell r="E7516" t="str">
            <v>Planned Net to Gross Ratio</v>
          </cell>
          <cell r="F7516" t="str">
            <v>Net-to-Gross Value Source</v>
          </cell>
          <cell r="G7516" t="str">
            <v/>
          </cell>
          <cell r="H7516" t="str">
            <v>Recommendation on Page 10</v>
          </cell>
          <cell r="I7516" t="str">
            <v>DSM_WY_EnergyFinAnswer_Report_2011.pdf</v>
          </cell>
        </row>
        <row r="7517">
          <cell r="C7517" t="str">
            <v>1081.2_Measure life (years)</v>
          </cell>
          <cell r="D7517">
            <v>2</v>
          </cell>
          <cell r="E7517" t="str">
            <v>Measure life (years)</v>
          </cell>
          <cell r="F7517" t="str">
            <v>Measure Life Value Source</v>
          </cell>
          <cell r="G7517" t="str">
            <v/>
          </cell>
          <cell r="H7517" t="str">
            <v>Page 26</v>
          </cell>
          <cell r="I7517" t="str">
            <v>Wyoming Industrial  Agricultural Measure Review and Update 9 Nov.docx</v>
          </cell>
        </row>
        <row r="7518">
          <cell r="C7518" t="str">
            <v>212.2_Planned Net to Gross Ratio</v>
          </cell>
          <cell r="D7518">
            <v>2</v>
          </cell>
          <cell r="E7518" t="str">
            <v>Planned Net to Gross Ratio</v>
          </cell>
          <cell r="F7518" t="str">
            <v>Net-to-Gross Value Source</v>
          </cell>
          <cell r="G7518" t="str">
            <v/>
          </cell>
          <cell r="H7518" t="str">
            <v>P. 2 .</v>
          </cell>
          <cell r="I7518" t="str">
            <v>CA_FinAnswer_Express_Program_Evaluation_2009-2011.pdf</v>
          </cell>
        </row>
        <row r="7519">
          <cell r="C7519" t="str">
            <v>212.2_Measure life (years)</v>
          </cell>
          <cell r="D7519">
            <v>2</v>
          </cell>
          <cell r="E7519" t="str">
            <v>Measure life (years)</v>
          </cell>
          <cell r="F7519" t="str">
            <v>Measure Life Value Source</v>
          </cell>
          <cell r="G7519" t="str">
            <v/>
          </cell>
          <cell r="H7519" t="str">
            <v/>
          </cell>
          <cell r="I7519" t="str">
            <v>FinAnswer Express Market Characterization and Program Enhancements - California Service Territory 18 August 2011.pdf</v>
          </cell>
        </row>
        <row r="7520">
          <cell r="C7520" t="str">
            <v>212.2_Planned Realization Rate</v>
          </cell>
          <cell r="D7520">
            <v>2</v>
          </cell>
          <cell r="E7520" t="str">
            <v>Planned Realization Rate</v>
          </cell>
          <cell r="F7520" t="str">
            <v>Realization Rate Value Source</v>
          </cell>
          <cell r="G7520" t="str">
            <v/>
          </cell>
          <cell r="H7520" t="str">
            <v xml:space="preserve"> Table 1, p. 2.</v>
          </cell>
          <cell r="I7520" t="str">
            <v>CA_FinAnswer_Express_Program_Evaluation_2009-2011.pdf</v>
          </cell>
        </row>
        <row r="7521">
          <cell r="C7521" t="str">
            <v>212.2_Gross incremental annual electric savings (kWh/yr)</v>
          </cell>
          <cell r="D7521">
            <v>2</v>
          </cell>
          <cell r="E7521" t="str">
            <v>Gross incremental annual electric savings (kWh/yr)</v>
          </cell>
          <cell r="F7521" t="str">
            <v>Energy Savings Value Source</v>
          </cell>
          <cell r="G7521" t="str">
            <v/>
          </cell>
          <cell r="H7521" t="str">
            <v/>
          </cell>
          <cell r="I7521" t="str">
            <v>California Industrial  Agricultural Measure Review and Update 29 Nov 2013.docx</v>
          </cell>
        </row>
        <row r="7522">
          <cell r="C7522" t="str">
            <v>212.2_Incremental cost ($)</v>
          </cell>
          <cell r="D7522">
            <v>2</v>
          </cell>
          <cell r="E7522" t="str">
            <v>Incremental cost ($)</v>
          </cell>
          <cell r="F7522" t="str">
            <v>Incremental Cost Value Source</v>
          </cell>
          <cell r="G7522" t="str">
            <v/>
          </cell>
          <cell r="H7522" t="str">
            <v/>
          </cell>
          <cell r="I7522" t="str">
            <v>California Industrial  Agricultural Measure Review and Update 29 Nov 2013.docx</v>
          </cell>
        </row>
        <row r="7523">
          <cell r="C7523" t="str">
            <v>212.2_Gross Average Monthly Demand Reduction (kW/unit)</v>
          </cell>
          <cell r="D7523">
            <v>2</v>
          </cell>
          <cell r="E7523" t="str">
            <v>Gross Average Monthly Demand Reduction (kW/unit)</v>
          </cell>
          <cell r="F7523" t="str">
            <v>Demand Savings Value Source</v>
          </cell>
          <cell r="G7523" t="str">
            <v/>
          </cell>
          <cell r="H7523" t="str">
            <v/>
          </cell>
          <cell r="I7523" t="str">
            <v>California Industrial  Agricultural Measure Review and Update 29 Nov 2013.docx</v>
          </cell>
        </row>
        <row r="7524">
          <cell r="C7524" t="str">
            <v>421.2_Gross incremental annual electric savings (kWh/yr)</v>
          </cell>
          <cell r="D7524">
            <v>2</v>
          </cell>
          <cell r="E7524" t="str">
            <v>Gross incremental annual electric savings (kWh/yr)</v>
          </cell>
          <cell r="F7524" t="str">
            <v xml:space="preserve">Energy Savings Value Source </v>
          </cell>
          <cell r="G7524" t="str">
            <v/>
          </cell>
          <cell r="H7524" t="str">
            <v/>
          </cell>
          <cell r="I7524" t="str">
            <v>Idaho Industrial  Agricultural Measure Review and Update 20 Nov 2013 revised 27 June 2014.pdf</v>
          </cell>
        </row>
        <row r="7525">
          <cell r="C7525" t="str">
            <v>421.2_Gross Average Monthly Demand Reduction (kW/unit)</v>
          </cell>
          <cell r="D7525">
            <v>2</v>
          </cell>
          <cell r="E7525" t="str">
            <v>Gross Average Monthly Demand Reduction (kW/unit)</v>
          </cell>
          <cell r="F7525" t="str">
            <v>Demand Reduction Value Source</v>
          </cell>
          <cell r="G7525" t="str">
            <v/>
          </cell>
          <cell r="H7525" t="str">
            <v/>
          </cell>
          <cell r="I7525" t="str">
            <v>Idaho Industrial  Agricultural Measure Review and Update 20 Nov 2013 revised 27 June 2014.pdf</v>
          </cell>
        </row>
        <row r="7526">
          <cell r="C7526" t="str">
            <v>421.2_Planned Net to Gross Ratio</v>
          </cell>
          <cell r="D7526">
            <v>2</v>
          </cell>
          <cell r="E7526" t="str">
            <v>Planned Net to Gross Ratio</v>
          </cell>
          <cell r="F7526" t="str">
            <v>Net-to-Gross Ratio Value Source</v>
          </cell>
          <cell r="G7526" t="str">
            <v/>
          </cell>
          <cell r="H7526" t="str">
            <v>Page 2</v>
          </cell>
          <cell r="I7526" t="str">
            <v>ID_Energy_FinAnswer_Program_Evaluation_2009-2011.pdf</v>
          </cell>
        </row>
        <row r="7527">
          <cell r="C7527" t="str">
            <v>421.2_Planned Realization Rate</v>
          </cell>
          <cell r="D7527">
            <v>2</v>
          </cell>
          <cell r="E7527" t="str">
            <v>Planned Realization Rate</v>
          </cell>
          <cell r="F7527" t="str">
            <v>Realization Rate Value Source</v>
          </cell>
          <cell r="G7527" t="str">
            <v/>
          </cell>
          <cell r="H7527" t="str">
            <v>Table 1</v>
          </cell>
          <cell r="I7527" t="str">
            <v>ID_Energy_FinAnswer_Program_Evaluation_2009-2011.pdf</v>
          </cell>
        </row>
        <row r="7528">
          <cell r="C7528" t="str">
            <v>421.2_Measure life (years)</v>
          </cell>
          <cell r="D7528">
            <v>2</v>
          </cell>
          <cell r="E7528" t="str">
            <v>Measure life (years)</v>
          </cell>
          <cell r="F7528" t="str">
            <v>Measure Life Value Source</v>
          </cell>
          <cell r="G7528" t="str">
            <v/>
          </cell>
          <cell r="H7528" t="str">
            <v>Table 3 on page 19 of Appendix 1</v>
          </cell>
          <cell r="I7528" t="str">
            <v>ID_2011_Annual_Report_Appendix.pdf</v>
          </cell>
        </row>
        <row r="7529">
          <cell r="C7529" t="str">
            <v>421.2_Incremental cost ($)</v>
          </cell>
          <cell r="D7529">
            <v>2</v>
          </cell>
          <cell r="E7529" t="str">
            <v>Incremental cost ($)</v>
          </cell>
          <cell r="F7529" t="str">
            <v>Cost Value Source</v>
          </cell>
          <cell r="G7529" t="str">
            <v/>
          </cell>
          <cell r="H7529" t="str">
            <v/>
          </cell>
          <cell r="I7529" t="str">
            <v>Idaho Industrial  Agricultural Measure Review and Update 20 Nov 2013 revised 27 June 2014.pdf</v>
          </cell>
        </row>
        <row r="7530">
          <cell r="C7530" t="str">
            <v>646.2_Gross incremental annual electric savings (kWh/yr)</v>
          </cell>
          <cell r="D7530">
            <v>2</v>
          </cell>
          <cell r="E7530" t="str">
            <v>Gross incremental annual electric savings (kWh/yr)</v>
          </cell>
          <cell r="F7530" t="str">
            <v xml:space="preserve">Energy Savings Value Source </v>
          </cell>
          <cell r="G7530" t="str">
            <v/>
          </cell>
          <cell r="H7530" t="str">
            <v/>
          </cell>
          <cell r="I7530" t="str">
            <v>FinAnswer Express Market Characterization and Program Enhancements - Utah Service Territory 30 Nov 2011.pdf</v>
          </cell>
        </row>
        <row r="7531">
          <cell r="C7531" t="str">
            <v>646.2_Gross Average Monthly Demand Reduction (kW/unit)</v>
          </cell>
          <cell r="D7531">
            <v>2</v>
          </cell>
          <cell r="E7531" t="str">
            <v>Gross Average Monthly Demand Reduction (kW/unit)</v>
          </cell>
          <cell r="F7531" t="str">
            <v>Savings Parameters</v>
          </cell>
          <cell r="G7531" t="str">
            <v/>
          </cell>
          <cell r="H7531" t="str">
            <v/>
          </cell>
          <cell r="I7531" t="str">
            <v>Farm Equipment.docx</v>
          </cell>
        </row>
        <row r="7532">
          <cell r="C7532" t="str">
            <v>646.2_Efficient Case Value</v>
          </cell>
          <cell r="D7532">
            <v>2</v>
          </cell>
          <cell r="E7532" t="str">
            <v>Efficient Case Value</v>
          </cell>
          <cell r="F7532" t="str">
            <v>Efficient Case Value Source</v>
          </cell>
          <cell r="G7532" t="str">
            <v/>
          </cell>
          <cell r="H7532" t="str">
            <v/>
          </cell>
          <cell r="I7532" t="str">
            <v>FinAnswer Express Market Characterization and Program Enhancements - Utah Service Territory 30 Nov 2011.pdf</v>
          </cell>
        </row>
        <row r="7533">
          <cell r="C7533" t="str">
            <v>646.2_Gross Average Monthly Demand Reduction (kW/unit)</v>
          </cell>
          <cell r="D7533">
            <v>2</v>
          </cell>
          <cell r="E7533" t="str">
            <v>Gross Average Monthly Demand Reduction (kW/unit)</v>
          </cell>
          <cell r="F7533" t="str">
            <v>Demand Reduction Value Source</v>
          </cell>
          <cell r="G7533" t="str">
            <v/>
          </cell>
          <cell r="H7533" t="str">
            <v/>
          </cell>
          <cell r="I7533" t="str">
            <v>FinAnswer Express Market Characterization and Program Enhancements - Utah Service Territory 30 Nov 2011.pdf</v>
          </cell>
        </row>
        <row r="7534">
          <cell r="C7534" t="str">
            <v>646.2_Gross incremental annual electric savings (kWh/yr)</v>
          </cell>
          <cell r="D7534">
            <v>2</v>
          </cell>
          <cell r="E7534" t="str">
            <v>Gross incremental annual electric savings (kWh/yr)</v>
          </cell>
          <cell r="F7534" t="str">
            <v>Savings Parameters</v>
          </cell>
          <cell r="G7534" t="str">
            <v/>
          </cell>
          <cell r="H7534" t="str">
            <v/>
          </cell>
          <cell r="I7534" t="str">
            <v>Farm Equipment.docx</v>
          </cell>
        </row>
        <row r="7535">
          <cell r="C7535" t="str">
            <v>646.2_Incremental cost ($)</v>
          </cell>
          <cell r="D7535">
            <v>2</v>
          </cell>
          <cell r="E7535" t="str">
            <v>Incremental cost ($)</v>
          </cell>
          <cell r="F7535" t="str">
            <v>Cost Value Source</v>
          </cell>
          <cell r="G7535" t="str">
            <v/>
          </cell>
          <cell r="H7535" t="str">
            <v/>
          </cell>
          <cell r="I7535" t="str">
            <v>FinAnswer Express Market Characterization and Program Enhancements - Utah Service Territory 30 Nov 2011.pdf</v>
          </cell>
        </row>
        <row r="7536">
          <cell r="C7536" t="str">
            <v>646.2_Baseline Value</v>
          </cell>
          <cell r="D7536">
            <v>2</v>
          </cell>
          <cell r="E7536" t="str">
            <v>Baseline Value</v>
          </cell>
          <cell r="F7536" t="str">
            <v>Baseline Value Source</v>
          </cell>
          <cell r="G7536" t="str">
            <v/>
          </cell>
          <cell r="H7536" t="str">
            <v/>
          </cell>
          <cell r="I7536" t="str">
            <v>FinAnswer Express Market Characterization and Program Enhancements - Utah Service Territory 30 Nov 2011.pdf</v>
          </cell>
        </row>
        <row r="7537">
          <cell r="C7537" t="str">
            <v>646.2_Incentive Customer ($)</v>
          </cell>
          <cell r="D7537">
            <v>2</v>
          </cell>
          <cell r="E7537" t="str">
            <v>Incentive Customer ($)</v>
          </cell>
          <cell r="F7537" t="str">
            <v>Incentive Value Source</v>
          </cell>
          <cell r="G7537" t="str">
            <v/>
          </cell>
          <cell r="H7537" t="str">
            <v>FE Deemed Savings - Industrial v10.18.12.xlsx table of deemed values used by program administator</v>
          </cell>
          <cell r="I7537" t="str">
            <v/>
          </cell>
        </row>
        <row r="7538">
          <cell r="C7538" t="str">
            <v>871.2_Gross Average Monthly Demand Reduction (kW/unit)</v>
          </cell>
          <cell r="D7538">
            <v>2</v>
          </cell>
          <cell r="E7538" t="str">
            <v>Gross Average Monthly Demand Reduction (kW/unit)</v>
          </cell>
          <cell r="F7538" t="str">
            <v>Savings Parameters</v>
          </cell>
          <cell r="G7538" t="str">
            <v/>
          </cell>
          <cell r="H7538" t="str">
            <v/>
          </cell>
          <cell r="I7538" t="str">
            <v>WA Farm Equipment.docx</v>
          </cell>
        </row>
        <row r="7539">
          <cell r="C7539" t="str">
            <v>871.2_Gross incremental annual electric savings (kWh/yr)</v>
          </cell>
          <cell r="D7539">
            <v>2</v>
          </cell>
          <cell r="E7539" t="str">
            <v>Gross incremental annual electric savings (kWh/yr)</v>
          </cell>
          <cell r="F7539" t="str">
            <v>Savings Parameters</v>
          </cell>
          <cell r="G7539" t="str">
            <v/>
          </cell>
          <cell r="H7539" t="str">
            <v/>
          </cell>
          <cell r="I7539" t="str">
            <v>WA Farm Equipment.docx</v>
          </cell>
        </row>
        <row r="7540">
          <cell r="C7540" t="str">
            <v>871.2_Incentive Customer ($)</v>
          </cell>
          <cell r="D7540">
            <v>2</v>
          </cell>
          <cell r="E7540" t="str">
            <v>Incentive Customer ($)</v>
          </cell>
          <cell r="F7540" t="str">
            <v>Incentive Value Source</v>
          </cell>
          <cell r="G7540" t="str">
            <v/>
          </cell>
          <cell r="H7540" t="str">
            <v>pg 52, Farm &amp; Dairy Equipment Incentives table</v>
          </cell>
          <cell r="I7540" t="str">
            <v>Review and Update Industrial Agricultural Incentive Table Measures Washington 3 Nov 2013.pdf</v>
          </cell>
        </row>
        <row r="7541">
          <cell r="C7541" t="str">
            <v>871.2_Incremental cost ($)</v>
          </cell>
          <cell r="D7541">
            <v>2</v>
          </cell>
          <cell r="E7541" t="str">
            <v>Incremental cost ($)</v>
          </cell>
          <cell r="F7541" t="str">
            <v>Cost Value Source</v>
          </cell>
          <cell r="G7541" t="str">
            <v/>
          </cell>
          <cell r="H7541" t="str">
            <v>pg 52, Farm &amp; Dairy Equipment Incentives table</v>
          </cell>
          <cell r="I7541" t="str">
            <v>Review and Update Industrial Agricultural Incentive Table Measures Washington 3 Nov 2013.pdf</v>
          </cell>
        </row>
        <row r="7542">
          <cell r="C7542" t="str">
            <v>871.2_Gross Average Monthly Demand Reduction (kW/unit)</v>
          </cell>
          <cell r="D7542">
            <v>2</v>
          </cell>
          <cell r="E7542" t="str">
            <v>Gross Average Monthly Demand Reduction (kW/unit)</v>
          </cell>
          <cell r="F7542" t="str">
            <v>Demand Reduction Value Source</v>
          </cell>
          <cell r="G7542" t="str">
            <v/>
          </cell>
          <cell r="H7542" t="str">
            <v>pg 52, Farm &amp; Dairy Equipment Incentives table</v>
          </cell>
          <cell r="I7542" t="str">
            <v>Review and Update Industrial Agricultural Incentive Table Measures Washington 3 Nov 2013.pdf</v>
          </cell>
        </row>
        <row r="7543">
          <cell r="C7543" t="str">
            <v>871.2_Gross incremental annual electric savings (kWh/yr)</v>
          </cell>
          <cell r="D7543">
            <v>2</v>
          </cell>
          <cell r="E7543" t="str">
            <v>Gross incremental annual electric savings (kWh/yr)</v>
          </cell>
          <cell r="F7543" t="str">
            <v xml:space="preserve">Energy Savings Value Source </v>
          </cell>
          <cell r="G7543" t="str">
            <v/>
          </cell>
          <cell r="H7543" t="str">
            <v>pg 52, Farm &amp; Dairy Equipment Incentives table</v>
          </cell>
          <cell r="I7543" t="str">
            <v>Review and Update Industrial Agricultural Incentive Table Measures Washington 3 Nov 2013.pdf</v>
          </cell>
        </row>
        <row r="7544">
          <cell r="C7544" t="str">
            <v>871.2_Gross incremental annual electric savings (kWh/yr)</v>
          </cell>
          <cell r="D7544">
            <v>2</v>
          </cell>
          <cell r="E7544" t="str">
            <v>Gross incremental annual electric savings (kWh/yr)</v>
          </cell>
          <cell r="F7544" t="str">
            <v>Savings Parameters</v>
          </cell>
          <cell r="G7544" t="str">
            <v/>
          </cell>
          <cell r="H7544" t="str">
            <v>pg 52, Farm &amp; Dairy Equipment Incentives table</v>
          </cell>
          <cell r="I7544" t="str">
            <v>Review and Update Industrial Agricultural Incentive Table Measures Washington 3 Nov 2013.pdf</v>
          </cell>
        </row>
        <row r="7545">
          <cell r="C7545" t="str">
            <v>871.2_Measure life (years)</v>
          </cell>
          <cell r="D7545">
            <v>2</v>
          </cell>
          <cell r="E7545" t="str">
            <v>Measure life (years)</v>
          </cell>
          <cell r="F7545" t="str">
            <v>Measure Life Value Source</v>
          </cell>
          <cell r="G7545" t="str">
            <v/>
          </cell>
          <cell r="H7545" t="str">
            <v>Table 2a on page 10 of Appendix 1</v>
          </cell>
          <cell r="I7545" t="str">
            <v>WA_2011_Annual_Report_Conservation_Acquisition.pdf</v>
          </cell>
        </row>
        <row r="7546">
          <cell r="C7546" t="str">
            <v>1096.2_Planned Net to Gross Ratio</v>
          </cell>
          <cell r="D7546">
            <v>2</v>
          </cell>
          <cell r="E7546" t="str">
            <v>Planned Net to Gross Ratio</v>
          </cell>
          <cell r="F7546" t="str">
            <v>Net-to-Gross Value Source</v>
          </cell>
          <cell r="G7546" t="str">
            <v/>
          </cell>
          <cell r="H7546" t="str">
            <v>Recommendation on Page 10</v>
          </cell>
          <cell r="I7546" t="str">
            <v>DSM_WY_EnergyFinAnswer_Report_2011.pdf</v>
          </cell>
        </row>
        <row r="7547">
          <cell r="C7547" t="str">
            <v>1096.2_Measure life (years)</v>
          </cell>
          <cell r="D7547">
            <v>2</v>
          </cell>
          <cell r="E7547" t="str">
            <v>Measure life (years)</v>
          </cell>
          <cell r="F7547" t="str">
            <v>Measure Life Value Source</v>
          </cell>
          <cell r="G7547" t="str">
            <v/>
          </cell>
          <cell r="H7547" t="str">
            <v>Table 26</v>
          </cell>
          <cell r="I7547" t="str">
            <v>2013-Wyoming-Annual-Report-Appendices-FINAL.pdf</v>
          </cell>
        </row>
        <row r="7548">
          <cell r="C7548" t="str">
            <v>1096.2_Gross incremental annual electric savings (kWh/yr)</v>
          </cell>
          <cell r="D7548">
            <v>2</v>
          </cell>
          <cell r="E7548" t="str">
            <v>Gross incremental annual electric savings (kWh/yr)</v>
          </cell>
          <cell r="F7548" t="str">
            <v>Energy Savings Value Source</v>
          </cell>
          <cell r="G7548" t="str">
            <v/>
          </cell>
          <cell r="H7548" t="str">
            <v>Page 53</v>
          </cell>
          <cell r="I7548" t="str">
            <v>Wyoming Industrial  Agricultural Measure Review and Update 9 Nov.docx</v>
          </cell>
        </row>
        <row r="7549">
          <cell r="C7549" t="str">
            <v>1096.2_Incremental cost ($)</v>
          </cell>
          <cell r="D7549">
            <v>2</v>
          </cell>
          <cell r="E7549" t="str">
            <v>Incremental cost ($)</v>
          </cell>
          <cell r="F7549" t="str">
            <v>Incremental Cost Value Source</v>
          </cell>
          <cell r="G7549" t="str">
            <v/>
          </cell>
          <cell r="H7549" t="str">
            <v>Page 53</v>
          </cell>
          <cell r="I7549" t="str">
            <v>Wyoming Industrial  Agricultural Measure Review and Update 9 Nov.docx</v>
          </cell>
        </row>
        <row r="7550">
          <cell r="C7550" t="str">
            <v>1096.2_Gross Average Monthly Demand Reduction (kW/unit)</v>
          </cell>
          <cell r="D7550">
            <v>2</v>
          </cell>
          <cell r="E7550" t="str">
            <v>Gross Average Monthly Demand Reduction (kW/unit)</v>
          </cell>
          <cell r="F7550" t="str">
            <v>Demand Savings Value Source</v>
          </cell>
          <cell r="G7550" t="str">
            <v/>
          </cell>
          <cell r="H7550" t="str">
            <v>Page 53</v>
          </cell>
          <cell r="I7550" t="str">
            <v>Wyoming Industrial  Agricultural Measure Review and Update 9 Nov.docx</v>
          </cell>
        </row>
        <row r="7551">
          <cell r="C7551" t="str">
            <v>184.2_Gross Average Monthly Demand Reduction (kW/unit)</v>
          </cell>
          <cell r="D7551">
            <v>2</v>
          </cell>
          <cell r="E7551" t="str">
            <v>Gross Average Monthly Demand Reduction (kW/unit)</v>
          </cell>
          <cell r="F7551" t="str">
            <v>Demand Savings Value Source</v>
          </cell>
          <cell r="G7551" t="str">
            <v/>
          </cell>
          <cell r="H7551" t="str">
            <v/>
          </cell>
          <cell r="I7551" t="str">
            <v>California Industrial  Agricultural Measure Review and Update 29 Nov 2013.docx</v>
          </cell>
        </row>
        <row r="7552">
          <cell r="C7552" t="str">
            <v>184.2_Gross incremental annual electric savings (kWh/yr)</v>
          </cell>
          <cell r="D7552">
            <v>2</v>
          </cell>
          <cell r="E7552" t="str">
            <v>Gross incremental annual electric savings (kWh/yr)</v>
          </cell>
          <cell r="F7552" t="str">
            <v>Energy Savings Value Source</v>
          </cell>
          <cell r="G7552" t="str">
            <v/>
          </cell>
          <cell r="H7552" t="str">
            <v/>
          </cell>
          <cell r="I7552" t="str">
            <v>California Industrial  Agricultural Measure Review and Update 29 Nov 2013.docx</v>
          </cell>
        </row>
        <row r="7553">
          <cell r="C7553" t="str">
            <v>184.2_Planned Net to Gross Ratio</v>
          </cell>
          <cell r="D7553">
            <v>2</v>
          </cell>
          <cell r="E7553" t="str">
            <v>Planned Net to Gross Ratio</v>
          </cell>
          <cell r="F7553" t="str">
            <v>Net-to-Gross Value Source</v>
          </cell>
          <cell r="G7553" t="str">
            <v/>
          </cell>
          <cell r="H7553" t="str">
            <v>P. 2 .</v>
          </cell>
          <cell r="I7553" t="str">
            <v>CA_FinAnswer_Express_Program_Evaluation_2009-2011.pdf</v>
          </cell>
        </row>
        <row r="7554">
          <cell r="C7554" t="str">
            <v>184.2_Planned Realization Rate</v>
          </cell>
          <cell r="D7554">
            <v>2</v>
          </cell>
          <cell r="E7554" t="str">
            <v>Planned Realization Rate</v>
          </cell>
          <cell r="F7554" t="str">
            <v>Realization Rate Value Source</v>
          </cell>
          <cell r="G7554" t="str">
            <v/>
          </cell>
          <cell r="H7554" t="str">
            <v xml:space="preserve"> Table 1, p. 2.</v>
          </cell>
          <cell r="I7554" t="str">
            <v>CA_FinAnswer_Express_Program_Evaluation_2009-2011.pdf</v>
          </cell>
        </row>
        <row r="7555">
          <cell r="C7555" t="str">
            <v>184.2_Measure life (years)</v>
          </cell>
          <cell r="D7555">
            <v>2</v>
          </cell>
          <cell r="E7555" t="str">
            <v>Measure life (years)</v>
          </cell>
          <cell r="F7555" t="str">
            <v>Measure Life Value Source</v>
          </cell>
          <cell r="G7555" t="str">
            <v/>
          </cell>
          <cell r="H7555" t="str">
            <v/>
          </cell>
          <cell r="I7555" t="str">
            <v>FinAnswer Express Market Characterization and Program Enhancements - California Service Territory 18 August 2011.pdf</v>
          </cell>
        </row>
        <row r="7556">
          <cell r="C7556" t="str">
            <v>184.2_Incremental cost ($)</v>
          </cell>
          <cell r="D7556">
            <v>2</v>
          </cell>
          <cell r="E7556" t="str">
            <v>Incremental cost ($)</v>
          </cell>
          <cell r="F7556" t="str">
            <v>Incremental Cost Value Source</v>
          </cell>
          <cell r="G7556" t="str">
            <v/>
          </cell>
          <cell r="H7556" t="str">
            <v/>
          </cell>
          <cell r="I7556" t="str">
            <v>California Industrial  Agricultural Measure Review and Update 29 Nov 2013.docx</v>
          </cell>
        </row>
        <row r="7557">
          <cell r="C7557" t="str">
            <v>403.2_Incremental cost ($)</v>
          </cell>
          <cell r="D7557">
            <v>2</v>
          </cell>
          <cell r="E7557" t="str">
            <v>Incremental cost ($)</v>
          </cell>
          <cell r="F7557" t="str">
            <v>Cost Value Source</v>
          </cell>
          <cell r="G7557" t="str">
            <v/>
          </cell>
          <cell r="H7557" t="str">
            <v/>
          </cell>
          <cell r="I7557" t="str">
            <v>Idaho Industrial  Agricultural Measure Review and Update 20 Nov 2013 revised 27 June 2014.pdf</v>
          </cell>
        </row>
        <row r="7558">
          <cell r="C7558" t="str">
            <v>403.2_Gross Average Monthly Demand Reduction (kW/unit)</v>
          </cell>
          <cell r="D7558">
            <v>2</v>
          </cell>
          <cell r="E7558" t="str">
            <v>Gross Average Monthly Demand Reduction (kW/unit)</v>
          </cell>
          <cell r="F7558" t="str">
            <v>Demand Reduction Value Source</v>
          </cell>
          <cell r="G7558" t="str">
            <v/>
          </cell>
          <cell r="H7558" t="str">
            <v/>
          </cell>
          <cell r="I7558" t="str">
            <v>Idaho Industrial  Agricultural Measure Review and Update 20 Nov 2013 revised 27 June 2014.pdf</v>
          </cell>
        </row>
        <row r="7559">
          <cell r="C7559" t="str">
            <v>403.2_Measure life (years)</v>
          </cell>
          <cell r="D7559">
            <v>2</v>
          </cell>
          <cell r="E7559" t="str">
            <v>Measure life (years)</v>
          </cell>
          <cell r="F7559" t="str">
            <v>Measure Life Value Source</v>
          </cell>
          <cell r="G7559" t="str">
            <v/>
          </cell>
          <cell r="H7559" t="str">
            <v>Table 3 on page 19 of Appendix 1</v>
          </cell>
          <cell r="I7559" t="str">
            <v>ID_2011_Annual_Report_Appendix.pdf</v>
          </cell>
        </row>
        <row r="7560">
          <cell r="C7560" t="str">
            <v>403.2_Gross incremental annual electric savings (kWh/yr)</v>
          </cell>
          <cell r="D7560">
            <v>2</v>
          </cell>
          <cell r="E7560" t="str">
            <v>Gross incremental annual electric savings (kWh/yr)</v>
          </cell>
          <cell r="F7560" t="str">
            <v xml:space="preserve">Energy Savings Value Source </v>
          </cell>
          <cell r="G7560" t="str">
            <v/>
          </cell>
          <cell r="H7560" t="str">
            <v/>
          </cell>
          <cell r="I7560" t="str">
            <v>Idaho Industrial  Agricultural Measure Review and Update 20 Nov 2013 revised 27 June 2014.pdf</v>
          </cell>
        </row>
        <row r="7561">
          <cell r="C7561" t="str">
            <v>403.2_Planned Net to Gross Ratio</v>
          </cell>
          <cell r="D7561">
            <v>2</v>
          </cell>
          <cell r="E7561" t="str">
            <v>Planned Net to Gross Ratio</v>
          </cell>
          <cell r="F7561" t="str">
            <v>Net-to-Gross Ratio Value Source</v>
          </cell>
          <cell r="G7561" t="str">
            <v/>
          </cell>
          <cell r="H7561" t="str">
            <v>Page 2</v>
          </cell>
          <cell r="I7561" t="str">
            <v>ID_Energy_FinAnswer_Program_Evaluation_2009-2011.pdf</v>
          </cell>
        </row>
        <row r="7562">
          <cell r="C7562" t="str">
            <v>403.2_Planned Realization Rate</v>
          </cell>
          <cell r="D7562">
            <v>2</v>
          </cell>
          <cell r="E7562" t="str">
            <v>Planned Realization Rate</v>
          </cell>
          <cell r="F7562" t="str">
            <v>Realization Rate Value Source</v>
          </cell>
          <cell r="G7562" t="str">
            <v/>
          </cell>
          <cell r="H7562" t="str">
            <v>Table 1</v>
          </cell>
          <cell r="I7562" t="str">
            <v>ID_Energy_FinAnswer_Program_Evaluation_2009-2011.pdf</v>
          </cell>
        </row>
        <row r="7563">
          <cell r="C7563" t="str">
            <v>629.2_Gross incremental annual electric savings (kWh/yr)</v>
          </cell>
          <cell r="D7563">
            <v>2</v>
          </cell>
          <cell r="E7563" t="str">
            <v>Gross incremental annual electric savings (kWh/yr)</v>
          </cell>
          <cell r="F7563" t="str">
            <v xml:space="preserve">Energy Savings Value Source </v>
          </cell>
          <cell r="G7563" t="str">
            <v/>
          </cell>
          <cell r="H7563" t="str">
            <v/>
          </cell>
          <cell r="I7563" t="str">
            <v>FinAnswer Express Market Characterization and Program Enhancements - Utah Service Territory 30 Nov 2011.pdf</v>
          </cell>
        </row>
        <row r="7564">
          <cell r="C7564" t="str">
            <v>629.2_Baseline Value</v>
          </cell>
          <cell r="D7564">
            <v>2</v>
          </cell>
          <cell r="E7564" t="str">
            <v>Baseline Value</v>
          </cell>
          <cell r="F7564" t="str">
            <v>Baseline Value Source</v>
          </cell>
          <cell r="G7564" t="str">
            <v/>
          </cell>
          <cell r="H7564" t="str">
            <v/>
          </cell>
          <cell r="I7564" t="str">
            <v>FinAnswer Express Market Characterization and Program Enhancements - Utah Service Territory 30 Nov 2011.pdf</v>
          </cell>
        </row>
        <row r="7565">
          <cell r="C7565" t="str">
            <v>629.2_Gross Average Monthly Demand Reduction (kW/unit)</v>
          </cell>
          <cell r="D7565">
            <v>2</v>
          </cell>
          <cell r="E7565" t="str">
            <v>Gross Average Monthly Demand Reduction (kW/unit)</v>
          </cell>
          <cell r="F7565" t="str">
            <v>Savings Parameters</v>
          </cell>
          <cell r="G7565" t="str">
            <v/>
          </cell>
          <cell r="H7565" t="str">
            <v/>
          </cell>
          <cell r="I7565" t="str">
            <v>Farm Equipment.docx</v>
          </cell>
        </row>
        <row r="7566">
          <cell r="C7566" t="str">
            <v>629.2_Gross incremental annual electric savings (kWh/yr)</v>
          </cell>
          <cell r="D7566">
            <v>2</v>
          </cell>
          <cell r="E7566" t="str">
            <v>Gross incremental annual electric savings (kWh/yr)</v>
          </cell>
          <cell r="F7566" t="str">
            <v>Savings Parameters</v>
          </cell>
          <cell r="G7566" t="str">
            <v/>
          </cell>
          <cell r="H7566" t="str">
            <v/>
          </cell>
          <cell r="I7566" t="str">
            <v>Farm Equipment.docx</v>
          </cell>
        </row>
        <row r="7567">
          <cell r="C7567" t="str">
            <v>629.2_Incremental cost ($)</v>
          </cell>
          <cell r="D7567">
            <v>2</v>
          </cell>
          <cell r="E7567" t="str">
            <v>Incremental cost ($)</v>
          </cell>
          <cell r="F7567" t="str">
            <v>Cost Value Source</v>
          </cell>
          <cell r="G7567" t="str">
            <v/>
          </cell>
          <cell r="H7567" t="str">
            <v/>
          </cell>
          <cell r="I7567" t="str">
            <v>FinAnswer Express Market Characterization and Program Enhancements - Utah Service Territory 30 Nov 2011.pdf</v>
          </cell>
        </row>
        <row r="7568">
          <cell r="C7568" t="str">
            <v>629.2_Efficient Case Value</v>
          </cell>
          <cell r="D7568">
            <v>2</v>
          </cell>
          <cell r="E7568" t="str">
            <v>Efficient Case Value</v>
          </cell>
          <cell r="F7568" t="str">
            <v>Efficient Case Value Source</v>
          </cell>
          <cell r="G7568" t="str">
            <v/>
          </cell>
          <cell r="H7568" t="str">
            <v/>
          </cell>
          <cell r="I7568" t="str">
            <v>FinAnswer Express Market Characterization and Program Enhancements - Utah Service Territory 30 Nov 2011.pdf</v>
          </cell>
        </row>
        <row r="7569">
          <cell r="C7569" t="str">
            <v>629.2_Gross Average Monthly Demand Reduction (kW/unit)</v>
          </cell>
          <cell r="D7569">
            <v>2</v>
          </cell>
          <cell r="E7569" t="str">
            <v>Gross Average Monthly Demand Reduction (kW/unit)</v>
          </cell>
          <cell r="F7569" t="str">
            <v>Demand Reduction Value Source</v>
          </cell>
          <cell r="G7569" t="str">
            <v/>
          </cell>
          <cell r="H7569" t="str">
            <v/>
          </cell>
          <cell r="I7569" t="str">
            <v>FinAnswer Express Market Characterization and Program Enhancements - Utah Service Territory 30 Nov 2011.pdf</v>
          </cell>
        </row>
        <row r="7570">
          <cell r="C7570" t="str">
            <v>629.2_Incentive Customer ($)</v>
          </cell>
          <cell r="D7570">
            <v>2</v>
          </cell>
          <cell r="E7570" t="str">
            <v>Incentive Customer ($)</v>
          </cell>
          <cell r="F7570" t="str">
            <v>Incentive Value Source</v>
          </cell>
          <cell r="G7570" t="str">
            <v/>
          </cell>
          <cell r="H7570" t="str">
            <v>FE Deemed Savings - Industrial v10.18.12.xlsx table of deemed values used by program administator</v>
          </cell>
          <cell r="I7570" t="str">
            <v/>
          </cell>
        </row>
        <row r="7571">
          <cell r="C7571" t="str">
            <v>840.2_Gross incremental annual electric savings (kWh/yr)</v>
          </cell>
          <cell r="D7571">
            <v>2</v>
          </cell>
          <cell r="E7571" t="str">
            <v>Gross incremental annual electric savings (kWh/yr)</v>
          </cell>
          <cell r="F7571" t="str">
            <v xml:space="preserve">Energy Savings Value Source </v>
          </cell>
          <cell r="G7571" t="str">
            <v/>
          </cell>
          <cell r="H7571" t="str">
            <v>pg 52, Farm &amp; Dairy Equipment Incentives table</v>
          </cell>
          <cell r="I7571" t="str">
            <v>Review and Update Industrial Agricultural Incentive Table Measures Washington 3 Nov 2013.pdf</v>
          </cell>
        </row>
        <row r="7572">
          <cell r="C7572" t="str">
            <v>840.2_Measure life (years)</v>
          </cell>
          <cell r="D7572">
            <v>2</v>
          </cell>
          <cell r="E7572" t="str">
            <v>Measure life (years)</v>
          </cell>
          <cell r="F7572" t="str">
            <v>Measure Life Value Source</v>
          </cell>
          <cell r="G7572" t="str">
            <v/>
          </cell>
          <cell r="H7572" t="str">
            <v>Table 2a on page 10 of Appendix 1</v>
          </cell>
          <cell r="I7572" t="str">
            <v>WA_2011_Annual_Report_Conservation_Acquisition.pdf</v>
          </cell>
        </row>
        <row r="7573">
          <cell r="C7573" t="str">
            <v>840.2_Incentive Customer ($)</v>
          </cell>
          <cell r="D7573">
            <v>2</v>
          </cell>
          <cell r="E7573" t="str">
            <v>Incentive Customer ($)</v>
          </cell>
          <cell r="F7573" t="str">
            <v>Incentive Value Source</v>
          </cell>
          <cell r="G7573" t="str">
            <v/>
          </cell>
          <cell r="H7573" t="str">
            <v>pg 52, Farm &amp; Dairy Equipment Incentives table</v>
          </cell>
          <cell r="I7573" t="str">
            <v>Review and Update Industrial Agricultural Incentive Table Measures Washington 3 Nov 2013.pdf</v>
          </cell>
        </row>
        <row r="7574">
          <cell r="C7574" t="str">
            <v>840.2_Gross Average Monthly Demand Reduction (kW/unit)</v>
          </cell>
          <cell r="D7574">
            <v>2</v>
          </cell>
          <cell r="E7574" t="str">
            <v>Gross Average Monthly Demand Reduction (kW/unit)</v>
          </cell>
          <cell r="F7574" t="str">
            <v>Savings Parameters</v>
          </cell>
          <cell r="G7574" t="str">
            <v/>
          </cell>
          <cell r="H7574" t="str">
            <v/>
          </cell>
          <cell r="I7574" t="str">
            <v>WA Farm Equipment.docx</v>
          </cell>
        </row>
        <row r="7575">
          <cell r="C7575" t="str">
            <v>840.2_Incremental cost ($)</v>
          </cell>
          <cell r="D7575">
            <v>2</v>
          </cell>
          <cell r="E7575" t="str">
            <v>Incremental cost ($)</v>
          </cell>
          <cell r="F7575" t="str">
            <v>Cost Value Source</v>
          </cell>
          <cell r="G7575" t="str">
            <v/>
          </cell>
          <cell r="H7575" t="str">
            <v>pg 52, Farm &amp; Dairy Equipment Incentives table</v>
          </cell>
          <cell r="I7575" t="str">
            <v>Review and Update Industrial Agricultural Incentive Table Measures Washington 3 Nov 2013.pdf</v>
          </cell>
        </row>
        <row r="7576">
          <cell r="C7576" t="str">
            <v>840.2_Gross Average Monthly Demand Reduction (kW/unit)</v>
          </cell>
          <cell r="D7576">
            <v>2</v>
          </cell>
          <cell r="E7576" t="str">
            <v>Gross Average Monthly Demand Reduction (kW/unit)</v>
          </cell>
          <cell r="F7576" t="str">
            <v>Demand Reduction Value Source</v>
          </cell>
          <cell r="G7576" t="str">
            <v/>
          </cell>
          <cell r="H7576" t="str">
            <v>pg 52, Farm &amp; Dairy Equipment Incentives table</v>
          </cell>
          <cell r="I7576" t="str">
            <v>Review and Update Industrial Agricultural Incentive Table Measures Washington 3 Nov 2013.pdf</v>
          </cell>
        </row>
        <row r="7577">
          <cell r="C7577" t="str">
            <v>840.2_Gross incremental annual electric savings (kWh/yr)</v>
          </cell>
          <cell r="D7577">
            <v>2</v>
          </cell>
          <cell r="E7577" t="str">
            <v>Gross incremental annual electric savings (kWh/yr)</v>
          </cell>
          <cell r="F7577" t="str">
            <v>Savings Parameters</v>
          </cell>
          <cell r="G7577" t="str">
            <v/>
          </cell>
          <cell r="H7577" t="str">
            <v/>
          </cell>
          <cell r="I7577" t="str">
            <v>WA Farm Equipment.docx</v>
          </cell>
        </row>
        <row r="7578">
          <cell r="C7578" t="str">
            <v>1064.2_Measure life (years)</v>
          </cell>
          <cell r="D7578">
            <v>2</v>
          </cell>
          <cell r="E7578" t="str">
            <v>Measure life (years)</v>
          </cell>
          <cell r="F7578" t="str">
            <v>Measure Life Value Source</v>
          </cell>
          <cell r="G7578" t="str">
            <v/>
          </cell>
          <cell r="H7578" t="str">
            <v>Table 26</v>
          </cell>
          <cell r="I7578" t="str">
            <v>2013-Wyoming-Annual-Report-Appendices-FINAL.pdf</v>
          </cell>
        </row>
        <row r="7579">
          <cell r="C7579" t="str">
            <v>1064.2_Planned Net to Gross Ratio</v>
          </cell>
          <cell r="D7579">
            <v>2</v>
          </cell>
          <cell r="E7579" t="str">
            <v>Planned Net to Gross Ratio</v>
          </cell>
          <cell r="F7579" t="str">
            <v>Net-to-Gross Value Source</v>
          </cell>
          <cell r="G7579" t="str">
            <v/>
          </cell>
          <cell r="H7579" t="str">
            <v>Recommendation on Page 10</v>
          </cell>
          <cell r="I7579" t="str">
            <v>DSM_WY_EnergyFinAnswer_Report_2011.pdf</v>
          </cell>
        </row>
        <row r="7580">
          <cell r="C7580" t="str">
            <v>1064.2_Incremental cost ($)</v>
          </cell>
          <cell r="D7580">
            <v>2</v>
          </cell>
          <cell r="E7580" t="str">
            <v>Incremental cost ($)</v>
          </cell>
          <cell r="F7580" t="str">
            <v>Incremental Cost Value Source</v>
          </cell>
          <cell r="G7580" t="str">
            <v/>
          </cell>
          <cell r="H7580" t="str">
            <v>Page 53</v>
          </cell>
          <cell r="I7580" t="str">
            <v>Wyoming Industrial  Agricultural Measure Review and Update 9 Nov.docx</v>
          </cell>
        </row>
        <row r="7581">
          <cell r="C7581" t="str">
            <v>1064.2_Gross Average Monthly Demand Reduction (kW/unit)</v>
          </cell>
          <cell r="D7581">
            <v>2</v>
          </cell>
          <cell r="E7581" t="str">
            <v>Gross Average Monthly Demand Reduction (kW/unit)</v>
          </cell>
          <cell r="F7581" t="str">
            <v>Demand Savings Value Source</v>
          </cell>
          <cell r="G7581" t="str">
            <v/>
          </cell>
          <cell r="H7581" t="str">
            <v>Page 53</v>
          </cell>
          <cell r="I7581" t="str">
            <v>Wyoming Industrial  Agricultural Measure Review and Update 9 Nov.docx</v>
          </cell>
        </row>
        <row r="7582">
          <cell r="C7582" t="str">
            <v>1064.2_Gross incremental annual electric savings (kWh/yr)</v>
          </cell>
          <cell r="D7582">
            <v>2</v>
          </cell>
          <cell r="E7582" t="str">
            <v>Gross incremental annual electric savings (kWh/yr)</v>
          </cell>
          <cell r="F7582" t="str">
            <v>Energy Savings Value Source</v>
          </cell>
          <cell r="G7582" t="str">
            <v/>
          </cell>
          <cell r="H7582" t="str">
            <v>Page 53</v>
          </cell>
          <cell r="I7582" t="str">
            <v>Wyoming Industrial  Agricultural Measure Review and Update 9 Nov.docx</v>
          </cell>
        </row>
        <row r="7583">
          <cell r="C7583" t="str">
            <v>629.3_Measure life (years)</v>
          </cell>
          <cell r="D7583">
            <v>3</v>
          </cell>
          <cell r="E7583" t="str">
            <v>Measure life (years)</v>
          </cell>
          <cell r="F7583" t="str">
            <v>Measure Life Value Source</v>
          </cell>
          <cell r="G7583" t="str">
            <v/>
          </cell>
          <cell r="H7583" t="str">
            <v>Page 53</v>
          </cell>
          <cell r="I7583" t="str">
            <v>Utah Industrial  Agricultural Measure Review and Update 1 May 2014.docx</v>
          </cell>
        </row>
        <row r="7584">
          <cell r="C7584" t="str">
            <v>629.3_Planned Realization Rate</v>
          </cell>
          <cell r="D7584">
            <v>3</v>
          </cell>
          <cell r="E7584" t="str">
            <v>Planned Realization Rate</v>
          </cell>
          <cell r="F7584" t="str">
            <v>Planned Realization Rate Value Source</v>
          </cell>
          <cell r="G7584" t="str">
            <v/>
          </cell>
          <cell r="H7584" t="str">
            <v>BAU - CE inputs sheet</v>
          </cell>
          <cell r="I7584" t="str">
            <v>CE inputs - measure update   small business 031314.xlsx</v>
          </cell>
        </row>
        <row r="7585">
          <cell r="C7585" t="str">
            <v>629.3_Incremental cost ($)</v>
          </cell>
          <cell r="D7585">
            <v>3</v>
          </cell>
          <cell r="E7585" t="str">
            <v>Incremental cost ($)</v>
          </cell>
          <cell r="F7585" t="str">
            <v>Cost value source</v>
          </cell>
          <cell r="G7585" t="str">
            <v/>
          </cell>
          <cell r="H7585" t="str">
            <v>page 55</v>
          </cell>
          <cell r="I7585" t="str">
            <v>Utah Industrial  Agricultural Measure Review and Update 1 May 2014.docx</v>
          </cell>
        </row>
        <row r="7586">
          <cell r="C7586" t="str">
            <v>629.3_Planned Net to Gross Ratio</v>
          </cell>
          <cell r="D7586">
            <v>3</v>
          </cell>
          <cell r="E7586" t="str">
            <v>Planned Net to Gross Ratio</v>
          </cell>
          <cell r="F7586" t="str">
            <v>Planned Net-to-Gross Ratio Value Source</v>
          </cell>
          <cell r="G7586" t="str">
            <v/>
          </cell>
          <cell r="H7586" t="str">
            <v>BAU - CE inputs sheet</v>
          </cell>
          <cell r="I7586" t="str">
            <v>CE inputs - measure update   small business 031314.xlsx</v>
          </cell>
        </row>
        <row r="7587">
          <cell r="C7587" t="str">
            <v>629.3_Gross incremental annual electric savings (kWh/yr)</v>
          </cell>
          <cell r="D7587">
            <v>3</v>
          </cell>
          <cell r="E7587" t="str">
            <v>Gross incremental annual electric savings (kWh/yr)</v>
          </cell>
          <cell r="F7587" t="str">
            <v>Energy savings value source</v>
          </cell>
          <cell r="G7587" t="str">
            <v/>
          </cell>
          <cell r="H7587" t="str">
            <v>page 55</v>
          </cell>
          <cell r="I7587" t="str">
            <v>Utah Industrial  Agricultural Measure Review and Update 1 May 2014.docx</v>
          </cell>
        </row>
        <row r="7588">
          <cell r="C7588" t="str">
            <v>68.2_Planned Realization Rate</v>
          </cell>
          <cell r="D7588">
            <v>2</v>
          </cell>
          <cell r="E7588" t="str">
            <v>Planned Realization Rate</v>
          </cell>
          <cell r="F7588" t="str">
            <v>Realization Rate Value Source</v>
          </cell>
          <cell r="G7588" t="str">
            <v/>
          </cell>
          <cell r="H7588" t="str">
            <v>page 2</v>
          </cell>
          <cell r="I7588" t="str">
            <v>CA_FinAnswer_Express_Program_Evaluation_2009-2011.pdf</v>
          </cell>
        </row>
        <row r="7589">
          <cell r="C7589" t="str">
            <v>68.2_Planned Net to Gross Ratio</v>
          </cell>
          <cell r="D7589">
            <v>2</v>
          </cell>
          <cell r="E7589" t="str">
            <v>Planned Net to Gross Ratio</v>
          </cell>
          <cell r="F7589" t="str">
            <v>Net-to-Gross Value Source</v>
          </cell>
          <cell r="G7589" t="str">
            <v/>
          </cell>
          <cell r="H7589" t="str">
            <v>page 2</v>
          </cell>
          <cell r="I7589" t="str">
            <v>CA_FinAnswer_Express_Program_Evaluation_2009-2011.pdf</v>
          </cell>
        </row>
        <row r="7590">
          <cell r="C7590" t="str">
            <v>284.2_Measure life (years)</v>
          </cell>
          <cell r="D7590">
            <v>2</v>
          </cell>
          <cell r="E7590" t="str">
            <v>Measure life (years)</v>
          </cell>
          <cell r="F7590" t="str">
            <v>Measure Life Value Source</v>
          </cell>
          <cell r="G7590" t="str">
            <v/>
          </cell>
          <cell r="H7590" t="str">
            <v/>
          </cell>
          <cell r="I7590" t="str">
            <v>2010 ID FX MARKET CHARACTERIZATION 051512.pdf</v>
          </cell>
        </row>
        <row r="7591">
          <cell r="C7591" t="str">
            <v>284.2_Planned Realization Rate</v>
          </cell>
          <cell r="D7591">
            <v>2</v>
          </cell>
          <cell r="E7591" t="str">
            <v>Planned Realization Rate</v>
          </cell>
          <cell r="F7591" t="str">
            <v>Realization Rate Value Source</v>
          </cell>
          <cell r="G7591" t="str">
            <v/>
          </cell>
          <cell r="H7591" t="str">
            <v>Table 1</v>
          </cell>
          <cell r="I7591" t="str">
            <v>ID_FinAnswer_Express_Program_Evaluation_2009-2011.pdf</v>
          </cell>
        </row>
        <row r="7592">
          <cell r="C7592" t="str">
            <v>284.2_Incremental cost ($)</v>
          </cell>
          <cell r="D7592">
            <v>2</v>
          </cell>
          <cell r="E7592" t="str">
            <v>Incremental cost ($)</v>
          </cell>
          <cell r="F7592" t="str">
            <v>Cost Value Source</v>
          </cell>
          <cell r="G7592" t="str">
            <v/>
          </cell>
          <cell r="H7592" t="str">
            <v/>
          </cell>
          <cell r="I7592" t="str">
            <v>2010 ID FX MARKET CHARACTERIZATION 051512.pdf</v>
          </cell>
        </row>
        <row r="7593">
          <cell r="C7593" t="str">
            <v>284.2_Gross Average Monthly Demand Reduction (kW/unit)</v>
          </cell>
          <cell r="D7593">
            <v>2</v>
          </cell>
          <cell r="E7593" t="str">
            <v>Gross Average Monthly Demand Reduction (kW/unit)</v>
          </cell>
          <cell r="F7593" t="str">
            <v>Demand Reduction Value Source</v>
          </cell>
          <cell r="G7593" t="str">
            <v/>
          </cell>
          <cell r="H7593" t="str">
            <v/>
          </cell>
          <cell r="I7593" t="str">
            <v>2010 ID FX MARKET CHARACTERIZATION 051512.pdf</v>
          </cell>
        </row>
        <row r="7594">
          <cell r="C7594" t="str">
            <v>284.2_Gross incremental annual electric savings (kWh/yr)</v>
          </cell>
          <cell r="D7594">
            <v>2</v>
          </cell>
          <cell r="E7594" t="str">
            <v>Gross incremental annual electric savings (kWh/yr)</v>
          </cell>
          <cell r="F7594" t="str">
            <v xml:space="preserve">Energy Savings Value Source </v>
          </cell>
          <cell r="G7594" t="str">
            <v/>
          </cell>
          <cell r="H7594" t="str">
            <v/>
          </cell>
          <cell r="I7594" t="str">
            <v>2010 ID FX MARKET CHARACTERIZATION 051512.pdf</v>
          </cell>
        </row>
        <row r="7595">
          <cell r="C7595" t="str">
            <v>284.2_Planned Net to Gross Ratio</v>
          </cell>
          <cell r="D7595">
            <v>2</v>
          </cell>
          <cell r="E7595" t="str">
            <v>Planned Net to Gross Ratio</v>
          </cell>
          <cell r="F7595" t="str">
            <v>Net-to-Gross Value Source</v>
          </cell>
          <cell r="G7595" t="str">
            <v/>
          </cell>
          <cell r="H7595" t="str">
            <v>Page 2</v>
          </cell>
          <cell r="I7595" t="str">
            <v>ID_FinAnswer_Express_Program_Evaluation_2009-2011.pdf</v>
          </cell>
        </row>
        <row r="7596">
          <cell r="C7596" t="str">
            <v>511.2_Gross incremental annual electric savings (kWh/yr)</v>
          </cell>
          <cell r="D7596">
            <v>2</v>
          </cell>
          <cell r="E7596" t="str">
            <v>Gross incremental annual electric savings (kWh/yr)</v>
          </cell>
          <cell r="F7596" t="str">
            <v>See Source Document(s) for savings methodology</v>
          </cell>
          <cell r="G7596" t="str">
            <v/>
          </cell>
          <cell r="H7596" t="str">
            <v/>
          </cell>
          <cell r="I7596" t="str">
            <v>PTAC and PTHP.docx</v>
          </cell>
        </row>
        <row r="7597">
          <cell r="C7597" t="str">
            <v>511.2_Incentive Customer ($)</v>
          </cell>
          <cell r="D7597">
            <v>2</v>
          </cell>
          <cell r="E7597" t="str">
            <v>Incentive Customer ($)</v>
          </cell>
          <cell r="F7597" t="str">
            <v>Incentive Value Source</v>
          </cell>
          <cell r="G7597" t="str">
            <v/>
          </cell>
          <cell r="H7597" t="str">
            <v>Table 7-13</v>
          </cell>
          <cell r="I7597" t="str">
            <v>FinAnswer Express Market Characterization and Program Enhancements - Utah Service Territory 30 Nov 2011.pdf</v>
          </cell>
        </row>
        <row r="7598">
          <cell r="C7598" t="str">
            <v>511.2_Gross incremental annual electric savings (kWh/yr)</v>
          </cell>
          <cell r="D7598">
            <v>2</v>
          </cell>
          <cell r="E7598" t="str">
            <v>Gross incremental annual electric savings (kWh/yr)</v>
          </cell>
          <cell r="F7598" t="str">
            <v xml:space="preserve">Energy Savings Value Source </v>
          </cell>
          <cell r="G7598" t="str">
            <v/>
          </cell>
          <cell r="H7598" t="str">
            <v>Table 7-13</v>
          </cell>
          <cell r="I7598" t="str">
            <v>FinAnswer Express Market Characterization and Program Enhancements - Utah Service Territory 30 Nov 2011.pdf</v>
          </cell>
        </row>
        <row r="7599">
          <cell r="C7599" t="str">
            <v>511.2_Measure life (years)</v>
          </cell>
          <cell r="D7599">
            <v>2</v>
          </cell>
          <cell r="E7599" t="str">
            <v>Measure life (years)</v>
          </cell>
          <cell r="F7599" t="str">
            <v>Measure Life Value Source</v>
          </cell>
          <cell r="G7599" t="str">
            <v/>
          </cell>
          <cell r="H7599" t="str">
            <v>Table 2 on page 22 of Appendix 1</v>
          </cell>
          <cell r="I7599" t="str">
            <v>UT_2011_Annual_Report.pdf</v>
          </cell>
        </row>
        <row r="7600">
          <cell r="C7600" t="str">
            <v>511.2_Gross Average Monthly Demand Reduction (kW/unit)</v>
          </cell>
          <cell r="D7600">
            <v>2</v>
          </cell>
          <cell r="E7600" t="str">
            <v>Gross Average Monthly Demand Reduction (kW/unit)</v>
          </cell>
          <cell r="F7600" t="str">
            <v>Demand Reduction Value Source</v>
          </cell>
          <cell r="G7600" t="str">
            <v/>
          </cell>
          <cell r="H7600" t="str">
            <v>Table 2-10</v>
          </cell>
          <cell r="I7600" t="str">
            <v>FinAnswer Express Market Characterization and Program Enhancements - Utah Service Territory 30 Nov 2011.pdf</v>
          </cell>
        </row>
        <row r="7601">
          <cell r="C7601" t="str">
            <v>511.2_Incremental cost ($)</v>
          </cell>
          <cell r="D7601">
            <v>2</v>
          </cell>
          <cell r="E7601" t="str">
            <v>Incremental cost ($)</v>
          </cell>
          <cell r="F7601" t="str">
            <v>Cost Value Source</v>
          </cell>
          <cell r="G7601" t="str">
            <v/>
          </cell>
          <cell r="H7601" t="str">
            <v>Table 7-13</v>
          </cell>
          <cell r="I7601" t="str">
            <v>FinAnswer Express Market Characterization and Program Enhancements - Utah Service Territory 30 Nov 2011.pdf</v>
          </cell>
        </row>
        <row r="7602">
          <cell r="C7602" t="str">
            <v>720.2_Gross Average Monthly Demand Reduction (kW/unit)</v>
          </cell>
          <cell r="D7602">
            <v>2</v>
          </cell>
          <cell r="E7602" t="str">
            <v>Gross Average Monthly Demand Reduction (kW/unit)</v>
          </cell>
          <cell r="F7602" t="str">
            <v>Savings Parameters</v>
          </cell>
          <cell r="G7602" t="str">
            <v/>
          </cell>
          <cell r="H7602" t="str">
            <v>See Source Document(s) for savings methodology</v>
          </cell>
          <cell r="I7602" t="str">
            <v>WA PTAC and PTHP.docx</v>
          </cell>
        </row>
        <row r="7603">
          <cell r="C7603" t="str">
            <v>720.2_Incremental cost ($)</v>
          </cell>
          <cell r="D7603">
            <v>2</v>
          </cell>
          <cell r="E7603" t="str">
            <v>Incremental cost ($)</v>
          </cell>
          <cell r="F7603" t="str">
            <v>Cost Value Source</v>
          </cell>
          <cell r="G7603" t="str">
            <v/>
          </cell>
          <cell r="H7603" t="str">
            <v>pg 24-25, Table 7-14</v>
          </cell>
          <cell r="I7603" t="str">
            <v>FinAnswer Express Market Characterization and Program Enhancements - Washington Service Territory 9 Sept 2011.pdf</v>
          </cell>
        </row>
        <row r="7604">
          <cell r="C7604" t="str">
            <v>720.2_Gross incremental annual electric savings (kWh/yr)</v>
          </cell>
          <cell r="D7604">
            <v>2</v>
          </cell>
          <cell r="E7604" t="str">
            <v>Gross incremental annual electric savings (kWh/yr)</v>
          </cell>
          <cell r="F7604" t="str">
            <v xml:space="preserve">Energy Savings Value Source </v>
          </cell>
          <cell r="G7604" t="str">
            <v/>
          </cell>
          <cell r="H7604" t="str">
            <v>pg 24-25, Table 7-14</v>
          </cell>
          <cell r="I7604" t="str">
            <v>FinAnswer Express Market Characterization and Program Enhancements - Washington Service Territory 9 Sept 2011.pdf</v>
          </cell>
        </row>
        <row r="7605">
          <cell r="C7605" t="str">
            <v>720.2_Gross incremental annual electric savings (kWh/yr)</v>
          </cell>
          <cell r="D7605">
            <v>2</v>
          </cell>
          <cell r="E7605" t="str">
            <v>Gross incremental annual electric savings (kWh/yr)</v>
          </cell>
          <cell r="F7605" t="str">
            <v>Savings Parameters</v>
          </cell>
          <cell r="G7605" t="str">
            <v/>
          </cell>
          <cell r="H7605" t="str">
            <v>See Source Document(s) for savings methodology</v>
          </cell>
          <cell r="I7605" t="str">
            <v>WA PTAC and PTHP.docx</v>
          </cell>
        </row>
        <row r="7606">
          <cell r="C7606" t="str">
            <v>720.2_Measure life (years)</v>
          </cell>
          <cell r="D7606">
            <v>2</v>
          </cell>
          <cell r="E7606" t="str">
            <v>Measure life (years)</v>
          </cell>
          <cell r="F7606" t="str">
            <v>Measure Life Value Source</v>
          </cell>
          <cell r="G7606" t="str">
            <v/>
          </cell>
          <cell r="H7606" t="str">
            <v>pg 24-25, Table 7-14</v>
          </cell>
          <cell r="I7606" t="str">
            <v>FinAnswer Express Market Characterization and Program Enhancements - Washington Service Territory 9 Sept 2011.pdf</v>
          </cell>
        </row>
        <row r="7607">
          <cell r="C7607" t="str">
            <v>720.2_Incentive Customer ($)</v>
          </cell>
          <cell r="D7607">
            <v>2</v>
          </cell>
          <cell r="E7607" t="str">
            <v>Incentive Customer ($)</v>
          </cell>
          <cell r="F7607" t="str">
            <v>Incentive Value Source</v>
          </cell>
          <cell r="G7607" t="str">
            <v/>
          </cell>
          <cell r="H7607" t="str">
            <v>pg 24-25, Table 7-14</v>
          </cell>
          <cell r="I7607" t="str">
            <v>FinAnswer Express Market Characterization and Program Enhancements - Washington Service Territory 9 Sept 2011.pdf</v>
          </cell>
        </row>
        <row r="7608">
          <cell r="C7608" t="str">
            <v>720.2_Gross Average Monthly Demand Reduction (kW/unit)</v>
          </cell>
          <cell r="D7608">
            <v>2</v>
          </cell>
          <cell r="E7608" t="str">
            <v>Gross Average Monthly Demand Reduction (kW/unit)</v>
          </cell>
          <cell r="F7608" t="str">
            <v>Demand Reduction Value Source</v>
          </cell>
          <cell r="G7608" t="str">
            <v/>
          </cell>
          <cell r="H7608" t="str">
            <v>pg 24-25, Table 7-14</v>
          </cell>
          <cell r="I7608" t="str">
            <v>FinAnswer Express Market Characterization and Program Enhancements - Washington Service Territory 9 Sept 2011.pdf</v>
          </cell>
        </row>
        <row r="7609">
          <cell r="C7609" t="str">
            <v>932.2_Measure life (years)</v>
          </cell>
          <cell r="D7609">
            <v>2</v>
          </cell>
          <cell r="E7609" t="str">
            <v>Measure life (years)</v>
          </cell>
          <cell r="F7609" t="str">
            <v>Measure Life Value Source</v>
          </cell>
          <cell r="G7609" t="str">
            <v/>
          </cell>
          <cell r="H7609" t="str">
            <v>Page 7-25</v>
          </cell>
          <cell r="I7609" t="str">
            <v>2010 WY Market Characterization 101810.pdf</v>
          </cell>
        </row>
        <row r="7610">
          <cell r="C7610" t="str">
            <v>932.2_Gross incremental annual electric savings (kWh/yr)</v>
          </cell>
          <cell r="D7610">
            <v>2</v>
          </cell>
          <cell r="E7610" t="str">
            <v>Gross incremental annual electric savings (kWh/yr)</v>
          </cell>
          <cell r="F7610" t="str">
            <v>Energy Savings Value Source</v>
          </cell>
          <cell r="G7610" t="str">
            <v/>
          </cell>
          <cell r="H7610" t="str">
            <v>Page 7-25</v>
          </cell>
          <cell r="I7610" t="str">
            <v>2010 WY Market Characterization 101810.pdf</v>
          </cell>
        </row>
        <row r="7611">
          <cell r="C7611" t="str">
            <v>932.2_Planned Net to Gross Ratio</v>
          </cell>
          <cell r="D7611">
            <v>2</v>
          </cell>
          <cell r="E7611" t="str">
            <v>Planned Net to Gross Ratio</v>
          </cell>
          <cell r="F7611" t="str">
            <v>Net-to-Gross Value Source</v>
          </cell>
          <cell r="G7611" t="str">
            <v/>
          </cell>
          <cell r="H7611" t="str">
            <v>Page 10</v>
          </cell>
          <cell r="I7611" t="str">
            <v>DSM_WY_FinAnswerExpress_Report_2011.pdf</v>
          </cell>
        </row>
        <row r="7612">
          <cell r="C7612" t="str">
            <v>932.2_Incremental cost ($)</v>
          </cell>
          <cell r="D7612">
            <v>2</v>
          </cell>
          <cell r="E7612" t="str">
            <v>Incremental cost ($)</v>
          </cell>
          <cell r="F7612" t="str">
            <v>Incremental Cost Value Source</v>
          </cell>
          <cell r="G7612" t="str">
            <v/>
          </cell>
          <cell r="H7612" t="str">
            <v>Page 7-25</v>
          </cell>
          <cell r="I7612" t="str">
            <v>2010 WY Market Characterization 101810.pdf</v>
          </cell>
        </row>
        <row r="7613">
          <cell r="C7613" t="str">
            <v>932.2_Planned Realization Rate</v>
          </cell>
          <cell r="D7613">
            <v>2</v>
          </cell>
          <cell r="E7613" t="str">
            <v>Planned Realization Rate</v>
          </cell>
          <cell r="F7613" t="str">
            <v>Realization Rate Value Source</v>
          </cell>
          <cell r="G7613" t="str">
            <v/>
          </cell>
          <cell r="H7613" t="str">
            <v>Table 1</v>
          </cell>
          <cell r="I7613" t="str">
            <v>DSM_WY_FinAnswerExpress_Report_2011.pdf</v>
          </cell>
        </row>
        <row r="7614">
          <cell r="C7614" t="str">
            <v>932.2_Gross Average Monthly Demand Reduction (kW/unit)</v>
          </cell>
          <cell r="D7614">
            <v>2</v>
          </cell>
          <cell r="E7614" t="str">
            <v>Gross Average Monthly Demand Reduction (kW/unit)</v>
          </cell>
          <cell r="F7614" t="str">
            <v>Demand Savings Value Source</v>
          </cell>
          <cell r="G7614" t="str">
            <v/>
          </cell>
          <cell r="H7614" t="str">
            <v>Page 7-25</v>
          </cell>
          <cell r="I7614" t="str">
            <v>2010 WY Market Characterization 101810.pdf</v>
          </cell>
        </row>
        <row r="7615">
          <cell r="C7615" t="str">
            <v>71.2_Planned Realization Rate</v>
          </cell>
          <cell r="D7615">
            <v>2</v>
          </cell>
          <cell r="E7615" t="str">
            <v>Planned Realization Rate</v>
          </cell>
          <cell r="F7615" t="str">
            <v>Realization Rate Value Source</v>
          </cell>
          <cell r="G7615" t="str">
            <v/>
          </cell>
          <cell r="H7615" t="str">
            <v>page 2</v>
          </cell>
          <cell r="I7615" t="str">
            <v>CA_FinAnswer_Express_Program_Evaluation_2009-2011.pdf</v>
          </cell>
        </row>
        <row r="7616">
          <cell r="C7616" t="str">
            <v>71.2_Planned Net to Gross Ratio</v>
          </cell>
          <cell r="D7616">
            <v>2</v>
          </cell>
          <cell r="E7616" t="str">
            <v>Planned Net to Gross Ratio</v>
          </cell>
          <cell r="F7616" t="str">
            <v>Net-to-Gross Value Source</v>
          </cell>
          <cell r="G7616" t="str">
            <v/>
          </cell>
          <cell r="H7616" t="str">
            <v>page 2</v>
          </cell>
          <cell r="I7616" t="str">
            <v>CA_FinAnswer_Express_Program_Evaluation_2009-2011.pdf</v>
          </cell>
        </row>
        <row r="7617">
          <cell r="C7617" t="str">
            <v>287.2_Measure life (years)</v>
          </cell>
          <cell r="D7617">
            <v>2</v>
          </cell>
          <cell r="E7617" t="str">
            <v>Measure life (years)</v>
          </cell>
          <cell r="F7617" t="str">
            <v>Measure Life Value Source</v>
          </cell>
          <cell r="G7617" t="str">
            <v/>
          </cell>
          <cell r="H7617" t="str">
            <v/>
          </cell>
          <cell r="I7617" t="str">
            <v>2010 ID FX MARKET CHARACTERIZATION 051512.pdf</v>
          </cell>
        </row>
        <row r="7618">
          <cell r="C7618" t="str">
            <v>287.2_Gross Average Monthly Demand Reduction (kW/unit)</v>
          </cell>
          <cell r="D7618">
            <v>2</v>
          </cell>
          <cell r="E7618" t="str">
            <v>Gross Average Monthly Demand Reduction (kW/unit)</v>
          </cell>
          <cell r="F7618" t="str">
            <v>Demand Reduction Value Source</v>
          </cell>
          <cell r="G7618" t="str">
            <v/>
          </cell>
          <cell r="H7618" t="str">
            <v/>
          </cell>
          <cell r="I7618" t="str">
            <v>2010 ID FX MARKET CHARACTERIZATION 051512.pdf</v>
          </cell>
        </row>
        <row r="7619">
          <cell r="C7619" t="str">
            <v>287.2_Planned Realization Rate</v>
          </cell>
          <cell r="D7619">
            <v>2</v>
          </cell>
          <cell r="E7619" t="str">
            <v>Planned Realization Rate</v>
          </cell>
          <cell r="F7619" t="str">
            <v>Realization Rate Value Source</v>
          </cell>
          <cell r="G7619" t="str">
            <v/>
          </cell>
          <cell r="H7619" t="str">
            <v>Table 1</v>
          </cell>
          <cell r="I7619" t="str">
            <v>ID_FinAnswer_Express_Program_Evaluation_2009-2011.pdf</v>
          </cell>
        </row>
        <row r="7620">
          <cell r="C7620" t="str">
            <v>287.2_Gross incremental annual electric savings (kWh/yr)</v>
          </cell>
          <cell r="D7620">
            <v>2</v>
          </cell>
          <cell r="E7620" t="str">
            <v>Gross incremental annual electric savings (kWh/yr)</v>
          </cell>
          <cell r="F7620" t="str">
            <v xml:space="preserve">Energy Savings Value Source </v>
          </cell>
          <cell r="G7620" t="str">
            <v/>
          </cell>
          <cell r="H7620" t="str">
            <v/>
          </cell>
          <cell r="I7620" t="str">
            <v>2010 ID FX MARKET CHARACTERIZATION 051512.pdf</v>
          </cell>
        </row>
        <row r="7621">
          <cell r="C7621" t="str">
            <v>287.2_Planned Net to Gross Ratio</v>
          </cell>
          <cell r="D7621">
            <v>2</v>
          </cell>
          <cell r="E7621" t="str">
            <v>Planned Net to Gross Ratio</v>
          </cell>
          <cell r="F7621" t="str">
            <v>Net-to-Gross Value Source</v>
          </cell>
          <cell r="G7621" t="str">
            <v/>
          </cell>
          <cell r="H7621" t="str">
            <v>Page 2</v>
          </cell>
          <cell r="I7621" t="str">
            <v>ID_FinAnswer_Express_Program_Evaluation_2009-2011.pdf</v>
          </cell>
        </row>
        <row r="7622">
          <cell r="C7622" t="str">
            <v>287.2_Incremental cost ($)</v>
          </cell>
          <cell r="D7622">
            <v>2</v>
          </cell>
          <cell r="E7622" t="str">
            <v>Incremental cost ($)</v>
          </cell>
          <cell r="F7622" t="str">
            <v>Cost Value Source</v>
          </cell>
          <cell r="G7622" t="str">
            <v/>
          </cell>
          <cell r="H7622" t="str">
            <v/>
          </cell>
          <cell r="I7622" t="str">
            <v>2010 ID FX MARKET CHARACTERIZATION 051512.pdf</v>
          </cell>
        </row>
        <row r="7623">
          <cell r="C7623" t="str">
            <v>514.2_Gross Average Monthly Demand Reduction (kW/unit)</v>
          </cell>
          <cell r="D7623">
            <v>2</v>
          </cell>
          <cell r="E7623" t="str">
            <v>Gross Average Monthly Demand Reduction (kW/unit)</v>
          </cell>
          <cell r="F7623" t="str">
            <v>Demand Reduction Value Source</v>
          </cell>
          <cell r="G7623" t="str">
            <v/>
          </cell>
          <cell r="H7623" t="str">
            <v>Table 2-10</v>
          </cell>
          <cell r="I7623" t="str">
            <v>FinAnswer Express Market Characterization and Program Enhancements - Utah Service Territory 30 Nov 2011.pdf</v>
          </cell>
        </row>
        <row r="7624">
          <cell r="C7624" t="str">
            <v>514.2_Incentive Customer ($)</v>
          </cell>
          <cell r="D7624">
            <v>2</v>
          </cell>
          <cell r="E7624" t="str">
            <v>Incentive Customer ($)</v>
          </cell>
          <cell r="F7624" t="str">
            <v>Incentive Value Source</v>
          </cell>
          <cell r="G7624" t="str">
            <v/>
          </cell>
          <cell r="H7624" t="str">
            <v>Table 7-13</v>
          </cell>
          <cell r="I7624" t="str">
            <v>FinAnswer Express Market Characterization and Program Enhancements - Utah Service Territory 30 Nov 2011.pdf</v>
          </cell>
        </row>
        <row r="7625">
          <cell r="C7625" t="str">
            <v>514.2_Incremental cost ($)</v>
          </cell>
          <cell r="D7625">
            <v>2</v>
          </cell>
          <cell r="E7625" t="str">
            <v>Incremental cost ($)</v>
          </cell>
          <cell r="F7625" t="str">
            <v>Cost Value Source</v>
          </cell>
          <cell r="G7625" t="str">
            <v/>
          </cell>
          <cell r="H7625" t="str">
            <v>Table 7-13</v>
          </cell>
          <cell r="I7625" t="str">
            <v>FinAnswer Express Market Characterization and Program Enhancements - Utah Service Territory 30 Nov 2011.pdf</v>
          </cell>
        </row>
        <row r="7626">
          <cell r="C7626" t="str">
            <v>514.2_Gross incremental annual electric savings (kWh/yr)</v>
          </cell>
          <cell r="D7626">
            <v>2</v>
          </cell>
          <cell r="E7626" t="str">
            <v>Gross incremental annual electric savings (kWh/yr)</v>
          </cell>
          <cell r="F7626" t="str">
            <v xml:space="preserve">Energy Savings Value Source </v>
          </cell>
          <cell r="G7626" t="str">
            <v/>
          </cell>
          <cell r="H7626" t="str">
            <v>Table 7-13</v>
          </cell>
          <cell r="I7626" t="str">
            <v>FinAnswer Express Market Characterization and Program Enhancements - Utah Service Territory 30 Nov 2011.pdf</v>
          </cell>
        </row>
        <row r="7627">
          <cell r="C7627" t="str">
            <v>514.2_Gross incremental annual electric savings (kWh/yr)</v>
          </cell>
          <cell r="D7627">
            <v>2</v>
          </cell>
          <cell r="E7627" t="str">
            <v>Gross incremental annual electric savings (kWh/yr)</v>
          </cell>
          <cell r="F7627" t="str">
            <v>See Source Document(s) for savings methodology</v>
          </cell>
          <cell r="G7627" t="str">
            <v/>
          </cell>
          <cell r="H7627" t="str">
            <v/>
          </cell>
          <cell r="I7627" t="str">
            <v>PTAC and PTHP.docx</v>
          </cell>
        </row>
        <row r="7628">
          <cell r="C7628" t="str">
            <v>514.2_Measure life (years)</v>
          </cell>
          <cell r="D7628">
            <v>2</v>
          </cell>
          <cell r="E7628" t="str">
            <v>Measure life (years)</v>
          </cell>
          <cell r="F7628" t="str">
            <v>Measure Life Value Source</v>
          </cell>
          <cell r="G7628" t="str">
            <v/>
          </cell>
          <cell r="H7628" t="str">
            <v>Table 2 on page 22 of Appendix 1</v>
          </cell>
          <cell r="I7628" t="str">
            <v>UT_2011_Annual_Report.pdf</v>
          </cell>
        </row>
        <row r="7629">
          <cell r="C7629" t="str">
            <v>723.2_Gross incremental annual electric savings (kWh/yr)</v>
          </cell>
          <cell r="D7629">
            <v>2</v>
          </cell>
          <cell r="E7629" t="str">
            <v>Gross incremental annual electric savings (kWh/yr)</v>
          </cell>
          <cell r="F7629" t="str">
            <v>Savings Parameters</v>
          </cell>
          <cell r="G7629" t="str">
            <v/>
          </cell>
          <cell r="H7629" t="str">
            <v>See Source Document(s) for savings methodology</v>
          </cell>
          <cell r="I7629" t="str">
            <v>WA PTAC and PTHP.docx</v>
          </cell>
        </row>
        <row r="7630">
          <cell r="C7630" t="str">
            <v>723.2_Measure life (years)</v>
          </cell>
          <cell r="D7630">
            <v>2</v>
          </cell>
          <cell r="E7630" t="str">
            <v>Measure life (years)</v>
          </cell>
          <cell r="F7630" t="str">
            <v>Measure Life Value Source</v>
          </cell>
          <cell r="G7630" t="str">
            <v/>
          </cell>
          <cell r="H7630" t="str">
            <v>pg 24-25, Table 7-14</v>
          </cell>
          <cell r="I7630" t="str">
            <v>FinAnswer Express Market Characterization and Program Enhancements - Washington Service Territory 9 Sept 2011.pdf</v>
          </cell>
        </row>
        <row r="7631">
          <cell r="C7631" t="str">
            <v>723.2_Gross Average Monthly Demand Reduction (kW/unit)</v>
          </cell>
          <cell r="D7631">
            <v>2</v>
          </cell>
          <cell r="E7631" t="str">
            <v>Gross Average Monthly Demand Reduction (kW/unit)</v>
          </cell>
          <cell r="F7631" t="str">
            <v>Demand Reduction Value Source</v>
          </cell>
          <cell r="G7631" t="str">
            <v/>
          </cell>
          <cell r="H7631" t="str">
            <v>pg 24-25, Table 7-14</v>
          </cell>
          <cell r="I7631" t="str">
            <v>FinAnswer Express Market Characterization and Program Enhancements - Washington Service Territory 9 Sept 2011.pdf</v>
          </cell>
        </row>
        <row r="7632">
          <cell r="C7632" t="str">
            <v>723.2_Gross incremental annual electric savings (kWh/yr)</v>
          </cell>
          <cell r="D7632">
            <v>2</v>
          </cell>
          <cell r="E7632" t="str">
            <v>Gross incremental annual electric savings (kWh/yr)</v>
          </cell>
          <cell r="F7632" t="str">
            <v xml:space="preserve">Energy Savings Value Source </v>
          </cell>
          <cell r="G7632" t="str">
            <v/>
          </cell>
          <cell r="H7632" t="str">
            <v>pg 24-25, Table 7-14</v>
          </cell>
          <cell r="I7632" t="str">
            <v>FinAnswer Express Market Characterization and Program Enhancements - Washington Service Territory 9 Sept 2011.pdf</v>
          </cell>
        </row>
        <row r="7633">
          <cell r="C7633" t="str">
            <v>723.2_Gross Average Monthly Demand Reduction (kW/unit)</v>
          </cell>
          <cell r="D7633">
            <v>2</v>
          </cell>
          <cell r="E7633" t="str">
            <v>Gross Average Monthly Demand Reduction (kW/unit)</v>
          </cell>
          <cell r="F7633" t="str">
            <v>Savings Parameters</v>
          </cell>
          <cell r="G7633" t="str">
            <v/>
          </cell>
          <cell r="H7633" t="str">
            <v>See Source Document(s) for savings methodology</v>
          </cell>
          <cell r="I7633" t="str">
            <v>WA PTAC and PTHP.docx</v>
          </cell>
        </row>
        <row r="7634">
          <cell r="C7634" t="str">
            <v>723.2_Incremental cost ($)</v>
          </cell>
          <cell r="D7634">
            <v>2</v>
          </cell>
          <cell r="E7634" t="str">
            <v>Incremental cost ($)</v>
          </cell>
          <cell r="F7634" t="str">
            <v>Cost Value Source</v>
          </cell>
          <cell r="G7634" t="str">
            <v/>
          </cell>
          <cell r="H7634" t="str">
            <v>pg 24-25, Table 7-14</v>
          </cell>
          <cell r="I7634" t="str">
            <v>FinAnswer Express Market Characterization and Program Enhancements - Washington Service Territory 9 Sept 2011.pdf</v>
          </cell>
        </row>
        <row r="7635">
          <cell r="C7635" t="str">
            <v>723.2_Incentive Customer ($)</v>
          </cell>
          <cell r="D7635">
            <v>2</v>
          </cell>
          <cell r="E7635" t="str">
            <v>Incentive Customer ($)</v>
          </cell>
          <cell r="F7635" t="str">
            <v>Incentive Value Source</v>
          </cell>
          <cell r="G7635" t="str">
            <v/>
          </cell>
          <cell r="H7635" t="str">
            <v>pg 24-25, Table 7-14</v>
          </cell>
          <cell r="I7635" t="str">
            <v>FinAnswer Express Market Characterization and Program Enhancements - Washington Service Territory 9 Sept 2011.pdf</v>
          </cell>
        </row>
        <row r="7636">
          <cell r="C7636" t="str">
            <v>935.2_Gross Average Monthly Demand Reduction (kW/unit)</v>
          </cell>
          <cell r="D7636">
            <v>2</v>
          </cell>
          <cell r="E7636" t="str">
            <v>Gross Average Monthly Demand Reduction (kW/unit)</v>
          </cell>
          <cell r="F7636" t="str">
            <v>Demand Savings Value Source</v>
          </cell>
          <cell r="G7636" t="str">
            <v/>
          </cell>
          <cell r="H7636" t="str">
            <v>Page 7-25</v>
          </cell>
          <cell r="I7636" t="str">
            <v>2010 WY Market Characterization 101810.pdf</v>
          </cell>
        </row>
        <row r="7637">
          <cell r="C7637" t="str">
            <v>935.2_Gross incremental annual electric savings (kWh/yr)</v>
          </cell>
          <cell r="D7637">
            <v>2</v>
          </cell>
          <cell r="E7637" t="str">
            <v>Gross incremental annual electric savings (kWh/yr)</v>
          </cell>
          <cell r="F7637" t="str">
            <v>Energy Savings Value Source</v>
          </cell>
          <cell r="G7637" t="str">
            <v/>
          </cell>
          <cell r="H7637" t="str">
            <v>Page 7-25</v>
          </cell>
          <cell r="I7637" t="str">
            <v>2010 WY Market Characterization 101810.pdf</v>
          </cell>
        </row>
        <row r="7638">
          <cell r="C7638" t="str">
            <v>935.2_Incremental cost ($)</v>
          </cell>
          <cell r="D7638">
            <v>2</v>
          </cell>
          <cell r="E7638" t="str">
            <v>Incremental cost ($)</v>
          </cell>
          <cell r="F7638" t="str">
            <v>Incremental Cost Value Source</v>
          </cell>
          <cell r="G7638" t="str">
            <v/>
          </cell>
          <cell r="H7638" t="str">
            <v>Page 7-25</v>
          </cell>
          <cell r="I7638" t="str">
            <v>2010 WY Market Characterization 101810.pdf</v>
          </cell>
        </row>
        <row r="7639">
          <cell r="C7639" t="str">
            <v>935.2_Measure life (years)</v>
          </cell>
          <cell r="D7639">
            <v>2</v>
          </cell>
          <cell r="E7639" t="str">
            <v>Measure life (years)</v>
          </cell>
          <cell r="F7639" t="str">
            <v>Measure Life Value Source</v>
          </cell>
          <cell r="G7639" t="str">
            <v/>
          </cell>
          <cell r="H7639" t="str">
            <v>Page 7-25</v>
          </cell>
          <cell r="I7639" t="str">
            <v>2010 WY Market Characterization 101810.pdf</v>
          </cell>
        </row>
        <row r="7640">
          <cell r="C7640" t="str">
            <v>935.2_Planned Realization Rate</v>
          </cell>
          <cell r="D7640">
            <v>2</v>
          </cell>
          <cell r="E7640" t="str">
            <v>Planned Realization Rate</v>
          </cell>
          <cell r="F7640" t="str">
            <v>Realization Rate Value Source</v>
          </cell>
          <cell r="G7640" t="str">
            <v/>
          </cell>
          <cell r="H7640" t="str">
            <v>Table 1</v>
          </cell>
          <cell r="I7640" t="str">
            <v>DSM_WY_FinAnswerExpress_Report_2011.pdf</v>
          </cell>
        </row>
        <row r="7641">
          <cell r="C7641" t="str">
            <v>935.2_Planned Net to Gross Ratio</v>
          </cell>
          <cell r="D7641">
            <v>2</v>
          </cell>
          <cell r="E7641" t="str">
            <v>Planned Net to Gross Ratio</v>
          </cell>
          <cell r="F7641" t="str">
            <v>Net-to-Gross Value Source</v>
          </cell>
          <cell r="G7641" t="str">
            <v/>
          </cell>
          <cell r="H7641" t="str">
            <v>Page 10</v>
          </cell>
          <cell r="I7641" t="str">
            <v>DSM_WY_FinAnswerExpress_Report_2011.pdf</v>
          </cell>
        </row>
        <row r="7642">
          <cell r="C7642" t="str">
            <v>69.2_Planned Net to Gross Ratio</v>
          </cell>
          <cell r="D7642">
            <v>2</v>
          </cell>
          <cell r="E7642" t="str">
            <v>Planned Net to Gross Ratio</v>
          </cell>
          <cell r="F7642" t="str">
            <v>Net-to-Gross Value Source</v>
          </cell>
          <cell r="G7642" t="str">
            <v/>
          </cell>
          <cell r="H7642" t="str">
            <v>page 2</v>
          </cell>
          <cell r="I7642" t="str">
            <v>CA_FinAnswer_Express_Program_Evaluation_2009-2011.pdf</v>
          </cell>
        </row>
        <row r="7643">
          <cell r="C7643" t="str">
            <v>69.2_Planned Realization Rate</v>
          </cell>
          <cell r="D7643">
            <v>2</v>
          </cell>
          <cell r="E7643" t="str">
            <v>Planned Realization Rate</v>
          </cell>
          <cell r="F7643" t="str">
            <v>Realization Rate Value Source</v>
          </cell>
          <cell r="G7643" t="str">
            <v/>
          </cell>
          <cell r="H7643" t="str">
            <v>page 2</v>
          </cell>
          <cell r="I7643" t="str">
            <v>CA_FinAnswer_Express_Program_Evaluation_2009-2011.pdf</v>
          </cell>
        </row>
        <row r="7644">
          <cell r="C7644" t="str">
            <v>285.2_Gross incremental annual electric savings (kWh/yr)</v>
          </cell>
          <cell r="D7644">
            <v>2</v>
          </cell>
          <cell r="E7644" t="str">
            <v>Gross incremental annual electric savings (kWh/yr)</v>
          </cell>
          <cell r="F7644" t="str">
            <v xml:space="preserve">Energy Savings Value Source </v>
          </cell>
          <cell r="G7644" t="str">
            <v/>
          </cell>
          <cell r="H7644" t="str">
            <v/>
          </cell>
          <cell r="I7644" t="str">
            <v>2010 ID FX MARKET CHARACTERIZATION 051512.pdf</v>
          </cell>
        </row>
        <row r="7645">
          <cell r="C7645" t="str">
            <v>285.2_Planned Net to Gross Ratio</v>
          </cell>
          <cell r="D7645">
            <v>2</v>
          </cell>
          <cell r="E7645" t="str">
            <v>Planned Net to Gross Ratio</v>
          </cell>
          <cell r="F7645" t="str">
            <v>Net-to-Gross Value Source</v>
          </cell>
          <cell r="G7645" t="str">
            <v/>
          </cell>
          <cell r="H7645" t="str">
            <v>Page 2</v>
          </cell>
          <cell r="I7645" t="str">
            <v>ID_FinAnswer_Express_Program_Evaluation_2009-2011.pdf</v>
          </cell>
        </row>
        <row r="7646">
          <cell r="C7646" t="str">
            <v>285.2_Measure life (years)</v>
          </cell>
          <cell r="D7646">
            <v>2</v>
          </cell>
          <cell r="E7646" t="str">
            <v>Measure life (years)</v>
          </cell>
          <cell r="F7646" t="str">
            <v>Measure Life Value Source</v>
          </cell>
          <cell r="G7646" t="str">
            <v/>
          </cell>
          <cell r="H7646" t="str">
            <v/>
          </cell>
          <cell r="I7646" t="str">
            <v>2010 ID FX MARKET CHARACTERIZATION 051512.pdf</v>
          </cell>
        </row>
        <row r="7647">
          <cell r="C7647" t="str">
            <v>285.2_Planned Realization Rate</v>
          </cell>
          <cell r="D7647">
            <v>2</v>
          </cell>
          <cell r="E7647" t="str">
            <v>Planned Realization Rate</v>
          </cell>
          <cell r="F7647" t="str">
            <v>Realization Rate Value Source</v>
          </cell>
          <cell r="G7647" t="str">
            <v/>
          </cell>
          <cell r="H7647" t="str">
            <v>Table 1</v>
          </cell>
          <cell r="I7647" t="str">
            <v>ID_FinAnswer_Express_Program_Evaluation_2009-2011.pdf</v>
          </cell>
        </row>
        <row r="7648">
          <cell r="C7648" t="str">
            <v>285.2_Gross Average Monthly Demand Reduction (kW/unit)</v>
          </cell>
          <cell r="D7648">
            <v>2</v>
          </cell>
          <cell r="E7648" t="str">
            <v>Gross Average Monthly Demand Reduction (kW/unit)</v>
          </cell>
          <cell r="F7648" t="str">
            <v>Demand Reduction Value Source</v>
          </cell>
          <cell r="G7648" t="str">
            <v/>
          </cell>
          <cell r="H7648" t="str">
            <v/>
          </cell>
          <cell r="I7648" t="str">
            <v>2010 ID FX MARKET CHARACTERIZATION 051512.pdf</v>
          </cell>
        </row>
        <row r="7649">
          <cell r="C7649" t="str">
            <v>285.2_Incremental cost ($)</v>
          </cell>
          <cell r="D7649">
            <v>2</v>
          </cell>
          <cell r="E7649" t="str">
            <v>Incremental cost ($)</v>
          </cell>
          <cell r="F7649" t="str">
            <v>Cost Value Source</v>
          </cell>
          <cell r="G7649" t="str">
            <v/>
          </cell>
          <cell r="H7649" t="str">
            <v/>
          </cell>
          <cell r="I7649" t="str">
            <v>2010 ID FX MARKET CHARACTERIZATION 051512.pdf</v>
          </cell>
        </row>
        <row r="7650">
          <cell r="C7650" t="str">
            <v>512.2_Incentive Customer ($)</v>
          </cell>
          <cell r="D7650">
            <v>2</v>
          </cell>
          <cell r="E7650" t="str">
            <v>Incentive Customer ($)</v>
          </cell>
          <cell r="F7650" t="str">
            <v>Incentive Value Source</v>
          </cell>
          <cell r="G7650" t="str">
            <v/>
          </cell>
          <cell r="H7650" t="str">
            <v>Table 7-13</v>
          </cell>
          <cell r="I7650" t="str">
            <v>FinAnswer Express Market Characterization and Program Enhancements - Utah Service Territory 30 Nov 2011.pdf</v>
          </cell>
        </row>
        <row r="7651">
          <cell r="C7651" t="str">
            <v>512.2_Gross incremental annual electric savings (kWh/yr)</v>
          </cell>
          <cell r="D7651">
            <v>2</v>
          </cell>
          <cell r="E7651" t="str">
            <v>Gross incremental annual electric savings (kWh/yr)</v>
          </cell>
          <cell r="F7651" t="str">
            <v xml:space="preserve">Energy Savings Value Source </v>
          </cell>
          <cell r="G7651" t="str">
            <v/>
          </cell>
          <cell r="H7651" t="str">
            <v>Table 7-13</v>
          </cell>
          <cell r="I7651" t="str">
            <v>FinAnswer Express Market Characterization and Program Enhancements - Utah Service Territory 30 Nov 2011.pdf</v>
          </cell>
        </row>
        <row r="7652">
          <cell r="C7652" t="str">
            <v>512.2_Gross Average Monthly Demand Reduction (kW/unit)</v>
          </cell>
          <cell r="D7652">
            <v>2</v>
          </cell>
          <cell r="E7652" t="str">
            <v>Gross Average Monthly Demand Reduction (kW/unit)</v>
          </cell>
          <cell r="F7652" t="str">
            <v>Demand Reduction Value Source</v>
          </cell>
          <cell r="G7652" t="str">
            <v/>
          </cell>
          <cell r="H7652" t="str">
            <v>Table 2-10</v>
          </cell>
          <cell r="I7652" t="str">
            <v>FinAnswer Express Market Characterization and Program Enhancements - Utah Service Territory 30 Nov 2011.pdf</v>
          </cell>
        </row>
        <row r="7653">
          <cell r="C7653" t="str">
            <v>512.2_Measure life (years)</v>
          </cell>
          <cell r="D7653">
            <v>2</v>
          </cell>
          <cell r="E7653" t="str">
            <v>Measure life (years)</v>
          </cell>
          <cell r="F7653" t="str">
            <v>Measure Life Value Source</v>
          </cell>
          <cell r="G7653" t="str">
            <v/>
          </cell>
          <cell r="H7653" t="str">
            <v>Table 2 on page 22 of Appendix 1</v>
          </cell>
          <cell r="I7653" t="str">
            <v>UT_2011_Annual_Report.pdf</v>
          </cell>
        </row>
        <row r="7654">
          <cell r="C7654" t="str">
            <v>512.2_Incremental cost ($)</v>
          </cell>
          <cell r="D7654">
            <v>2</v>
          </cell>
          <cell r="E7654" t="str">
            <v>Incremental cost ($)</v>
          </cell>
          <cell r="F7654" t="str">
            <v>Cost Value Source</v>
          </cell>
          <cell r="G7654" t="str">
            <v/>
          </cell>
          <cell r="H7654" t="str">
            <v>Table 7-13</v>
          </cell>
          <cell r="I7654" t="str">
            <v>FinAnswer Express Market Characterization and Program Enhancements - Utah Service Territory 30 Nov 2011.pdf</v>
          </cell>
        </row>
        <row r="7655">
          <cell r="C7655" t="str">
            <v>512.2_Gross incremental annual electric savings (kWh/yr)</v>
          </cell>
          <cell r="D7655">
            <v>2</v>
          </cell>
          <cell r="E7655" t="str">
            <v>Gross incremental annual electric savings (kWh/yr)</v>
          </cell>
          <cell r="F7655" t="str">
            <v>See Source Document(s) for savings methodology</v>
          </cell>
          <cell r="G7655" t="str">
            <v/>
          </cell>
          <cell r="H7655" t="str">
            <v/>
          </cell>
          <cell r="I7655" t="str">
            <v>PTAC and PTHP.docx</v>
          </cell>
        </row>
        <row r="7656">
          <cell r="C7656" t="str">
            <v>721.2_Measure life (years)</v>
          </cell>
          <cell r="D7656">
            <v>2</v>
          </cell>
          <cell r="E7656" t="str">
            <v>Measure life (years)</v>
          </cell>
          <cell r="F7656" t="str">
            <v>Measure Life Value Source</v>
          </cell>
          <cell r="G7656" t="str">
            <v/>
          </cell>
          <cell r="H7656" t="str">
            <v>pg 24-25, Table 7-14</v>
          </cell>
          <cell r="I7656" t="str">
            <v>FinAnswer Express Market Characterization and Program Enhancements - Washington Service Territory 9 Sept 2011.pdf</v>
          </cell>
        </row>
        <row r="7657">
          <cell r="C7657" t="str">
            <v>721.2_Gross Average Monthly Demand Reduction (kW/unit)</v>
          </cell>
          <cell r="D7657">
            <v>2</v>
          </cell>
          <cell r="E7657" t="str">
            <v>Gross Average Monthly Demand Reduction (kW/unit)</v>
          </cell>
          <cell r="F7657" t="str">
            <v>Demand Reduction Value Source</v>
          </cell>
          <cell r="G7657" t="str">
            <v/>
          </cell>
          <cell r="H7657" t="str">
            <v>pg 24-25, Table 7-14</v>
          </cell>
          <cell r="I7657" t="str">
            <v>FinAnswer Express Market Characterization and Program Enhancements - Washington Service Territory 9 Sept 2011.pdf</v>
          </cell>
        </row>
        <row r="7658">
          <cell r="C7658" t="str">
            <v>721.2_Gross incremental annual electric savings (kWh/yr)</v>
          </cell>
          <cell r="D7658">
            <v>2</v>
          </cell>
          <cell r="E7658" t="str">
            <v>Gross incremental annual electric savings (kWh/yr)</v>
          </cell>
          <cell r="F7658" t="str">
            <v>Savings Parameters</v>
          </cell>
          <cell r="G7658" t="str">
            <v/>
          </cell>
          <cell r="H7658" t="str">
            <v>See Source Document(s) for savings methodology</v>
          </cell>
          <cell r="I7658" t="str">
            <v>WA PTAC and PTHP.docx</v>
          </cell>
        </row>
        <row r="7659">
          <cell r="C7659" t="str">
            <v>721.2_Gross Average Monthly Demand Reduction (kW/unit)</v>
          </cell>
          <cell r="D7659">
            <v>2</v>
          </cell>
          <cell r="E7659" t="str">
            <v>Gross Average Monthly Demand Reduction (kW/unit)</v>
          </cell>
          <cell r="F7659" t="str">
            <v>Savings Parameters</v>
          </cell>
          <cell r="G7659" t="str">
            <v/>
          </cell>
          <cell r="H7659" t="str">
            <v>See Source Document(s) for savings methodology</v>
          </cell>
          <cell r="I7659" t="str">
            <v>WA PTAC and PTHP.docx</v>
          </cell>
        </row>
        <row r="7660">
          <cell r="C7660" t="str">
            <v>721.2_Gross incremental annual electric savings (kWh/yr)</v>
          </cell>
          <cell r="D7660">
            <v>2</v>
          </cell>
          <cell r="E7660" t="str">
            <v>Gross incremental annual electric savings (kWh/yr)</v>
          </cell>
          <cell r="F7660" t="str">
            <v xml:space="preserve">Energy Savings Value Source </v>
          </cell>
          <cell r="G7660" t="str">
            <v/>
          </cell>
          <cell r="H7660" t="str">
            <v>pg 24-25, Table 7-14</v>
          </cell>
          <cell r="I7660" t="str">
            <v>FinAnswer Express Market Characterization and Program Enhancements - Washington Service Territory 9 Sept 2011.pdf</v>
          </cell>
        </row>
        <row r="7661">
          <cell r="C7661" t="str">
            <v>721.2_Incentive Customer ($)</v>
          </cell>
          <cell r="D7661">
            <v>2</v>
          </cell>
          <cell r="E7661" t="str">
            <v>Incentive Customer ($)</v>
          </cell>
          <cell r="F7661" t="str">
            <v>Incentive Value Source</v>
          </cell>
          <cell r="G7661" t="str">
            <v/>
          </cell>
          <cell r="H7661" t="str">
            <v>pg 24-25, Table 7-14</v>
          </cell>
          <cell r="I7661" t="str">
            <v>FinAnswer Express Market Characterization and Program Enhancements - Washington Service Territory 9 Sept 2011.pdf</v>
          </cell>
        </row>
        <row r="7662">
          <cell r="C7662" t="str">
            <v>721.2_Incremental cost ($)</v>
          </cell>
          <cell r="D7662">
            <v>2</v>
          </cell>
          <cell r="E7662" t="str">
            <v>Incremental cost ($)</v>
          </cell>
          <cell r="F7662" t="str">
            <v>Cost Value Source</v>
          </cell>
          <cell r="G7662" t="str">
            <v/>
          </cell>
          <cell r="H7662" t="str">
            <v>pg 24-25, Table 7-14</v>
          </cell>
          <cell r="I7662" t="str">
            <v>FinAnswer Express Market Characterization and Program Enhancements - Washington Service Territory 9 Sept 2011.pdf</v>
          </cell>
        </row>
        <row r="7663">
          <cell r="C7663" t="str">
            <v>933.2_Measure life (years)</v>
          </cell>
          <cell r="D7663">
            <v>2</v>
          </cell>
          <cell r="E7663" t="str">
            <v>Measure life (years)</v>
          </cell>
          <cell r="F7663" t="str">
            <v>Measure Life Value Source</v>
          </cell>
          <cell r="G7663" t="str">
            <v/>
          </cell>
          <cell r="H7663" t="str">
            <v>Page 7-25</v>
          </cell>
          <cell r="I7663" t="str">
            <v>2010 WY Market Characterization 101810.pdf</v>
          </cell>
        </row>
        <row r="7664">
          <cell r="C7664" t="str">
            <v>933.2_Gross Average Monthly Demand Reduction (kW/unit)</v>
          </cell>
          <cell r="D7664">
            <v>2</v>
          </cell>
          <cell r="E7664" t="str">
            <v>Gross Average Monthly Demand Reduction (kW/unit)</v>
          </cell>
          <cell r="F7664" t="str">
            <v>Demand Savings Value Source</v>
          </cell>
          <cell r="G7664" t="str">
            <v/>
          </cell>
          <cell r="H7664" t="str">
            <v>Page 7-25</v>
          </cell>
          <cell r="I7664" t="str">
            <v>2010 WY Market Characterization 101810.pdf</v>
          </cell>
        </row>
        <row r="7665">
          <cell r="C7665" t="str">
            <v>933.2_Incremental cost ($)</v>
          </cell>
          <cell r="D7665">
            <v>2</v>
          </cell>
          <cell r="E7665" t="str">
            <v>Incremental cost ($)</v>
          </cell>
          <cell r="F7665" t="str">
            <v>Incremental Cost Value Source</v>
          </cell>
          <cell r="G7665" t="str">
            <v/>
          </cell>
          <cell r="H7665" t="str">
            <v>Page 7-25</v>
          </cell>
          <cell r="I7665" t="str">
            <v>2010 WY Market Characterization 101810.pdf</v>
          </cell>
        </row>
        <row r="7666">
          <cell r="C7666" t="str">
            <v>933.2_Planned Net to Gross Ratio</v>
          </cell>
          <cell r="D7666">
            <v>2</v>
          </cell>
          <cell r="E7666" t="str">
            <v>Planned Net to Gross Ratio</v>
          </cell>
          <cell r="F7666" t="str">
            <v>Net-to-Gross Value Source</v>
          </cell>
          <cell r="G7666" t="str">
            <v/>
          </cell>
          <cell r="H7666" t="str">
            <v>Page 10</v>
          </cell>
          <cell r="I7666" t="str">
            <v>DSM_WY_FinAnswerExpress_Report_2011.pdf</v>
          </cell>
        </row>
        <row r="7667">
          <cell r="C7667" t="str">
            <v>933.2_Gross incremental annual electric savings (kWh/yr)</v>
          </cell>
          <cell r="D7667">
            <v>2</v>
          </cell>
          <cell r="E7667" t="str">
            <v>Gross incremental annual electric savings (kWh/yr)</v>
          </cell>
          <cell r="F7667" t="str">
            <v>Energy Savings Value Source</v>
          </cell>
          <cell r="G7667" t="str">
            <v/>
          </cell>
          <cell r="H7667" t="str">
            <v>Page 7-25</v>
          </cell>
          <cell r="I7667" t="str">
            <v>2010 WY Market Characterization 101810.pdf</v>
          </cell>
        </row>
        <row r="7668">
          <cell r="C7668" t="str">
            <v>933.2_Planned Realization Rate</v>
          </cell>
          <cell r="D7668">
            <v>2</v>
          </cell>
          <cell r="E7668" t="str">
            <v>Planned Realization Rate</v>
          </cell>
          <cell r="F7668" t="str">
            <v>Realization Rate Value Source</v>
          </cell>
          <cell r="G7668" t="str">
            <v/>
          </cell>
          <cell r="H7668" t="str">
            <v>Table 1</v>
          </cell>
          <cell r="I7668" t="str">
            <v>DSM_WY_FinAnswerExpress_Report_2011.pdf</v>
          </cell>
        </row>
        <row r="7669">
          <cell r="C7669" t="str">
            <v>70.2_Planned Realization Rate</v>
          </cell>
          <cell r="D7669">
            <v>2</v>
          </cell>
          <cell r="E7669" t="str">
            <v>Planned Realization Rate</v>
          </cell>
          <cell r="F7669" t="str">
            <v>Realization Rate Value Source</v>
          </cell>
          <cell r="G7669" t="str">
            <v/>
          </cell>
          <cell r="H7669" t="str">
            <v>page 2</v>
          </cell>
          <cell r="I7669" t="str">
            <v>CA_FinAnswer_Express_Program_Evaluation_2009-2011.pdf</v>
          </cell>
        </row>
        <row r="7670">
          <cell r="C7670" t="str">
            <v>70.2_Planned Net to Gross Ratio</v>
          </cell>
          <cell r="D7670">
            <v>2</v>
          </cell>
          <cell r="E7670" t="str">
            <v>Planned Net to Gross Ratio</v>
          </cell>
          <cell r="F7670" t="str">
            <v>Net-to-Gross Value Source</v>
          </cell>
          <cell r="G7670" t="str">
            <v/>
          </cell>
          <cell r="H7670" t="str">
            <v>page 2</v>
          </cell>
          <cell r="I7670" t="str">
            <v>CA_FinAnswer_Express_Program_Evaluation_2009-2011.pdf</v>
          </cell>
        </row>
        <row r="7671">
          <cell r="C7671" t="str">
            <v>286.2_Measure life (years)</v>
          </cell>
          <cell r="D7671">
            <v>2</v>
          </cell>
          <cell r="E7671" t="str">
            <v>Measure life (years)</v>
          </cell>
          <cell r="F7671" t="str">
            <v>Measure Life Value Source</v>
          </cell>
          <cell r="G7671" t="str">
            <v/>
          </cell>
          <cell r="H7671" t="str">
            <v/>
          </cell>
          <cell r="I7671" t="str">
            <v>2010 ID FX MARKET CHARACTERIZATION 051512.pdf</v>
          </cell>
        </row>
        <row r="7672">
          <cell r="C7672" t="str">
            <v>286.2_Gross Average Monthly Demand Reduction (kW/unit)</v>
          </cell>
          <cell r="D7672">
            <v>2</v>
          </cell>
          <cell r="E7672" t="str">
            <v>Gross Average Monthly Demand Reduction (kW/unit)</v>
          </cell>
          <cell r="F7672" t="str">
            <v>Demand Reduction Value Source</v>
          </cell>
          <cell r="G7672" t="str">
            <v/>
          </cell>
          <cell r="H7672" t="str">
            <v/>
          </cell>
          <cell r="I7672" t="str">
            <v>2010 ID FX MARKET CHARACTERIZATION 051512.pdf</v>
          </cell>
        </row>
        <row r="7673">
          <cell r="C7673" t="str">
            <v>286.2_Planned Net to Gross Ratio</v>
          </cell>
          <cell r="D7673">
            <v>2</v>
          </cell>
          <cell r="E7673" t="str">
            <v>Planned Net to Gross Ratio</v>
          </cell>
          <cell r="F7673" t="str">
            <v>Net-to-Gross Value Source</v>
          </cell>
          <cell r="G7673" t="str">
            <v/>
          </cell>
          <cell r="H7673" t="str">
            <v>Page 2</v>
          </cell>
          <cell r="I7673" t="str">
            <v>ID_FinAnswer_Express_Program_Evaluation_2009-2011.pdf</v>
          </cell>
        </row>
        <row r="7674">
          <cell r="C7674" t="str">
            <v>286.2_Planned Realization Rate</v>
          </cell>
          <cell r="D7674">
            <v>2</v>
          </cell>
          <cell r="E7674" t="str">
            <v>Planned Realization Rate</v>
          </cell>
          <cell r="F7674" t="str">
            <v>Realization Rate Value Source</v>
          </cell>
          <cell r="G7674" t="str">
            <v/>
          </cell>
          <cell r="H7674" t="str">
            <v>Table 1</v>
          </cell>
          <cell r="I7674" t="str">
            <v>ID_FinAnswer_Express_Program_Evaluation_2009-2011.pdf</v>
          </cell>
        </row>
        <row r="7675">
          <cell r="C7675" t="str">
            <v>286.2_Incremental cost ($)</v>
          </cell>
          <cell r="D7675">
            <v>2</v>
          </cell>
          <cell r="E7675" t="str">
            <v>Incremental cost ($)</v>
          </cell>
          <cell r="F7675" t="str">
            <v>Cost Value Source</v>
          </cell>
          <cell r="G7675" t="str">
            <v/>
          </cell>
          <cell r="H7675" t="str">
            <v/>
          </cell>
          <cell r="I7675" t="str">
            <v>2010 ID FX MARKET CHARACTERIZATION 051512.pdf</v>
          </cell>
        </row>
        <row r="7676">
          <cell r="C7676" t="str">
            <v>286.2_Gross incremental annual electric savings (kWh/yr)</v>
          </cell>
          <cell r="D7676">
            <v>2</v>
          </cell>
          <cell r="E7676" t="str">
            <v>Gross incremental annual electric savings (kWh/yr)</v>
          </cell>
          <cell r="F7676" t="str">
            <v xml:space="preserve">Energy Savings Value Source </v>
          </cell>
          <cell r="G7676" t="str">
            <v/>
          </cell>
          <cell r="H7676" t="str">
            <v/>
          </cell>
          <cell r="I7676" t="str">
            <v>2010 ID FX MARKET CHARACTERIZATION 051512.pdf</v>
          </cell>
        </row>
        <row r="7677">
          <cell r="C7677" t="str">
            <v>513.2_Incentive Customer ($)</v>
          </cell>
          <cell r="D7677">
            <v>2</v>
          </cell>
          <cell r="E7677" t="str">
            <v>Incentive Customer ($)</v>
          </cell>
          <cell r="F7677" t="str">
            <v>Incentive Value Source</v>
          </cell>
          <cell r="G7677" t="str">
            <v/>
          </cell>
          <cell r="H7677" t="str">
            <v>Table 7-13</v>
          </cell>
          <cell r="I7677" t="str">
            <v>FinAnswer Express Market Characterization and Program Enhancements - Utah Service Territory 30 Nov 2011.pdf</v>
          </cell>
        </row>
        <row r="7678">
          <cell r="C7678" t="str">
            <v>513.2_Gross incremental annual electric savings (kWh/yr)</v>
          </cell>
          <cell r="D7678">
            <v>2</v>
          </cell>
          <cell r="E7678" t="str">
            <v>Gross incremental annual electric savings (kWh/yr)</v>
          </cell>
          <cell r="F7678" t="str">
            <v xml:space="preserve">Energy Savings Value Source </v>
          </cell>
          <cell r="G7678" t="str">
            <v/>
          </cell>
          <cell r="H7678" t="str">
            <v>Table 7-13</v>
          </cell>
          <cell r="I7678" t="str">
            <v>FinAnswer Express Market Characterization and Program Enhancements - Utah Service Territory 30 Nov 2011.pdf</v>
          </cell>
        </row>
        <row r="7679">
          <cell r="C7679" t="str">
            <v>513.2_Measure life (years)</v>
          </cell>
          <cell r="D7679">
            <v>2</v>
          </cell>
          <cell r="E7679" t="str">
            <v>Measure life (years)</v>
          </cell>
          <cell r="F7679" t="str">
            <v>Measure Life Value Source</v>
          </cell>
          <cell r="G7679" t="str">
            <v/>
          </cell>
          <cell r="H7679" t="str">
            <v>Table 2 on page 22 of Appendix 1</v>
          </cell>
          <cell r="I7679" t="str">
            <v>UT_2011_Annual_Report.pdf</v>
          </cell>
        </row>
        <row r="7680">
          <cell r="C7680" t="str">
            <v>513.2_Gross Average Monthly Demand Reduction (kW/unit)</v>
          </cell>
          <cell r="D7680">
            <v>2</v>
          </cell>
          <cell r="E7680" t="str">
            <v>Gross Average Monthly Demand Reduction (kW/unit)</v>
          </cell>
          <cell r="F7680" t="str">
            <v>Demand Reduction Value Source</v>
          </cell>
          <cell r="G7680" t="str">
            <v/>
          </cell>
          <cell r="H7680" t="str">
            <v>Table 2-10</v>
          </cell>
          <cell r="I7680" t="str">
            <v>FinAnswer Express Market Characterization and Program Enhancements - Utah Service Territory 30 Nov 2011.pdf</v>
          </cell>
        </row>
        <row r="7681">
          <cell r="C7681" t="str">
            <v>513.2_Incremental cost ($)</v>
          </cell>
          <cell r="D7681">
            <v>2</v>
          </cell>
          <cell r="E7681" t="str">
            <v>Incremental cost ($)</v>
          </cell>
          <cell r="F7681" t="str">
            <v>Cost Value Source</v>
          </cell>
          <cell r="G7681" t="str">
            <v/>
          </cell>
          <cell r="H7681" t="str">
            <v>Table 7-13</v>
          </cell>
          <cell r="I7681" t="str">
            <v>FinAnswer Express Market Characterization and Program Enhancements - Utah Service Territory 30 Nov 2011.pdf</v>
          </cell>
        </row>
        <row r="7682">
          <cell r="C7682" t="str">
            <v>513.2_Gross incremental annual electric savings (kWh/yr)</v>
          </cell>
          <cell r="D7682">
            <v>2</v>
          </cell>
          <cell r="E7682" t="str">
            <v>Gross incremental annual electric savings (kWh/yr)</v>
          </cell>
          <cell r="F7682" t="str">
            <v>See Source Document(s) for savings methodology</v>
          </cell>
          <cell r="G7682" t="str">
            <v/>
          </cell>
          <cell r="H7682" t="str">
            <v/>
          </cell>
          <cell r="I7682" t="str">
            <v>PTAC and PTHP.docx</v>
          </cell>
        </row>
        <row r="7683">
          <cell r="C7683" t="str">
            <v>722.2_Incremental cost ($)</v>
          </cell>
          <cell r="D7683">
            <v>2</v>
          </cell>
          <cell r="E7683" t="str">
            <v>Incremental cost ($)</v>
          </cell>
          <cell r="F7683" t="str">
            <v>Cost Value Source</v>
          </cell>
          <cell r="G7683" t="str">
            <v/>
          </cell>
          <cell r="H7683" t="str">
            <v>pg 24-25, Table 7-14</v>
          </cell>
          <cell r="I7683" t="str">
            <v>FinAnswer Express Market Characterization and Program Enhancements - Washington Service Territory 9 Sept 2011.pdf</v>
          </cell>
        </row>
        <row r="7684">
          <cell r="C7684" t="str">
            <v>722.2_Measure life (years)</v>
          </cell>
          <cell r="D7684">
            <v>2</v>
          </cell>
          <cell r="E7684" t="str">
            <v>Measure life (years)</v>
          </cell>
          <cell r="F7684" t="str">
            <v>Measure Life Value Source</v>
          </cell>
          <cell r="G7684" t="str">
            <v/>
          </cell>
          <cell r="H7684" t="str">
            <v>pg 24-25, Table 7-14</v>
          </cell>
          <cell r="I7684" t="str">
            <v>FinAnswer Express Market Characterization and Program Enhancements - Washington Service Territory 9 Sept 2011.pdf</v>
          </cell>
        </row>
        <row r="7685">
          <cell r="C7685" t="str">
            <v>722.2_Gross Average Monthly Demand Reduction (kW/unit)</v>
          </cell>
          <cell r="D7685">
            <v>2</v>
          </cell>
          <cell r="E7685" t="str">
            <v>Gross Average Monthly Demand Reduction (kW/unit)</v>
          </cell>
          <cell r="F7685" t="str">
            <v>Savings Parameters</v>
          </cell>
          <cell r="G7685" t="str">
            <v/>
          </cell>
          <cell r="H7685" t="str">
            <v>See Source Document(s) for savings methodology</v>
          </cell>
          <cell r="I7685" t="str">
            <v>WA PTAC and PTHP.docx</v>
          </cell>
        </row>
        <row r="7686">
          <cell r="C7686" t="str">
            <v>722.2_Incentive Customer ($)</v>
          </cell>
          <cell r="D7686">
            <v>2</v>
          </cell>
          <cell r="E7686" t="str">
            <v>Incentive Customer ($)</v>
          </cell>
          <cell r="F7686" t="str">
            <v>Incentive Value Source</v>
          </cell>
          <cell r="G7686" t="str">
            <v/>
          </cell>
          <cell r="H7686" t="str">
            <v>pg 24-25, Table 7-14</v>
          </cell>
          <cell r="I7686" t="str">
            <v>FinAnswer Express Market Characterization and Program Enhancements - Washington Service Territory 9 Sept 2011.pdf</v>
          </cell>
        </row>
        <row r="7687">
          <cell r="C7687" t="str">
            <v>722.2_Gross incremental annual electric savings (kWh/yr)</v>
          </cell>
          <cell r="D7687">
            <v>2</v>
          </cell>
          <cell r="E7687" t="str">
            <v>Gross incremental annual electric savings (kWh/yr)</v>
          </cell>
          <cell r="F7687" t="str">
            <v>Savings Parameters</v>
          </cell>
          <cell r="G7687" t="str">
            <v/>
          </cell>
          <cell r="H7687" t="str">
            <v>See Source Document(s) for savings methodology</v>
          </cell>
          <cell r="I7687" t="str">
            <v>WA PTAC and PTHP.docx</v>
          </cell>
        </row>
        <row r="7688">
          <cell r="C7688" t="str">
            <v>722.2_Gross Average Monthly Demand Reduction (kW/unit)</v>
          </cell>
          <cell r="D7688">
            <v>2</v>
          </cell>
          <cell r="E7688" t="str">
            <v>Gross Average Monthly Demand Reduction (kW/unit)</v>
          </cell>
          <cell r="F7688" t="str">
            <v>Demand Reduction Value Source</v>
          </cell>
          <cell r="G7688" t="str">
            <v/>
          </cell>
          <cell r="H7688" t="str">
            <v>pg 24-25, Table 7-14</v>
          </cell>
          <cell r="I7688" t="str">
            <v>FinAnswer Express Market Characterization and Program Enhancements - Washington Service Territory 9 Sept 2011.pdf</v>
          </cell>
        </row>
        <row r="7689">
          <cell r="C7689" t="str">
            <v>722.2_Gross incremental annual electric savings (kWh/yr)</v>
          </cell>
          <cell r="D7689">
            <v>2</v>
          </cell>
          <cell r="E7689" t="str">
            <v>Gross incremental annual electric savings (kWh/yr)</v>
          </cell>
          <cell r="F7689" t="str">
            <v xml:space="preserve">Energy Savings Value Source </v>
          </cell>
          <cell r="G7689" t="str">
            <v/>
          </cell>
          <cell r="H7689" t="str">
            <v>pg 24-25, Table 7-14</v>
          </cell>
          <cell r="I7689" t="str">
            <v>FinAnswer Express Market Characterization and Program Enhancements - Washington Service Territory 9 Sept 2011.pdf</v>
          </cell>
        </row>
        <row r="7690">
          <cell r="C7690" t="str">
            <v>934.2_Planned Realization Rate</v>
          </cell>
          <cell r="D7690">
            <v>2</v>
          </cell>
          <cell r="E7690" t="str">
            <v>Planned Realization Rate</v>
          </cell>
          <cell r="F7690" t="str">
            <v>Realization Rate Value Source</v>
          </cell>
          <cell r="G7690" t="str">
            <v/>
          </cell>
          <cell r="H7690" t="str">
            <v>Table 1</v>
          </cell>
          <cell r="I7690" t="str">
            <v>DSM_WY_FinAnswerExpress_Report_2011.pdf</v>
          </cell>
        </row>
        <row r="7691">
          <cell r="C7691" t="str">
            <v>934.2_Gross incremental annual electric savings (kWh/yr)</v>
          </cell>
          <cell r="D7691">
            <v>2</v>
          </cell>
          <cell r="E7691" t="str">
            <v>Gross incremental annual electric savings (kWh/yr)</v>
          </cell>
          <cell r="F7691" t="str">
            <v>Energy Savings Value Source</v>
          </cell>
          <cell r="G7691" t="str">
            <v/>
          </cell>
          <cell r="H7691" t="str">
            <v>Page 7-25</v>
          </cell>
          <cell r="I7691" t="str">
            <v>2010 WY Market Characterization 101810.pdf</v>
          </cell>
        </row>
        <row r="7692">
          <cell r="C7692" t="str">
            <v>934.2_Incremental cost ($)</v>
          </cell>
          <cell r="D7692">
            <v>2</v>
          </cell>
          <cell r="E7692" t="str">
            <v>Incremental cost ($)</v>
          </cell>
          <cell r="F7692" t="str">
            <v>Incremental Cost Value Source</v>
          </cell>
          <cell r="G7692" t="str">
            <v/>
          </cell>
          <cell r="H7692" t="str">
            <v>Page 7-25</v>
          </cell>
          <cell r="I7692" t="str">
            <v>2010 WY Market Characterization 101810.pdf</v>
          </cell>
        </row>
        <row r="7693">
          <cell r="C7693" t="str">
            <v>934.2_Measure life (years)</v>
          </cell>
          <cell r="D7693">
            <v>2</v>
          </cell>
          <cell r="E7693" t="str">
            <v>Measure life (years)</v>
          </cell>
          <cell r="F7693" t="str">
            <v>Measure Life Value Source</v>
          </cell>
          <cell r="G7693" t="str">
            <v/>
          </cell>
          <cell r="H7693" t="str">
            <v>Page 7-25</v>
          </cell>
          <cell r="I7693" t="str">
            <v>2010 WY Market Characterization 101810.pdf</v>
          </cell>
        </row>
        <row r="7694">
          <cell r="C7694" t="str">
            <v>934.2_Planned Net to Gross Ratio</v>
          </cell>
          <cell r="D7694">
            <v>2</v>
          </cell>
          <cell r="E7694" t="str">
            <v>Planned Net to Gross Ratio</v>
          </cell>
          <cell r="F7694" t="str">
            <v>Net-to-Gross Value Source</v>
          </cell>
          <cell r="G7694" t="str">
            <v/>
          </cell>
          <cell r="H7694" t="str">
            <v>Page 10</v>
          </cell>
          <cell r="I7694" t="str">
            <v>DSM_WY_FinAnswerExpress_Report_2011.pdf</v>
          </cell>
        </row>
        <row r="7695">
          <cell r="C7695" t="str">
            <v>934.2_Gross Average Monthly Demand Reduction (kW/unit)</v>
          </cell>
          <cell r="D7695">
            <v>2</v>
          </cell>
          <cell r="E7695" t="str">
            <v>Gross Average Monthly Demand Reduction (kW/unit)</v>
          </cell>
          <cell r="F7695" t="str">
            <v>Demand Savings Value Source</v>
          </cell>
          <cell r="G7695" t="str">
            <v/>
          </cell>
          <cell r="H7695" t="str">
            <v>Page 7-25</v>
          </cell>
          <cell r="I7695" t="str">
            <v>2010 WY Market Characterization 101810.pdf</v>
          </cell>
        </row>
        <row r="7696">
          <cell r="C7696" t="str">
            <v>72.2_Planned Realization Rate</v>
          </cell>
          <cell r="D7696">
            <v>2</v>
          </cell>
          <cell r="E7696" t="str">
            <v>Planned Realization Rate</v>
          </cell>
          <cell r="F7696" t="str">
            <v>Realization Rate Value Source</v>
          </cell>
          <cell r="G7696" t="str">
            <v/>
          </cell>
          <cell r="H7696" t="str">
            <v>page 2</v>
          </cell>
          <cell r="I7696" t="str">
            <v>CA_FinAnswer_Express_Program_Evaluation_2009-2011.pdf</v>
          </cell>
        </row>
        <row r="7697">
          <cell r="C7697" t="str">
            <v>72.2_Planned Net to Gross Ratio</v>
          </cell>
          <cell r="D7697">
            <v>2</v>
          </cell>
          <cell r="E7697" t="str">
            <v>Planned Net to Gross Ratio</v>
          </cell>
          <cell r="F7697" t="str">
            <v>Net-to-Gross Value Source</v>
          </cell>
          <cell r="G7697" t="str">
            <v/>
          </cell>
          <cell r="H7697" t="str">
            <v>page 2</v>
          </cell>
          <cell r="I7697" t="str">
            <v>CA_FinAnswer_Express_Program_Evaluation_2009-2011.pdf</v>
          </cell>
        </row>
        <row r="7698">
          <cell r="C7698" t="str">
            <v>288.2_Gross incremental annual electric savings (kWh/yr)</v>
          </cell>
          <cell r="D7698">
            <v>2</v>
          </cell>
          <cell r="E7698" t="str">
            <v>Gross incremental annual electric savings (kWh/yr)</v>
          </cell>
          <cell r="F7698" t="str">
            <v xml:space="preserve">Energy Savings Value Source </v>
          </cell>
          <cell r="G7698" t="str">
            <v/>
          </cell>
          <cell r="H7698" t="str">
            <v/>
          </cell>
          <cell r="I7698" t="str">
            <v>2010 ID FX MARKET CHARACTERIZATION 051512.pdf</v>
          </cell>
        </row>
        <row r="7699">
          <cell r="C7699" t="str">
            <v>288.2_Planned Realization Rate</v>
          </cell>
          <cell r="D7699">
            <v>2</v>
          </cell>
          <cell r="E7699" t="str">
            <v>Planned Realization Rate</v>
          </cell>
          <cell r="F7699" t="str">
            <v>Realization Rate Value Source</v>
          </cell>
          <cell r="G7699" t="str">
            <v/>
          </cell>
          <cell r="H7699" t="str">
            <v>Table 1</v>
          </cell>
          <cell r="I7699" t="str">
            <v>ID_FinAnswer_Express_Program_Evaluation_2009-2011.pdf</v>
          </cell>
        </row>
        <row r="7700">
          <cell r="C7700" t="str">
            <v>288.2_Incremental cost ($)</v>
          </cell>
          <cell r="D7700">
            <v>2</v>
          </cell>
          <cell r="E7700" t="str">
            <v>Incremental cost ($)</v>
          </cell>
          <cell r="F7700" t="str">
            <v>Cost Value Source</v>
          </cell>
          <cell r="G7700" t="str">
            <v/>
          </cell>
          <cell r="H7700" t="str">
            <v/>
          </cell>
          <cell r="I7700" t="str">
            <v>2010 ID FX MARKET CHARACTERIZATION 051512.pdf</v>
          </cell>
        </row>
        <row r="7701">
          <cell r="C7701" t="str">
            <v>288.2_Gross Average Monthly Demand Reduction (kW/unit)</v>
          </cell>
          <cell r="D7701">
            <v>2</v>
          </cell>
          <cell r="E7701" t="str">
            <v>Gross Average Monthly Demand Reduction (kW/unit)</v>
          </cell>
          <cell r="F7701" t="str">
            <v>Demand Reduction Value Source</v>
          </cell>
          <cell r="G7701" t="str">
            <v/>
          </cell>
          <cell r="H7701" t="str">
            <v/>
          </cell>
          <cell r="I7701" t="str">
            <v>2010 ID FX MARKET CHARACTERIZATION 051512.pdf</v>
          </cell>
        </row>
        <row r="7702">
          <cell r="C7702" t="str">
            <v>288.2_Planned Net to Gross Ratio</v>
          </cell>
          <cell r="D7702">
            <v>2</v>
          </cell>
          <cell r="E7702" t="str">
            <v>Planned Net to Gross Ratio</v>
          </cell>
          <cell r="F7702" t="str">
            <v>Net-to-Gross Value Source</v>
          </cell>
          <cell r="G7702" t="str">
            <v/>
          </cell>
          <cell r="H7702" t="str">
            <v>Page 2</v>
          </cell>
          <cell r="I7702" t="str">
            <v>ID_FinAnswer_Express_Program_Evaluation_2009-2011.pdf</v>
          </cell>
        </row>
        <row r="7703">
          <cell r="C7703" t="str">
            <v>288.2_Measure life (years)</v>
          </cell>
          <cell r="D7703">
            <v>2</v>
          </cell>
          <cell r="E7703" t="str">
            <v>Measure life (years)</v>
          </cell>
          <cell r="F7703" t="str">
            <v>Measure Life Value Source</v>
          </cell>
          <cell r="G7703" t="str">
            <v/>
          </cell>
          <cell r="H7703" t="str">
            <v/>
          </cell>
          <cell r="I7703" t="str">
            <v>2010 ID FX MARKET CHARACTERIZATION 051512.pdf</v>
          </cell>
        </row>
        <row r="7704">
          <cell r="C7704" t="str">
            <v>515.2_Incremental cost ($)</v>
          </cell>
          <cell r="D7704">
            <v>2</v>
          </cell>
          <cell r="E7704" t="str">
            <v>Incremental cost ($)</v>
          </cell>
          <cell r="F7704" t="str">
            <v>Cost Value Source</v>
          </cell>
          <cell r="G7704" t="str">
            <v/>
          </cell>
          <cell r="H7704" t="str">
            <v>Table 7-13</v>
          </cell>
          <cell r="I7704" t="str">
            <v>FinAnswer Express Market Characterization and Program Enhancements - Utah Service Territory 30 Nov 2011.pdf</v>
          </cell>
        </row>
        <row r="7705">
          <cell r="C7705" t="str">
            <v>515.2_Measure life (years)</v>
          </cell>
          <cell r="D7705">
            <v>2</v>
          </cell>
          <cell r="E7705" t="str">
            <v>Measure life (years)</v>
          </cell>
          <cell r="F7705" t="str">
            <v>Measure Life Value Source</v>
          </cell>
          <cell r="G7705" t="str">
            <v/>
          </cell>
          <cell r="H7705" t="str">
            <v>Table 2 on page 22 of Appendix 1</v>
          </cell>
          <cell r="I7705" t="str">
            <v>UT_2011_Annual_Report.pdf</v>
          </cell>
        </row>
        <row r="7706">
          <cell r="C7706" t="str">
            <v>515.2_Incentive Customer ($)</v>
          </cell>
          <cell r="D7706">
            <v>2</v>
          </cell>
          <cell r="E7706" t="str">
            <v>Incentive Customer ($)</v>
          </cell>
          <cell r="F7706" t="str">
            <v>Incentive Value Source</v>
          </cell>
          <cell r="G7706" t="str">
            <v/>
          </cell>
          <cell r="H7706" t="str">
            <v>Table 7-13</v>
          </cell>
          <cell r="I7706" t="str">
            <v>FinAnswer Express Market Characterization and Program Enhancements - Utah Service Territory 30 Nov 2011.pdf</v>
          </cell>
        </row>
        <row r="7707">
          <cell r="C7707" t="str">
            <v>515.2_Gross incremental annual electric savings (kWh/yr)</v>
          </cell>
          <cell r="D7707">
            <v>2</v>
          </cell>
          <cell r="E7707" t="str">
            <v>Gross incremental annual electric savings (kWh/yr)</v>
          </cell>
          <cell r="F7707" t="str">
            <v xml:space="preserve">Energy Savings Value Source </v>
          </cell>
          <cell r="G7707" t="str">
            <v/>
          </cell>
          <cell r="H7707" t="str">
            <v>Table 7-13</v>
          </cell>
          <cell r="I7707" t="str">
            <v>FinAnswer Express Market Characterization and Program Enhancements - Utah Service Territory 30 Nov 2011.pdf</v>
          </cell>
        </row>
        <row r="7708">
          <cell r="C7708" t="str">
            <v>515.2_Gross Average Monthly Demand Reduction (kW/unit)</v>
          </cell>
          <cell r="D7708">
            <v>2</v>
          </cell>
          <cell r="E7708" t="str">
            <v>Gross Average Monthly Demand Reduction (kW/unit)</v>
          </cell>
          <cell r="F7708" t="str">
            <v>Demand Reduction Value Source</v>
          </cell>
          <cell r="G7708" t="str">
            <v/>
          </cell>
          <cell r="H7708" t="str">
            <v>Table 2-10</v>
          </cell>
          <cell r="I7708" t="str">
            <v>FinAnswer Express Market Characterization and Program Enhancements - Utah Service Territory 30 Nov 2011.pdf</v>
          </cell>
        </row>
        <row r="7709">
          <cell r="C7709" t="str">
            <v>515.2_Gross incremental annual electric savings (kWh/yr)</v>
          </cell>
          <cell r="D7709">
            <v>2</v>
          </cell>
          <cell r="E7709" t="str">
            <v>Gross incremental annual electric savings (kWh/yr)</v>
          </cell>
          <cell r="F7709" t="str">
            <v>See Source Document(s) for savings methodology</v>
          </cell>
          <cell r="G7709" t="str">
            <v/>
          </cell>
          <cell r="H7709" t="str">
            <v/>
          </cell>
          <cell r="I7709" t="str">
            <v>PTAC and PTHP.docx</v>
          </cell>
        </row>
        <row r="7710">
          <cell r="C7710" t="str">
            <v>724.2_Incentive Customer ($)</v>
          </cell>
          <cell r="D7710">
            <v>2</v>
          </cell>
          <cell r="E7710" t="str">
            <v>Incentive Customer ($)</v>
          </cell>
          <cell r="F7710" t="str">
            <v>Incentive Value Source</v>
          </cell>
          <cell r="G7710" t="str">
            <v/>
          </cell>
          <cell r="H7710" t="str">
            <v>pg 24-25, Table 7-14</v>
          </cell>
          <cell r="I7710" t="str">
            <v>FinAnswer Express Market Characterization and Program Enhancements - Washington Service Territory 9 Sept 2011.pdf</v>
          </cell>
        </row>
        <row r="7711">
          <cell r="C7711" t="str">
            <v>724.2_Gross Average Monthly Demand Reduction (kW/unit)</v>
          </cell>
          <cell r="D7711">
            <v>2</v>
          </cell>
          <cell r="E7711" t="str">
            <v>Gross Average Monthly Demand Reduction (kW/unit)</v>
          </cell>
          <cell r="F7711" t="str">
            <v>Demand Reduction Value Source</v>
          </cell>
          <cell r="G7711" t="str">
            <v/>
          </cell>
          <cell r="H7711" t="str">
            <v>pg 24-25, Table 7-14</v>
          </cell>
          <cell r="I7711" t="str">
            <v>FinAnswer Express Market Characterization and Program Enhancements - Washington Service Territory 9 Sept 2011.pdf</v>
          </cell>
        </row>
        <row r="7712">
          <cell r="C7712" t="str">
            <v>724.2_Incremental cost ($)</v>
          </cell>
          <cell r="D7712">
            <v>2</v>
          </cell>
          <cell r="E7712" t="str">
            <v>Incremental cost ($)</v>
          </cell>
          <cell r="F7712" t="str">
            <v>Cost Value Source</v>
          </cell>
          <cell r="G7712" t="str">
            <v/>
          </cell>
          <cell r="H7712" t="str">
            <v>pg 24-25, Table 7-14</v>
          </cell>
          <cell r="I7712" t="str">
            <v>FinAnswer Express Market Characterization and Program Enhancements - Washington Service Territory 9 Sept 2011.pdf</v>
          </cell>
        </row>
        <row r="7713">
          <cell r="C7713" t="str">
            <v>724.2_Gross Average Monthly Demand Reduction (kW/unit)</v>
          </cell>
          <cell r="D7713">
            <v>2</v>
          </cell>
          <cell r="E7713" t="str">
            <v>Gross Average Monthly Demand Reduction (kW/unit)</v>
          </cell>
          <cell r="F7713" t="str">
            <v>Savings Parameters</v>
          </cell>
          <cell r="G7713" t="str">
            <v/>
          </cell>
          <cell r="H7713" t="str">
            <v>See Source Document(s) for savings methodology</v>
          </cell>
          <cell r="I7713" t="str">
            <v>WA PTAC and PTHP.docx</v>
          </cell>
        </row>
        <row r="7714">
          <cell r="C7714" t="str">
            <v>724.2_Gross incremental annual electric savings (kWh/yr)</v>
          </cell>
          <cell r="D7714">
            <v>2</v>
          </cell>
          <cell r="E7714" t="str">
            <v>Gross incremental annual electric savings (kWh/yr)</v>
          </cell>
          <cell r="F7714" t="str">
            <v xml:space="preserve">Energy Savings Value Source </v>
          </cell>
          <cell r="G7714" t="str">
            <v/>
          </cell>
          <cell r="H7714" t="str">
            <v>pg 24-25, Table 7-14</v>
          </cell>
          <cell r="I7714" t="str">
            <v>FinAnswer Express Market Characterization and Program Enhancements - Washington Service Territory 9 Sept 2011.pdf</v>
          </cell>
        </row>
        <row r="7715">
          <cell r="C7715" t="str">
            <v>724.2_Measure life (years)</v>
          </cell>
          <cell r="D7715">
            <v>2</v>
          </cell>
          <cell r="E7715" t="str">
            <v>Measure life (years)</v>
          </cell>
          <cell r="F7715" t="str">
            <v>Measure Life Value Source</v>
          </cell>
          <cell r="G7715" t="str">
            <v/>
          </cell>
          <cell r="H7715" t="str">
            <v>pg 24-25, Table 7-14</v>
          </cell>
          <cell r="I7715" t="str">
            <v>FinAnswer Express Market Characterization and Program Enhancements - Washington Service Territory 9 Sept 2011.pdf</v>
          </cell>
        </row>
        <row r="7716">
          <cell r="C7716" t="str">
            <v>724.2_Gross incremental annual electric savings (kWh/yr)</v>
          </cell>
          <cell r="D7716">
            <v>2</v>
          </cell>
          <cell r="E7716" t="str">
            <v>Gross incremental annual electric savings (kWh/yr)</v>
          </cell>
          <cell r="F7716" t="str">
            <v>Savings Parameters</v>
          </cell>
          <cell r="G7716" t="str">
            <v/>
          </cell>
          <cell r="H7716" t="str">
            <v>See Source Document(s) for savings methodology</v>
          </cell>
          <cell r="I7716" t="str">
            <v>WA PTAC and PTHP.docx</v>
          </cell>
        </row>
        <row r="7717">
          <cell r="C7717" t="str">
            <v>936.2_Planned Realization Rate</v>
          </cell>
          <cell r="D7717">
            <v>2</v>
          </cell>
          <cell r="E7717" t="str">
            <v>Planned Realization Rate</v>
          </cell>
          <cell r="F7717" t="str">
            <v>Realization Rate Value Source</v>
          </cell>
          <cell r="G7717" t="str">
            <v/>
          </cell>
          <cell r="H7717" t="str">
            <v>Table 1</v>
          </cell>
          <cell r="I7717" t="str">
            <v>DSM_WY_FinAnswerExpress_Report_2011.pdf</v>
          </cell>
        </row>
        <row r="7718">
          <cell r="C7718" t="str">
            <v>936.2_Measure life (years)</v>
          </cell>
          <cell r="D7718">
            <v>2</v>
          </cell>
          <cell r="E7718" t="str">
            <v>Measure life (years)</v>
          </cell>
          <cell r="F7718" t="str">
            <v>Measure Life Value Source</v>
          </cell>
          <cell r="G7718" t="str">
            <v/>
          </cell>
          <cell r="H7718" t="str">
            <v>Page 7-25</v>
          </cell>
          <cell r="I7718" t="str">
            <v>2010 WY Market Characterization 101810.pdf</v>
          </cell>
        </row>
        <row r="7719">
          <cell r="C7719" t="str">
            <v>936.2_Gross Average Monthly Demand Reduction (kW/unit)</v>
          </cell>
          <cell r="D7719">
            <v>2</v>
          </cell>
          <cell r="E7719" t="str">
            <v>Gross Average Monthly Demand Reduction (kW/unit)</v>
          </cell>
          <cell r="F7719" t="str">
            <v>Demand Savings Value Source</v>
          </cell>
          <cell r="G7719" t="str">
            <v/>
          </cell>
          <cell r="H7719" t="str">
            <v>Page 7-25</v>
          </cell>
          <cell r="I7719" t="str">
            <v>2010 WY Market Characterization 101810.pdf</v>
          </cell>
        </row>
        <row r="7720">
          <cell r="C7720" t="str">
            <v>936.2_Planned Net to Gross Ratio</v>
          </cell>
          <cell r="D7720">
            <v>2</v>
          </cell>
          <cell r="E7720" t="str">
            <v>Planned Net to Gross Ratio</v>
          </cell>
          <cell r="F7720" t="str">
            <v>Net-to-Gross Value Source</v>
          </cell>
          <cell r="G7720" t="str">
            <v/>
          </cell>
          <cell r="H7720" t="str">
            <v>Page 10</v>
          </cell>
          <cell r="I7720" t="str">
            <v>DSM_WY_FinAnswerExpress_Report_2011.pdf</v>
          </cell>
        </row>
        <row r="7721">
          <cell r="C7721" t="str">
            <v>936.2_Incremental cost ($)</v>
          </cell>
          <cell r="D7721">
            <v>2</v>
          </cell>
          <cell r="E7721" t="str">
            <v>Incremental cost ($)</v>
          </cell>
          <cell r="F7721" t="str">
            <v>Incremental Cost Value Source</v>
          </cell>
          <cell r="G7721" t="str">
            <v/>
          </cell>
          <cell r="H7721" t="str">
            <v>Page 7-25</v>
          </cell>
          <cell r="I7721" t="str">
            <v>2010 WY Market Characterization 101810.pdf</v>
          </cell>
        </row>
        <row r="7722">
          <cell r="C7722" t="str">
            <v>936.2_Gross incremental annual electric savings (kWh/yr)</v>
          </cell>
          <cell r="D7722">
            <v>2</v>
          </cell>
          <cell r="E7722" t="str">
            <v>Gross incremental annual electric savings (kWh/yr)</v>
          </cell>
          <cell r="F7722" t="str">
            <v>Energy Savings Value Source</v>
          </cell>
          <cell r="G7722" t="str">
            <v/>
          </cell>
          <cell r="H7722" t="str">
            <v>Page 7-25</v>
          </cell>
          <cell r="I7722" t="str">
            <v>2010 WY Market Characterization 101810.pdf</v>
          </cell>
        </row>
        <row r="7723">
          <cell r="C7723" t="str">
            <v>75.2_Planned Net to Gross Ratio</v>
          </cell>
          <cell r="D7723">
            <v>2</v>
          </cell>
          <cell r="E7723" t="str">
            <v>Planned Net to Gross Ratio</v>
          </cell>
          <cell r="F7723" t="str">
            <v>Net-to-Gross Value Source</v>
          </cell>
          <cell r="G7723" t="str">
            <v/>
          </cell>
          <cell r="H7723" t="str">
            <v>page 2</v>
          </cell>
          <cell r="I7723" t="str">
            <v>CA_FinAnswer_Express_Program_Evaluation_2009-2011.pdf</v>
          </cell>
        </row>
        <row r="7724">
          <cell r="C7724" t="str">
            <v>75.2_Planned Realization Rate</v>
          </cell>
          <cell r="D7724">
            <v>2</v>
          </cell>
          <cell r="E7724" t="str">
            <v>Planned Realization Rate</v>
          </cell>
          <cell r="F7724" t="str">
            <v>Realization Rate Value Source</v>
          </cell>
          <cell r="G7724" t="str">
            <v/>
          </cell>
          <cell r="H7724" t="str">
            <v>page 2</v>
          </cell>
          <cell r="I7724" t="str">
            <v>CA_FinAnswer_Express_Program_Evaluation_2009-2011.pdf</v>
          </cell>
        </row>
        <row r="7725">
          <cell r="C7725" t="str">
            <v>75.1_Planned Realization Rate</v>
          </cell>
          <cell r="D7725">
            <v>1</v>
          </cell>
          <cell r="E7725" t="str">
            <v>Planned Realization Rate</v>
          </cell>
          <cell r="F7725" t="str">
            <v>Realization Rate Value Source</v>
          </cell>
          <cell r="G7725" t="str">
            <v/>
          </cell>
          <cell r="H7725" t="str">
            <v>page 2</v>
          </cell>
          <cell r="I7725" t="str">
            <v>CA_FinAnswer_Express_Program_Evaluation_2009-2011.pdf</v>
          </cell>
        </row>
        <row r="7726">
          <cell r="C7726" t="str">
            <v>75.1_Measure life (years)</v>
          </cell>
          <cell r="D7726">
            <v>1</v>
          </cell>
          <cell r="E7726" t="str">
            <v>Measure life (years)</v>
          </cell>
          <cell r="F7726" t="str">
            <v>Measure Life Value Source</v>
          </cell>
          <cell r="G7726" t="str">
            <v/>
          </cell>
          <cell r="H7726" t="str">
            <v>Table 7-14</v>
          </cell>
          <cell r="I7726" t="str">
            <v>CA FinAnswer Express Market Characterization 081911.pdf</v>
          </cell>
        </row>
        <row r="7727">
          <cell r="C7727" t="str">
            <v>75.1_Planned Net to Gross Ratio</v>
          </cell>
          <cell r="D7727">
            <v>1</v>
          </cell>
          <cell r="E7727" t="str">
            <v>Planned Net to Gross Ratio</v>
          </cell>
          <cell r="F7727" t="str">
            <v>Net-to-Gross Value Source</v>
          </cell>
          <cell r="G7727" t="str">
            <v/>
          </cell>
          <cell r="H7727" t="str">
            <v>page 2</v>
          </cell>
          <cell r="I7727" t="str">
            <v>CA_FinAnswer_Express_Program_Evaluation_2009-2011.pdf</v>
          </cell>
        </row>
        <row r="7728">
          <cell r="C7728" t="str">
            <v>75.1_Gross Average Monthly Demand Reduction (kW/unit)</v>
          </cell>
          <cell r="D7728">
            <v>1</v>
          </cell>
          <cell r="E7728" t="str">
            <v>Gross Average Monthly Demand Reduction (kW/unit)</v>
          </cell>
          <cell r="F7728" t="str">
            <v>Demand Reduction Value Source</v>
          </cell>
          <cell r="G7728" t="str">
            <v/>
          </cell>
          <cell r="H7728" t="str">
            <v>Table 6-11</v>
          </cell>
          <cell r="I7728" t="str">
            <v>CA FinAnswer Express Market Characterization 081911.pdf</v>
          </cell>
        </row>
        <row r="7729">
          <cell r="C7729" t="str">
            <v>75.1_Incentive Customer ($)</v>
          </cell>
          <cell r="D7729">
            <v>1</v>
          </cell>
          <cell r="E7729" t="str">
            <v>Incentive Customer ($)</v>
          </cell>
          <cell r="F7729" t="str">
            <v>Incentive Value Source</v>
          </cell>
          <cell r="G7729" t="str">
            <v/>
          </cell>
          <cell r="H7729" t="str">
            <v>Table 7-14</v>
          </cell>
          <cell r="I7729" t="str">
            <v>CA FinAnswer Express Market Characterization 081911.pdf</v>
          </cell>
        </row>
        <row r="7730">
          <cell r="C7730" t="str">
            <v>75.1_Incremental cost ($)</v>
          </cell>
          <cell r="D7730">
            <v>1</v>
          </cell>
          <cell r="E7730" t="str">
            <v>Incremental cost ($)</v>
          </cell>
          <cell r="F7730" t="str">
            <v>Cost Value Source</v>
          </cell>
          <cell r="G7730" t="str">
            <v/>
          </cell>
          <cell r="H7730" t="str">
            <v>Table 7-14</v>
          </cell>
          <cell r="I7730" t="str">
            <v>CA FinAnswer Express Market Characterization 081911.pdf</v>
          </cell>
        </row>
        <row r="7731">
          <cell r="C7731" t="str">
            <v>75.1_Gross incremental annual electric savings (kWh/yr)</v>
          </cell>
          <cell r="D7731">
            <v>1</v>
          </cell>
          <cell r="E7731" t="str">
            <v>Gross incremental annual electric savings (kWh/yr)</v>
          </cell>
          <cell r="F7731" t="str">
            <v xml:space="preserve">Energy Savings Value Source </v>
          </cell>
          <cell r="G7731" t="str">
            <v/>
          </cell>
          <cell r="H7731" t="str">
            <v>Table 7-14</v>
          </cell>
          <cell r="I7731" t="str">
            <v>CA FinAnswer Express Market Characterization 081911.pdf</v>
          </cell>
        </row>
        <row r="7732">
          <cell r="C7732" t="str">
            <v>75.1_Gross incremental annual electric savings (kWh/yr)</v>
          </cell>
          <cell r="D7732">
            <v>1</v>
          </cell>
          <cell r="E7732" t="str">
            <v>Gross incremental annual electric savings (kWh/yr)</v>
          </cell>
          <cell r="F7732" t="str">
            <v>See Source Document(s) for savings methodology</v>
          </cell>
          <cell r="G7732" t="str">
            <v/>
          </cell>
          <cell r="H7732" t="str">
            <v/>
          </cell>
          <cell r="I7732" t="str">
            <v>PTAC and PTHP.docx</v>
          </cell>
        </row>
        <row r="7733">
          <cell r="C7733" t="str">
            <v>291.2_Incremental cost ($)</v>
          </cell>
          <cell r="D7733">
            <v>2</v>
          </cell>
          <cell r="E7733" t="str">
            <v>Incremental cost ($)</v>
          </cell>
          <cell r="F7733" t="str">
            <v>Cost Value Source</v>
          </cell>
          <cell r="G7733" t="str">
            <v/>
          </cell>
          <cell r="H7733" t="str">
            <v/>
          </cell>
          <cell r="I7733" t="str">
            <v>2010 ID FX MARKET CHARACTERIZATION 051512.pdf</v>
          </cell>
        </row>
        <row r="7734">
          <cell r="C7734" t="str">
            <v>291.2_Gross incremental annual electric savings (kWh/yr)</v>
          </cell>
          <cell r="D7734">
            <v>2</v>
          </cell>
          <cell r="E7734" t="str">
            <v>Gross incremental annual electric savings (kWh/yr)</v>
          </cell>
          <cell r="F7734" t="str">
            <v xml:space="preserve">Energy Savings Value Source </v>
          </cell>
          <cell r="G7734" t="str">
            <v/>
          </cell>
          <cell r="H7734" t="str">
            <v/>
          </cell>
          <cell r="I7734" t="str">
            <v>2010 ID FX MARKET CHARACTERIZATION 051512.pdf</v>
          </cell>
        </row>
        <row r="7735">
          <cell r="C7735" t="str">
            <v>291.2_Measure life (years)</v>
          </cell>
          <cell r="D7735">
            <v>2</v>
          </cell>
          <cell r="E7735" t="str">
            <v>Measure life (years)</v>
          </cell>
          <cell r="F7735" t="str">
            <v>Measure Life Value Source</v>
          </cell>
          <cell r="G7735" t="str">
            <v/>
          </cell>
          <cell r="H7735" t="str">
            <v/>
          </cell>
          <cell r="I7735" t="str">
            <v>2010 ID FX MARKET CHARACTERIZATION 051512.pdf</v>
          </cell>
        </row>
        <row r="7736">
          <cell r="C7736" t="str">
            <v>291.2_Planned Realization Rate</v>
          </cell>
          <cell r="D7736">
            <v>2</v>
          </cell>
          <cell r="E7736" t="str">
            <v>Planned Realization Rate</v>
          </cell>
          <cell r="F7736" t="str">
            <v>Realization Rate Value Source</v>
          </cell>
          <cell r="G7736" t="str">
            <v/>
          </cell>
          <cell r="H7736" t="str">
            <v>Table 1</v>
          </cell>
          <cell r="I7736" t="str">
            <v>ID_FinAnswer_Express_Program_Evaluation_2009-2011.pdf</v>
          </cell>
        </row>
        <row r="7737">
          <cell r="C7737" t="str">
            <v>291.2_Planned Net to Gross Ratio</v>
          </cell>
          <cell r="D7737">
            <v>2</v>
          </cell>
          <cell r="E7737" t="str">
            <v>Planned Net to Gross Ratio</v>
          </cell>
          <cell r="F7737" t="str">
            <v>Net-to-Gross Value Source</v>
          </cell>
          <cell r="G7737" t="str">
            <v/>
          </cell>
          <cell r="H7737" t="str">
            <v>Page 2</v>
          </cell>
          <cell r="I7737" t="str">
            <v>ID_FinAnswer_Express_Program_Evaluation_2009-2011.pdf</v>
          </cell>
        </row>
        <row r="7738">
          <cell r="C7738" t="str">
            <v>291.2_Gross Average Monthly Demand Reduction (kW/unit)</v>
          </cell>
          <cell r="D7738">
            <v>2</v>
          </cell>
          <cell r="E7738" t="str">
            <v>Gross Average Monthly Demand Reduction (kW/unit)</v>
          </cell>
          <cell r="F7738" t="str">
            <v>Demand Reduction Value Source</v>
          </cell>
          <cell r="G7738" t="str">
            <v/>
          </cell>
          <cell r="H7738" t="str">
            <v/>
          </cell>
          <cell r="I7738" t="str">
            <v>2010 ID FX MARKET CHARACTERIZATION 051512.pdf</v>
          </cell>
        </row>
        <row r="7739">
          <cell r="C7739" t="str">
            <v>518.2_Measure life (years)</v>
          </cell>
          <cell r="D7739">
            <v>2</v>
          </cell>
          <cell r="E7739" t="str">
            <v>Measure life (years)</v>
          </cell>
          <cell r="F7739" t="str">
            <v>Measure Life Value Source</v>
          </cell>
          <cell r="G7739" t="str">
            <v/>
          </cell>
          <cell r="H7739" t="str">
            <v>Table 2 on page 22 of Appendix 1</v>
          </cell>
          <cell r="I7739" t="str">
            <v>UT_2011_Annual_Report.pdf</v>
          </cell>
        </row>
        <row r="7740">
          <cell r="C7740" t="str">
            <v>518.2_Incentive Customer ($)</v>
          </cell>
          <cell r="D7740">
            <v>2</v>
          </cell>
          <cell r="E7740" t="str">
            <v>Incentive Customer ($)</v>
          </cell>
          <cell r="F7740" t="str">
            <v>Incentive Value Source</v>
          </cell>
          <cell r="G7740" t="str">
            <v/>
          </cell>
          <cell r="H7740" t="str">
            <v>Table 7-13</v>
          </cell>
          <cell r="I7740" t="str">
            <v>FinAnswer Express Market Characterization and Program Enhancements - Utah Service Territory 30 Nov 2011.pdf</v>
          </cell>
        </row>
        <row r="7741">
          <cell r="C7741" t="str">
            <v>518.2_Gross incremental annual electric savings (kWh/yr)</v>
          </cell>
          <cell r="D7741">
            <v>2</v>
          </cell>
          <cell r="E7741" t="str">
            <v>Gross incremental annual electric savings (kWh/yr)</v>
          </cell>
          <cell r="F7741" t="str">
            <v xml:space="preserve">Energy Savings Value Source </v>
          </cell>
          <cell r="G7741" t="str">
            <v/>
          </cell>
          <cell r="H7741" t="str">
            <v>Table 7-13</v>
          </cell>
          <cell r="I7741" t="str">
            <v>FinAnswer Express Market Characterization and Program Enhancements - Utah Service Territory 30 Nov 2011.pdf</v>
          </cell>
        </row>
        <row r="7742">
          <cell r="C7742" t="str">
            <v>518.2_Incremental cost ($)</v>
          </cell>
          <cell r="D7742">
            <v>2</v>
          </cell>
          <cell r="E7742" t="str">
            <v>Incremental cost ($)</v>
          </cell>
          <cell r="F7742" t="str">
            <v>Cost Value Source</v>
          </cell>
          <cell r="G7742" t="str">
            <v/>
          </cell>
          <cell r="H7742" t="str">
            <v>Table 7-13</v>
          </cell>
          <cell r="I7742" t="str">
            <v>FinAnswer Express Market Characterization and Program Enhancements - Utah Service Territory 30 Nov 2011.pdf</v>
          </cell>
        </row>
        <row r="7743">
          <cell r="C7743" t="str">
            <v>518.2_Gross Average Monthly Demand Reduction (kW/unit)</v>
          </cell>
          <cell r="D7743">
            <v>2</v>
          </cell>
          <cell r="E7743" t="str">
            <v>Gross Average Monthly Demand Reduction (kW/unit)</v>
          </cell>
          <cell r="F7743" t="str">
            <v>Demand Reduction Value Source</v>
          </cell>
          <cell r="G7743" t="str">
            <v/>
          </cell>
          <cell r="H7743" t="str">
            <v>Table 2-10</v>
          </cell>
          <cell r="I7743" t="str">
            <v>FinAnswer Express Market Characterization and Program Enhancements - Utah Service Territory 30 Nov 2011.pdf</v>
          </cell>
        </row>
        <row r="7744">
          <cell r="C7744" t="str">
            <v>518.2_Gross incremental annual electric savings (kWh/yr)</v>
          </cell>
          <cell r="D7744">
            <v>2</v>
          </cell>
          <cell r="E7744" t="str">
            <v>Gross incremental annual electric savings (kWh/yr)</v>
          </cell>
          <cell r="F7744" t="str">
            <v>See Source Document(s) for savings methodology</v>
          </cell>
          <cell r="G7744" t="str">
            <v/>
          </cell>
          <cell r="H7744" t="str">
            <v/>
          </cell>
          <cell r="I7744" t="str">
            <v>PTAC and PTHP.docx</v>
          </cell>
        </row>
        <row r="7745">
          <cell r="C7745" t="str">
            <v>727.2_Measure life (years)</v>
          </cell>
          <cell r="D7745">
            <v>2</v>
          </cell>
          <cell r="E7745" t="str">
            <v>Measure life (years)</v>
          </cell>
          <cell r="F7745" t="str">
            <v>Measure Life Value Source</v>
          </cell>
          <cell r="G7745" t="str">
            <v/>
          </cell>
          <cell r="H7745" t="str">
            <v>pg 24-25, Table 7-14</v>
          </cell>
          <cell r="I7745" t="str">
            <v>FinAnswer Express Market Characterization and Program Enhancements - Washington Service Territory 9 Sept 2011.pdf</v>
          </cell>
        </row>
        <row r="7746">
          <cell r="C7746" t="str">
            <v>727.2_Gross Average Monthly Demand Reduction (kW/unit)</v>
          </cell>
          <cell r="D7746">
            <v>2</v>
          </cell>
          <cell r="E7746" t="str">
            <v>Gross Average Monthly Demand Reduction (kW/unit)</v>
          </cell>
          <cell r="F7746" t="str">
            <v>Savings Parameters</v>
          </cell>
          <cell r="G7746" t="str">
            <v/>
          </cell>
          <cell r="H7746" t="str">
            <v>See Source Document(s) for savings methodology</v>
          </cell>
          <cell r="I7746" t="str">
            <v>WA PTAC and PTHP.docx</v>
          </cell>
        </row>
        <row r="7747">
          <cell r="C7747" t="str">
            <v>727.2_Incremental cost ($)</v>
          </cell>
          <cell r="D7747">
            <v>2</v>
          </cell>
          <cell r="E7747" t="str">
            <v>Incremental cost ($)</v>
          </cell>
          <cell r="F7747" t="str">
            <v>Cost Value Source</v>
          </cell>
          <cell r="G7747" t="str">
            <v/>
          </cell>
          <cell r="H7747" t="str">
            <v>pg 24-25, Table 7-14</v>
          </cell>
          <cell r="I7747" t="str">
            <v>FinAnswer Express Market Characterization and Program Enhancements - Washington Service Territory 9 Sept 2011.pdf</v>
          </cell>
        </row>
        <row r="7748">
          <cell r="C7748" t="str">
            <v>727.2_Gross incremental annual electric savings (kWh/yr)</v>
          </cell>
          <cell r="D7748">
            <v>2</v>
          </cell>
          <cell r="E7748" t="str">
            <v>Gross incremental annual electric savings (kWh/yr)</v>
          </cell>
          <cell r="F7748" t="str">
            <v xml:space="preserve">Energy Savings Value Source </v>
          </cell>
          <cell r="G7748" t="str">
            <v/>
          </cell>
          <cell r="H7748" t="str">
            <v>pg 24-25, Table 7-14</v>
          </cell>
          <cell r="I7748" t="str">
            <v>FinAnswer Express Market Characterization and Program Enhancements - Washington Service Territory 9 Sept 2011.pdf</v>
          </cell>
        </row>
        <row r="7749">
          <cell r="C7749" t="str">
            <v>727.2_Gross incremental annual electric savings (kWh/yr)</v>
          </cell>
          <cell r="D7749">
            <v>2</v>
          </cell>
          <cell r="E7749" t="str">
            <v>Gross incremental annual electric savings (kWh/yr)</v>
          </cell>
          <cell r="F7749" t="str">
            <v>Savings Parameters</v>
          </cell>
          <cell r="G7749" t="str">
            <v/>
          </cell>
          <cell r="H7749" t="str">
            <v>See Source Document(s) for savings methodology</v>
          </cell>
          <cell r="I7749" t="str">
            <v>WA PTAC and PTHP.docx</v>
          </cell>
        </row>
        <row r="7750">
          <cell r="C7750" t="str">
            <v>727.2_Gross Average Monthly Demand Reduction (kW/unit)</v>
          </cell>
          <cell r="D7750">
            <v>2</v>
          </cell>
          <cell r="E7750" t="str">
            <v>Gross Average Monthly Demand Reduction (kW/unit)</v>
          </cell>
          <cell r="F7750" t="str">
            <v>Demand Reduction Value Source</v>
          </cell>
          <cell r="G7750" t="str">
            <v/>
          </cell>
          <cell r="H7750" t="str">
            <v>pg 24-25, Table 7-14</v>
          </cell>
          <cell r="I7750" t="str">
            <v>FinAnswer Express Market Characterization and Program Enhancements - Washington Service Territory 9 Sept 2011.pdf</v>
          </cell>
        </row>
        <row r="7751">
          <cell r="C7751" t="str">
            <v>727.2_Incentive Customer ($)</v>
          </cell>
          <cell r="D7751">
            <v>2</v>
          </cell>
          <cell r="E7751" t="str">
            <v>Incentive Customer ($)</v>
          </cell>
          <cell r="F7751" t="str">
            <v>Incentive Value Source</v>
          </cell>
          <cell r="G7751" t="str">
            <v/>
          </cell>
          <cell r="H7751" t="str">
            <v>pg 24-25, Table 7-14</v>
          </cell>
          <cell r="I7751" t="str">
            <v>FinAnswer Express Market Characterization and Program Enhancements - Washington Service Territory 9 Sept 2011.pdf</v>
          </cell>
        </row>
        <row r="7752">
          <cell r="C7752" t="str">
            <v>939.2_Planned Net to Gross Ratio</v>
          </cell>
          <cell r="D7752">
            <v>2</v>
          </cell>
          <cell r="E7752" t="str">
            <v>Planned Net to Gross Ratio</v>
          </cell>
          <cell r="F7752" t="str">
            <v>Net-to-Gross Value Source</v>
          </cell>
          <cell r="G7752" t="str">
            <v/>
          </cell>
          <cell r="H7752" t="str">
            <v>Page 10</v>
          </cell>
          <cell r="I7752" t="str">
            <v>DSM_WY_FinAnswerExpress_Report_2011.pdf</v>
          </cell>
        </row>
        <row r="7753">
          <cell r="C7753" t="str">
            <v>939.2_Gross Average Monthly Demand Reduction (kW/unit)</v>
          </cell>
          <cell r="D7753">
            <v>2</v>
          </cell>
          <cell r="E7753" t="str">
            <v>Gross Average Monthly Demand Reduction (kW/unit)</v>
          </cell>
          <cell r="F7753" t="str">
            <v>Demand Savings Value Source</v>
          </cell>
          <cell r="G7753" t="str">
            <v/>
          </cell>
          <cell r="H7753" t="str">
            <v>Page 7-25</v>
          </cell>
          <cell r="I7753" t="str">
            <v>2010 WY Market Characterization 101810.pdf</v>
          </cell>
        </row>
        <row r="7754">
          <cell r="C7754" t="str">
            <v>939.2_Incremental cost ($)</v>
          </cell>
          <cell r="D7754">
            <v>2</v>
          </cell>
          <cell r="E7754" t="str">
            <v>Incremental cost ($)</v>
          </cell>
          <cell r="F7754" t="str">
            <v>Incremental Cost Value Source</v>
          </cell>
          <cell r="G7754" t="str">
            <v/>
          </cell>
          <cell r="H7754" t="str">
            <v>Page 7-25</v>
          </cell>
          <cell r="I7754" t="str">
            <v>2010 WY Market Characterization 101810.pdf</v>
          </cell>
        </row>
        <row r="7755">
          <cell r="C7755" t="str">
            <v>939.2_Measure life (years)</v>
          </cell>
          <cell r="D7755">
            <v>2</v>
          </cell>
          <cell r="E7755" t="str">
            <v>Measure life (years)</v>
          </cell>
          <cell r="F7755" t="str">
            <v>Measure Life Value Source</v>
          </cell>
          <cell r="G7755" t="str">
            <v/>
          </cell>
          <cell r="H7755" t="str">
            <v>Page 7-25</v>
          </cell>
          <cell r="I7755" t="str">
            <v>2010 WY Market Characterization 101810.pdf</v>
          </cell>
        </row>
        <row r="7756">
          <cell r="C7756" t="str">
            <v>939.2_Planned Realization Rate</v>
          </cell>
          <cell r="D7756">
            <v>2</v>
          </cell>
          <cell r="E7756" t="str">
            <v>Planned Realization Rate</v>
          </cell>
          <cell r="F7756" t="str">
            <v>Realization Rate Value Source</v>
          </cell>
          <cell r="G7756" t="str">
            <v/>
          </cell>
          <cell r="H7756" t="str">
            <v>Table 1</v>
          </cell>
          <cell r="I7756" t="str">
            <v>DSM_WY_FinAnswerExpress_Report_2011.pdf</v>
          </cell>
        </row>
        <row r="7757">
          <cell r="C7757" t="str">
            <v>939.2_Gross incremental annual electric savings (kWh/yr)</v>
          </cell>
          <cell r="D7757">
            <v>2</v>
          </cell>
          <cell r="E7757" t="str">
            <v>Gross incremental annual electric savings (kWh/yr)</v>
          </cell>
          <cell r="F7757" t="str">
            <v>Energy Savings Value Source</v>
          </cell>
          <cell r="G7757" t="str">
            <v/>
          </cell>
          <cell r="H7757" t="str">
            <v>Page 7-25</v>
          </cell>
          <cell r="I7757" t="str">
            <v>2010 WY Market Characterization 101810.pdf</v>
          </cell>
        </row>
        <row r="7758">
          <cell r="C7758" t="str">
            <v>73.2_Planned Net to Gross Ratio</v>
          </cell>
          <cell r="D7758">
            <v>2</v>
          </cell>
          <cell r="E7758" t="str">
            <v>Planned Net to Gross Ratio</v>
          </cell>
          <cell r="F7758" t="str">
            <v>Net-to-Gross Value Source</v>
          </cell>
          <cell r="G7758" t="str">
            <v/>
          </cell>
          <cell r="H7758" t="str">
            <v>page 2</v>
          </cell>
          <cell r="I7758" t="str">
            <v>CA_FinAnswer_Express_Program_Evaluation_2009-2011.pdf</v>
          </cell>
        </row>
        <row r="7759">
          <cell r="C7759" t="str">
            <v>73.2_Planned Realization Rate</v>
          </cell>
          <cell r="D7759">
            <v>2</v>
          </cell>
          <cell r="E7759" t="str">
            <v>Planned Realization Rate</v>
          </cell>
          <cell r="F7759" t="str">
            <v>Realization Rate Value Source</v>
          </cell>
          <cell r="G7759" t="str">
            <v/>
          </cell>
          <cell r="H7759" t="str">
            <v>page 2</v>
          </cell>
          <cell r="I7759" t="str">
            <v>CA_FinAnswer_Express_Program_Evaluation_2009-2011.pdf</v>
          </cell>
        </row>
        <row r="7760">
          <cell r="C7760" t="str">
            <v>289.2_Planned Net to Gross Ratio</v>
          </cell>
          <cell r="D7760">
            <v>2</v>
          </cell>
          <cell r="E7760" t="str">
            <v>Planned Net to Gross Ratio</v>
          </cell>
          <cell r="F7760" t="str">
            <v>Net-to-Gross Value Source</v>
          </cell>
          <cell r="G7760" t="str">
            <v/>
          </cell>
          <cell r="H7760" t="str">
            <v>Page 2</v>
          </cell>
          <cell r="I7760" t="str">
            <v>ID_FinAnswer_Express_Program_Evaluation_2009-2011.pdf</v>
          </cell>
        </row>
        <row r="7761">
          <cell r="C7761" t="str">
            <v>289.2_Gross incremental annual electric savings (kWh/yr)</v>
          </cell>
          <cell r="D7761">
            <v>2</v>
          </cell>
          <cell r="E7761" t="str">
            <v>Gross incremental annual electric savings (kWh/yr)</v>
          </cell>
          <cell r="F7761" t="str">
            <v xml:space="preserve">Energy Savings Value Source </v>
          </cell>
          <cell r="G7761" t="str">
            <v/>
          </cell>
          <cell r="H7761" t="str">
            <v/>
          </cell>
          <cell r="I7761" t="str">
            <v>2010 ID FX MARKET CHARACTERIZATION 051512.pdf</v>
          </cell>
        </row>
        <row r="7762">
          <cell r="C7762" t="str">
            <v>289.2_Incremental cost ($)</v>
          </cell>
          <cell r="D7762">
            <v>2</v>
          </cell>
          <cell r="E7762" t="str">
            <v>Incremental cost ($)</v>
          </cell>
          <cell r="F7762" t="str">
            <v>Cost Value Source</v>
          </cell>
          <cell r="G7762" t="str">
            <v/>
          </cell>
          <cell r="H7762" t="str">
            <v/>
          </cell>
          <cell r="I7762" t="str">
            <v>2010 ID FX MARKET CHARACTERIZATION 051512.pdf</v>
          </cell>
        </row>
        <row r="7763">
          <cell r="C7763" t="str">
            <v>289.2_Planned Realization Rate</v>
          </cell>
          <cell r="D7763">
            <v>2</v>
          </cell>
          <cell r="E7763" t="str">
            <v>Planned Realization Rate</v>
          </cell>
          <cell r="F7763" t="str">
            <v>Realization Rate Value Source</v>
          </cell>
          <cell r="G7763" t="str">
            <v/>
          </cell>
          <cell r="H7763" t="str">
            <v>Table 1</v>
          </cell>
          <cell r="I7763" t="str">
            <v>ID_FinAnswer_Express_Program_Evaluation_2009-2011.pdf</v>
          </cell>
        </row>
        <row r="7764">
          <cell r="C7764" t="str">
            <v>289.2_Measure life (years)</v>
          </cell>
          <cell r="D7764">
            <v>2</v>
          </cell>
          <cell r="E7764" t="str">
            <v>Measure life (years)</v>
          </cell>
          <cell r="F7764" t="str">
            <v>Measure Life Value Source</v>
          </cell>
          <cell r="G7764" t="str">
            <v/>
          </cell>
          <cell r="H7764" t="str">
            <v/>
          </cell>
          <cell r="I7764" t="str">
            <v>2010 ID FX MARKET CHARACTERIZATION 051512.pdf</v>
          </cell>
        </row>
        <row r="7765">
          <cell r="C7765" t="str">
            <v>289.2_Gross Average Monthly Demand Reduction (kW/unit)</v>
          </cell>
          <cell r="D7765">
            <v>2</v>
          </cell>
          <cell r="E7765" t="str">
            <v>Gross Average Monthly Demand Reduction (kW/unit)</v>
          </cell>
          <cell r="F7765" t="str">
            <v>Demand Reduction Value Source</v>
          </cell>
          <cell r="G7765" t="str">
            <v/>
          </cell>
          <cell r="H7765" t="str">
            <v/>
          </cell>
          <cell r="I7765" t="str">
            <v>2010 ID FX MARKET CHARACTERIZATION 051512.pdf</v>
          </cell>
        </row>
        <row r="7766">
          <cell r="C7766" t="str">
            <v>516.2_Measure life (years)</v>
          </cell>
          <cell r="D7766">
            <v>2</v>
          </cell>
          <cell r="E7766" t="str">
            <v>Measure life (years)</v>
          </cell>
          <cell r="F7766" t="str">
            <v>Measure Life Value Source</v>
          </cell>
          <cell r="G7766" t="str">
            <v/>
          </cell>
          <cell r="H7766" t="str">
            <v>Table 2 on page 22 of Appendix 1</v>
          </cell>
          <cell r="I7766" t="str">
            <v>UT_2011_Annual_Report.pdf</v>
          </cell>
        </row>
        <row r="7767">
          <cell r="C7767" t="str">
            <v>516.2_Incremental cost ($)</v>
          </cell>
          <cell r="D7767">
            <v>2</v>
          </cell>
          <cell r="E7767" t="str">
            <v>Incremental cost ($)</v>
          </cell>
          <cell r="F7767" t="str">
            <v>Cost Value Source</v>
          </cell>
          <cell r="G7767" t="str">
            <v/>
          </cell>
          <cell r="H7767" t="str">
            <v>Table 7-13</v>
          </cell>
          <cell r="I7767" t="str">
            <v>FinAnswer Express Market Characterization and Program Enhancements - Utah Service Territory 30 Nov 2011.pdf</v>
          </cell>
        </row>
        <row r="7768">
          <cell r="C7768" t="str">
            <v>516.2_Gross incremental annual electric savings (kWh/yr)</v>
          </cell>
          <cell r="D7768">
            <v>2</v>
          </cell>
          <cell r="E7768" t="str">
            <v>Gross incremental annual electric savings (kWh/yr)</v>
          </cell>
          <cell r="F7768" t="str">
            <v>See Source Document(s) for savings methodology</v>
          </cell>
          <cell r="G7768" t="str">
            <v/>
          </cell>
          <cell r="H7768" t="str">
            <v/>
          </cell>
          <cell r="I7768" t="str">
            <v>PTAC and PTHP.docx</v>
          </cell>
        </row>
        <row r="7769">
          <cell r="C7769" t="str">
            <v>516.2_Gross incremental annual electric savings (kWh/yr)</v>
          </cell>
          <cell r="D7769">
            <v>2</v>
          </cell>
          <cell r="E7769" t="str">
            <v>Gross incremental annual electric savings (kWh/yr)</v>
          </cell>
          <cell r="F7769" t="str">
            <v xml:space="preserve">Energy Savings Value Source </v>
          </cell>
          <cell r="G7769" t="str">
            <v/>
          </cell>
          <cell r="H7769" t="str">
            <v>Table 7-13</v>
          </cell>
          <cell r="I7769" t="str">
            <v>FinAnswer Express Market Characterization and Program Enhancements - Utah Service Territory 30 Nov 2011.pdf</v>
          </cell>
        </row>
        <row r="7770">
          <cell r="C7770" t="str">
            <v>516.2_Incentive Customer ($)</v>
          </cell>
          <cell r="D7770">
            <v>2</v>
          </cell>
          <cell r="E7770" t="str">
            <v>Incentive Customer ($)</v>
          </cell>
          <cell r="F7770" t="str">
            <v>Incentive Value Source</v>
          </cell>
          <cell r="G7770" t="str">
            <v/>
          </cell>
          <cell r="H7770" t="str">
            <v>Table 7-13</v>
          </cell>
          <cell r="I7770" t="str">
            <v>FinAnswer Express Market Characterization and Program Enhancements - Utah Service Territory 30 Nov 2011.pdf</v>
          </cell>
        </row>
        <row r="7771">
          <cell r="C7771" t="str">
            <v>516.2_Gross Average Monthly Demand Reduction (kW/unit)</v>
          </cell>
          <cell r="D7771">
            <v>2</v>
          </cell>
          <cell r="E7771" t="str">
            <v>Gross Average Monthly Demand Reduction (kW/unit)</v>
          </cell>
          <cell r="F7771" t="str">
            <v>Demand Reduction Value Source</v>
          </cell>
          <cell r="G7771" t="str">
            <v/>
          </cell>
          <cell r="H7771" t="str">
            <v>Table 2-10</v>
          </cell>
          <cell r="I7771" t="str">
            <v>FinAnswer Express Market Characterization and Program Enhancements - Utah Service Territory 30 Nov 2011.pdf</v>
          </cell>
        </row>
        <row r="7772">
          <cell r="C7772" t="str">
            <v>725.2_Incremental cost ($)</v>
          </cell>
          <cell r="D7772">
            <v>2</v>
          </cell>
          <cell r="E7772" t="str">
            <v>Incremental cost ($)</v>
          </cell>
          <cell r="F7772" t="str">
            <v>Cost Value Source</v>
          </cell>
          <cell r="G7772" t="str">
            <v/>
          </cell>
          <cell r="H7772" t="str">
            <v>pg 24-25, Table 7-14</v>
          </cell>
          <cell r="I7772" t="str">
            <v>FinAnswer Express Market Characterization and Program Enhancements - Washington Service Territory 9 Sept 2011.pdf</v>
          </cell>
        </row>
        <row r="7773">
          <cell r="C7773" t="str">
            <v>725.2_Gross Average Monthly Demand Reduction (kW/unit)</v>
          </cell>
          <cell r="D7773">
            <v>2</v>
          </cell>
          <cell r="E7773" t="str">
            <v>Gross Average Monthly Demand Reduction (kW/unit)</v>
          </cell>
          <cell r="F7773" t="str">
            <v>Demand Reduction Value Source</v>
          </cell>
          <cell r="G7773" t="str">
            <v/>
          </cell>
          <cell r="H7773" t="str">
            <v>pg 24-25, Table 7-14</v>
          </cell>
          <cell r="I7773" t="str">
            <v>FinAnswer Express Market Characterization and Program Enhancements - Washington Service Territory 9 Sept 2011.pdf</v>
          </cell>
        </row>
        <row r="7774">
          <cell r="C7774" t="str">
            <v>725.2_Gross Average Monthly Demand Reduction (kW/unit)</v>
          </cell>
          <cell r="D7774">
            <v>2</v>
          </cell>
          <cell r="E7774" t="str">
            <v>Gross Average Monthly Demand Reduction (kW/unit)</v>
          </cell>
          <cell r="F7774" t="str">
            <v>Savings Parameters</v>
          </cell>
          <cell r="G7774" t="str">
            <v/>
          </cell>
          <cell r="H7774" t="str">
            <v>See Source Document(s) for savings methodology</v>
          </cell>
          <cell r="I7774" t="str">
            <v>WA PTAC and PTHP.docx</v>
          </cell>
        </row>
        <row r="7775">
          <cell r="C7775" t="str">
            <v>725.2_Incentive Customer ($)</v>
          </cell>
          <cell r="D7775">
            <v>2</v>
          </cell>
          <cell r="E7775" t="str">
            <v>Incentive Customer ($)</v>
          </cell>
          <cell r="F7775" t="str">
            <v>Incentive Value Source</v>
          </cell>
          <cell r="G7775" t="str">
            <v/>
          </cell>
          <cell r="H7775" t="str">
            <v>pg 24-25, Table 7-14</v>
          </cell>
          <cell r="I7775" t="str">
            <v>FinAnswer Express Market Characterization and Program Enhancements - Washington Service Territory 9 Sept 2011.pdf</v>
          </cell>
        </row>
        <row r="7776">
          <cell r="C7776" t="str">
            <v>725.2_Gross incremental annual electric savings (kWh/yr)</v>
          </cell>
          <cell r="D7776">
            <v>2</v>
          </cell>
          <cell r="E7776" t="str">
            <v>Gross incremental annual electric savings (kWh/yr)</v>
          </cell>
          <cell r="F7776" t="str">
            <v>Savings Parameters</v>
          </cell>
          <cell r="G7776" t="str">
            <v/>
          </cell>
          <cell r="H7776" t="str">
            <v>See Source Document(s) for savings methodology</v>
          </cell>
          <cell r="I7776" t="str">
            <v>WA PTAC and PTHP.docx</v>
          </cell>
        </row>
        <row r="7777">
          <cell r="C7777" t="str">
            <v>725.2_Gross incremental annual electric savings (kWh/yr)</v>
          </cell>
          <cell r="D7777">
            <v>2</v>
          </cell>
          <cell r="E7777" t="str">
            <v>Gross incremental annual electric savings (kWh/yr)</v>
          </cell>
          <cell r="F7777" t="str">
            <v xml:space="preserve">Energy Savings Value Source </v>
          </cell>
          <cell r="G7777" t="str">
            <v/>
          </cell>
          <cell r="H7777" t="str">
            <v>pg 24-25, Table 7-14</v>
          </cell>
          <cell r="I7777" t="str">
            <v>FinAnswer Express Market Characterization and Program Enhancements - Washington Service Territory 9 Sept 2011.pdf</v>
          </cell>
        </row>
        <row r="7778">
          <cell r="C7778" t="str">
            <v>725.2_Measure life (years)</v>
          </cell>
          <cell r="D7778">
            <v>2</v>
          </cell>
          <cell r="E7778" t="str">
            <v>Measure life (years)</v>
          </cell>
          <cell r="F7778" t="str">
            <v>Measure Life Value Source</v>
          </cell>
          <cell r="G7778" t="str">
            <v/>
          </cell>
          <cell r="H7778" t="str">
            <v>pg 24-25, Table 7-14</v>
          </cell>
          <cell r="I7778" t="str">
            <v>FinAnswer Express Market Characterization and Program Enhancements - Washington Service Territory 9 Sept 2011.pdf</v>
          </cell>
        </row>
        <row r="7779">
          <cell r="C7779" t="str">
            <v>937.2_Gross incremental annual electric savings (kWh/yr)</v>
          </cell>
          <cell r="D7779">
            <v>2</v>
          </cell>
          <cell r="E7779" t="str">
            <v>Gross incremental annual electric savings (kWh/yr)</v>
          </cell>
          <cell r="F7779" t="str">
            <v>Energy Savings Value Source</v>
          </cell>
          <cell r="G7779" t="str">
            <v/>
          </cell>
          <cell r="H7779" t="str">
            <v>Page 7-25</v>
          </cell>
          <cell r="I7779" t="str">
            <v>2010 WY Market Characterization 101810.pdf</v>
          </cell>
        </row>
        <row r="7780">
          <cell r="C7780" t="str">
            <v>937.2_Planned Net to Gross Ratio</v>
          </cell>
          <cell r="D7780">
            <v>2</v>
          </cell>
          <cell r="E7780" t="str">
            <v>Planned Net to Gross Ratio</v>
          </cell>
          <cell r="F7780" t="str">
            <v>Net-to-Gross Value Source</v>
          </cell>
          <cell r="G7780" t="str">
            <v/>
          </cell>
          <cell r="H7780" t="str">
            <v>Page 10</v>
          </cell>
          <cell r="I7780" t="str">
            <v>DSM_WY_FinAnswerExpress_Report_2011.pdf</v>
          </cell>
        </row>
        <row r="7781">
          <cell r="C7781" t="str">
            <v>937.2_Planned Realization Rate</v>
          </cell>
          <cell r="D7781">
            <v>2</v>
          </cell>
          <cell r="E7781" t="str">
            <v>Planned Realization Rate</v>
          </cell>
          <cell r="F7781" t="str">
            <v>Realization Rate Value Source</v>
          </cell>
          <cell r="G7781" t="str">
            <v/>
          </cell>
          <cell r="H7781" t="str">
            <v>Table 1</v>
          </cell>
          <cell r="I7781" t="str">
            <v>DSM_WY_FinAnswerExpress_Report_2011.pdf</v>
          </cell>
        </row>
        <row r="7782">
          <cell r="C7782" t="str">
            <v>937.2_Incremental cost ($)</v>
          </cell>
          <cell r="D7782">
            <v>2</v>
          </cell>
          <cell r="E7782" t="str">
            <v>Incremental cost ($)</v>
          </cell>
          <cell r="F7782" t="str">
            <v>Incremental Cost Value Source</v>
          </cell>
          <cell r="G7782" t="str">
            <v/>
          </cell>
          <cell r="H7782" t="str">
            <v>Page 7-25</v>
          </cell>
          <cell r="I7782" t="str">
            <v>2010 WY Market Characterization 101810.pdf</v>
          </cell>
        </row>
        <row r="7783">
          <cell r="C7783" t="str">
            <v>937.2_Gross Average Monthly Demand Reduction (kW/unit)</v>
          </cell>
          <cell r="D7783">
            <v>2</v>
          </cell>
          <cell r="E7783" t="str">
            <v>Gross Average Monthly Demand Reduction (kW/unit)</v>
          </cell>
          <cell r="F7783" t="str">
            <v>Demand Savings Value Source</v>
          </cell>
          <cell r="G7783" t="str">
            <v/>
          </cell>
          <cell r="H7783" t="str">
            <v>Page 7-25</v>
          </cell>
          <cell r="I7783" t="str">
            <v>2010 WY Market Characterization 101810.pdf</v>
          </cell>
        </row>
        <row r="7784">
          <cell r="C7784" t="str">
            <v>937.2_Measure life (years)</v>
          </cell>
          <cell r="D7784">
            <v>2</v>
          </cell>
          <cell r="E7784" t="str">
            <v>Measure life (years)</v>
          </cell>
          <cell r="F7784" t="str">
            <v>Measure Life Value Source</v>
          </cell>
          <cell r="G7784" t="str">
            <v/>
          </cell>
          <cell r="H7784" t="str">
            <v>Page 7-25</v>
          </cell>
          <cell r="I7784" t="str">
            <v>2010 WY Market Characterization 101810.pdf</v>
          </cell>
        </row>
        <row r="7785">
          <cell r="C7785" t="str">
            <v>74.2_Planned Net to Gross Ratio</v>
          </cell>
          <cell r="D7785">
            <v>2</v>
          </cell>
          <cell r="E7785" t="str">
            <v>Planned Net to Gross Ratio</v>
          </cell>
          <cell r="F7785" t="str">
            <v>Net-to-Gross Value Source</v>
          </cell>
          <cell r="G7785" t="str">
            <v/>
          </cell>
          <cell r="H7785" t="str">
            <v>page 2</v>
          </cell>
          <cell r="I7785" t="str">
            <v>CA_FinAnswer_Express_Program_Evaluation_2009-2011.pdf</v>
          </cell>
        </row>
        <row r="7786">
          <cell r="C7786" t="str">
            <v>74.2_Planned Realization Rate</v>
          </cell>
          <cell r="D7786">
            <v>2</v>
          </cell>
          <cell r="E7786" t="str">
            <v>Planned Realization Rate</v>
          </cell>
          <cell r="F7786" t="str">
            <v>Realization Rate Value Source</v>
          </cell>
          <cell r="G7786" t="str">
            <v/>
          </cell>
          <cell r="H7786" t="str">
            <v>page 2</v>
          </cell>
          <cell r="I7786" t="str">
            <v>CA_FinAnswer_Express_Program_Evaluation_2009-2011.pdf</v>
          </cell>
        </row>
        <row r="7787">
          <cell r="C7787" t="str">
            <v>290.2_Gross Average Monthly Demand Reduction (kW/unit)</v>
          </cell>
          <cell r="D7787">
            <v>2</v>
          </cell>
          <cell r="E7787" t="str">
            <v>Gross Average Monthly Demand Reduction (kW/unit)</v>
          </cell>
          <cell r="F7787" t="str">
            <v>Demand Reduction Value Source</v>
          </cell>
          <cell r="G7787" t="str">
            <v/>
          </cell>
          <cell r="H7787" t="str">
            <v/>
          </cell>
          <cell r="I7787" t="str">
            <v>2010 ID FX MARKET CHARACTERIZATION 051512.pdf</v>
          </cell>
        </row>
        <row r="7788">
          <cell r="C7788" t="str">
            <v>290.2_Gross incremental annual electric savings (kWh/yr)</v>
          </cell>
          <cell r="D7788">
            <v>2</v>
          </cell>
          <cell r="E7788" t="str">
            <v>Gross incremental annual electric savings (kWh/yr)</v>
          </cell>
          <cell r="F7788" t="str">
            <v xml:space="preserve">Energy Savings Value Source </v>
          </cell>
          <cell r="G7788" t="str">
            <v/>
          </cell>
          <cell r="H7788" t="str">
            <v/>
          </cell>
          <cell r="I7788" t="str">
            <v>2010 ID FX MARKET CHARACTERIZATION 051512.pdf</v>
          </cell>
        </row>
        <row r="7789">
          <cell r="C7789" t="str">
            <v>290.2_Planned Realization Rate</v>
          </cell>
          <cell r="D7789">
            <v>2</v>
          </cell>
          <cell r="E7789" t="str">
            <v>Planned Realization Rate</v>
          </cell>
          <cell r="F7789" t="str">
            <v>Realization Rate Value Source</v>
          </cell>
          <cell r="G7789" t="str">
            <v/>
          </cell>
          <cell r="H7789" t="str">
            <v>Table 1</v>
          </cell>
          <cell r="I7789" t="str">
            <v>ID_FinAnswer_Express_Program_Evaluation_2009-2011.pdf</v>
          </cell>
        </row>
        <row r="7790">
          <cell r="C7790" t="str">
            <v>290.2_Measure life (years)</v>
          </cell>
          <cell r="D7790">
            <v>2</v>
          </cell>
          <cell r="E7790" t="str">
            <v>Measure life (years)</v>
          </cell>
          <cell r="F7790" t="str">
            <v>Measure Life Value Source</v>
          </cell>
          <cell r="G7790" t="str">
            <v/>
          </cell>
          <cell r="H7790" t="str">
            <v/>
          </cell>
          <cell r="I7790" t="str">
            <v>2010 ID FX MARKET CHARACTERIZATION 051512.pdf</v>
          </cell>
        </row>
        <row r="7791">
          <cell r="C7791" t="str">
            <v>290.2_Incremental cost ($)</v>
          </cell>
          <cell r="D7791">
            <v>2</v>
          </cell>
          <cell r="E7791" t="str">
            <v>Incremental cost ($)</v>
          </cell>
          <cell r="F7791" t="str">
            <v>Cost Value Source</v>
          </cell>
          <cell r="G7791" t="str">
            <v/>
          </cell>
          <cell r="H7791" t="str">
            <v/>
          </cell>
          <cell r="I7791" t="str">
            <v>2010 ID FX MARKET CHARACTERIZATION 051512.pdf</v>
          </cell>
        </row>
        <row r="7792">
          <cell r="C7792" t="str">
            <v>290.2_Planned Net to Gross Ratio</v>
          </cell>
          <cell r="D7792">
            <v>2</v>
          </cell>
          <cell r="E7792" t="str">
            <v>Planned Net to Gross Ratio</v>
          </cell>
          <cell r="F7792" t="str">
            <v>Net-to-Gross Value Source</v>
          </cell>
          <cell r="G7792" t="str">
            <v/>
          </cell>
          <cell r="H7792" t="str">
            <v>Page 2</v>
          </cell>
          <cell r="I7792" t="str">
            <v>ID_FinAnswer_Express_Program_Evaluation_2009-2011.pdf</v>
          </cell>
        </row>
        <row r="7793">
          <cell r="C7793" t="str">
            <v>517.2_Measure life (years)</v>
          </cell>
          <cell r="D7793">
            <v>2</v>
          </cell>
          <cell r="E7793" t="str">
            <v>Measure life (years)</v>
          </cell>
          <cell r="F7793" t="str">
            <v>Measure Life Value Source</v>
          </cell>
          <cell r="G7793" t="str">
            <v/>
          </cell>
          <cell r="H7793" t="str">
            <v>Table 2 on page 22 of Appendix 1</v>
          </cell>
          <cell r="I7793" t="str">
            <v>UT_2011_Annual_Report.pdf</v>
          </cell>
        </row>
        <row r="7794">
          <cell r="C7794" t="str">
            <v>517.2_Gross incremental annual electric savings (kWh/yr)</v>
          </cell>
          <cell r="D7794">
            <v>2</v>
          </cell>
          <cell r="E7794" t="str">
            <v>Gross incremental annual electric savings (kWh/yr)</v>
          </cell>
          <cell r="F7794" t="str">
            <v xml:space="preserve">Energy Savings Value Source </v>
          </cell>
          <cell r="G7794" t="str">
            <v/>
          </cell>
          <cell r="H7794" t="str">
            <v>Table 7-13</v>
          </cell>
          <cell r="I7794" t="str">
            <v>FinAnswer Express Market Characterization and Program Enhancements - Utah Service Territory 30 Nov 2011.pdf</v>
          </cell>
        </row>
        <row r="7795">
          <cell r="C7795" t="str">
            <v>517.2_Incremental cost ($)</v>
          </cell>
          <cell r="D7795">
            <v>2</v>
          </cell>
          <cell r="E7795" t="str">
            <v>Incremental cost ($)</v>
          </cell>
          <cell r="F7795" t="str">
            <v>Cost Value Source</v>
          </cell>
          <cell r="G7795" t="str">
            <v/>
          </cell>
          <cell r="H7795" t="str">
            <v>Table 7-13</v>
          </cell>
          <cell r="I7795" t="str">
            <v>FinAnswer Express Market Characterization and Program Enhancements - Utah Service Territory 30 Nov 2011.pdf</v>
          </cell>
        </row>
        <row r="7796">
          <cell r="C7796" t="str">
            <v>517.2_Gross Average Monthly Demand Reduction (kW/unit)</v>
          </cell>
          <cell r="D7796">
            <v>2</v>
          </cell>
          <cell r="E7796" t="str">
            <v>Gross Average Monthly Demand Reduction (kW/unit)</v>
          </cell>
          <cell r="F7796" t="str">
            <v>Demand Reduction Value Source</v>
          </cell>
          <cell r="G7796" t="str">
            <v/>
          </cell>
          <cell r="H7796" t="str">
            <v>Table 2-10</v>
          </cell>
          <cell r="I7796" t="str">
            <v>FinAnswer Express Market Characterization and Program Enhancements - Utah Service Territory 30 Nov 2011.pdf</v>
          </cell>
        </row>
        <row r="7797">
          <cell r="C7797" t="str">
            <v>517.2_Incentive Customer ($)</v>
          </cell>
          <cell r="D7797">
            <v>2</v>
          </cell>
          <cell r="E7797" t="str">
            <v>Incentive Customer ($)</v>
          </cell>
          <cell r="F7797" t="str">
            <v>Incentive Value Source</v>
          </cell>
          <cell r="G7797" t="str">
            <v/>
          </cell>
          <cell r="H7797" t="str">
            <v>Table 7-13</v>
          </cell>
          <cell r="I7797" t="str">
            <v>FinAnswer Express Market Characterization and Program Enhancements - Utah Service Territory 30 Nov 2011.pdf</v>
          </cell>
        </row>
        <row r="7798">
          <cell r="C7798" t="str">
            <v>517.2_Gross incremental annual electric savings (kWh/yr)</v>
          </cell>
          <cell r="D7798">
            <v>2</v>
          </cell>
          <cell r="E7798" t="str">
            <v>Gross incremental annual electric savings (kWh/yr)</v>
          </cell>
          <cell r="F7798" t="str">
            <v>See Source Document(s) for savings methodology</v>
          </cell>
          <cell r="G7798" t="str">
            <v/>
          </cell>
          <cell r="H7798" t="str">
            <v/>
          </cell>
          <cell r="I7798" t="str">
            <v>PTAC and PTHP.docx</v>
          </cell>
        </row>
        <row r="7799">
          <cell r="C7799" t="str">
            <v>726.2_Gross incremental annual electric savings (kWh/yr)</v>
          </cell>
          <cell r="D7799">
            <v>2</v>
          </cell>
          <cell r="E7799" t="str">
            <v>Gross incremental annual electric savings (kWh/yr)</v>
          </cell>
          <cell r="F7799" t="str">
            <v>Savings Parameters</v>
          </cell>
          <cell r="G7799" t="str">
            <v/>
          </cell>
          <cell r="H7799" t="str">
            <v>See Source Document(s) for savings methodology</v>
          </cell>
          <cell r="I7799" t="str">
            <v>WA PTAC and PTHP.docx</v>
          </cell>
        </row>
        <row r="7800">
          <cell r="C7800" t="str">
            <v>726.2_Incremental cost ($)</v>
          </cell>
          <cell r="D7800">
            <v>2</v>
          </cell>
          <cell r="E7800" t="str">
            <v>Incremental cost ($)</v>
          </cell>
          <cell r="F7800" t="str">
            <v>Cost Value Source</v>
          </cell>
          <cell r="G7800" t="str">
            <v/>
          </cell>
          <cell r="H7800" t="str">
            <v>pg 24-25, Table 7-14</v>
          </cell>
          <cell r="I7800" t="str">
            <v>FinAnswer Express Market Characterization and Program Enhancements - Washington Service Territory 9 Sept 2011.pdf</v>
          </cell>
        </row>
        <row r="7801">
          <cell r="C7801" t="str">
            <v>726.2_Gross Average Monthly Demand Reduction (kW/unit)</v>
          </cell>
          <cell r="D7801">
            <v>2</v>
          </cell>
          <cell r="E7801" t="str">
            <v>Gross Average Monthly Demand Reduction (kW/unit)</v>
          </cell>
          <cell r="F7801" t="str">
            <v>Savings Parameters</v>
          </cell>
          <cell r="G7801" t="str">
            <v/>
          </cell>
          <cell r="H7801" t="str">
            <v>See Source Document(s) for savings methodology</v>
          </cell>
          <cell r="I7801" t="str">
            <v>WA PTAC and PTHP.docx</v>
          </cell>
        </row>
        <row r="7802">
          <cell r="C7802" t="str">
            <v>726.2_Gross Average Monthly Demand Reduction (kW/unit)</v>
          </cell>
          <cell r="D7802">
            <v>2</v>
          </cell>
          <cell r="E7802" t="str">
            <v>Gross Average Monthly Demand Reduction (kW/unit)</v>
          </cell>
          <cell r="F7802" t="str">
            <v>Demand Reduction Value Source</v>
          </cell>
          <cell r="G7802" t="str">
            <v/>
          </cell>
          <cell r="H7802" t="str">
            <v>pg 24-25, Table 7-14</v>
          </cell>
          <cell r="I7802" t="str">
            <v>FinAnswer Express Market Characterization and Program Enhancements - Washington Service Territory 9 Sept 2011.pdf</v>
          </cell>
        </row>
        <row r="7803">
          <cell r="C7803" t="str">
            <v>726.2_Measure life (years)</v>
          </cell>
          <cell r="D7803">
            <v>2</v>
          </cell>
          <cell r="E7803" t="str">
            <v>Measure life (years)</v>
          </cell>
          <cell r="F7803" t="str">
            <v>Measure Life Value Source</v>
          </cell>
          <cell r="G7803" t="str">
            <v/>
          </cell>
          <cell r="H7803" t="str">
            <v>pg 24-25, Table 7-14</v>
          </cell>
          <cell r="I7803" t="str">
            <v>FinAnswer Express Market Characterization and Program Enhancements - Washington Service Territory 9 Sept 2011.pdf</v>
          </cell>
        </row>
        <row r="7804">
          <cell r="C7804" t="str">
            <v>726.2_Gross incremental annual electric savings (kWh/yr)</v>
          </cell>
          <cell r="D7804">
            <v>2</v>
          </cell>
          <cell r="E7804" t="str">
            <v>Gross incremental annual electric savings (kWh/yr)</v>
          </cell>
          <cell r="F7804" t="str">
            <v xml:space="preserve">Energy Savings Value Source </v>
          </cell>
          <cell r="G7804" t="str">
            <v/>
          </cell>
          <cell r="H7804" t="str">
            <v>pg 24-25, Table 7-14</v>
          </cell>
          <cell r="I7804" t="str">
            <v>FinAnswer Express Market Characterization and Program Enhancements - Washington Service Territory 9 Sept 2011.pdf</v>
          </cell>
        </row>
        <row r="7805">
          <cell r="C7805" t="str">
            <v>726.2_Incentive Customer ($)</v>
          </cell>
          <cell r="D7805">
            <v>2</v>
          </cell>
          <cell r="E7805" t="str">
            <v>Incentive Customer ($)</v>
          </cell>
          <cell r="F7805" t="str">
            <v>Incentive Value Source</v>
          </cell>
          <cell r="G7805" t="str">
            <v/>
          </cell>
          <cell r="H7805" t="str">
            <v>pg 24-25, Table 7-14</v>
          </cell>
          <cell r="I7805" t="str">
            <v>FinAnswer Express Market Characterization and Program Enhancements - Washington Service Territory 9 Sept 2011.pdf</v>
          </cell>
        </row>
        <row r="7806">
          <cell r="C7806" t="str">
            <v>938.2_Planned Net to Gross Ratio</v>
          </cell>
          <cell r="D7806">
            <v>2</v>
          </cell>
          <cell r="E7806" t="str">
            <v>Planned Net to Gross Ratio</v>
          </cell>
          <cell r="F7806" t="str">
            <v>Net-to-Gross Value Source</v>
          </cell>
          <cell r="G7806" t="str">
            <v/>
          </cell>
          <cell r="H7806" t="str">
            <v>Page 10</v>
          </cell>
          <cell r="I7806" t="str">
            <v>DSM_WY_FinAnswerExpress_Report_2011.pdf</v>
          </cell>
        </row>
        <row r="7807">
          <cell r="C7807" t="str">
            <v>938.2_Incremental cost ($)</v>
          </cell>
          <cell r="D7807">
            <v>2</v>
          </cell>
          <cell r="E7807" t="str">
            <v>Incremental cost ($)</v>
          </cell>
          <cell r="F7807" t="str">
            <v>Incremental Cost Value Source</v>
          </cell>
          <cell r="G7807" t="str">
            <v/>
          </cell>
          <cell r="H7807" t="str">
            <v>Page 7-25</v>
          </cell>
          <cell r="I7807" t="str">
            <v>2010 WY Market Characterization 101810.pdf</v>
          </cell>
        </row>
        <row r="7808">
          <cell r="C7808" t="str">
            <v>938.2_Gross Average Monthly Demand Reduction (kW/unit)</v>
          </cell>
          <cell r="D7808">
            <v>2</v>
          </cell>
          <cell r="E7808" t="str">
            <v>Gross Average Monthly Demand Reduction (kW/unit)</v>
          </cell>
          <cell r="F7808" t="str">
            <v>Demand Savings Value Source</v>
          </cell>
          <cell r="G7808" t="str">
            <v/>
          </cell>
          <cell r="H7808" t="str">
            <v>Page 7-25</v>
          </cell>
          <cell r="I7808" t="str">
            <v>2010 WY Market Characterization 101810.pdf</v>
          </cell>
        </row>
        <row r="7809">
          <cell r="C7809" t="str">
            <v>938.2_Gross incremental annual electric savings (kWh/yr)</v>
          </cell>
          <cell r="D7809">
            <v>2</v>
          </cell>
          <cell r="E7809" t="str">
            <v>Gross incremental annual electric savings (kWh/yr)</v>
          </cell>
          <cell r="F7809" t="str">
            <v>Energy Savings Value Source</v>
          </cell>
          <cell r="G7809" t="str">
            <v/>
          </cell>
          <cell r="H7809" t="str">
            <v>Page 7-25</v>
          </cell>
          <cell r="I7809" t="str">
            <v>2010 WY Market Characterization 101810.pdf</v>
          </cell>
        </row>
        <row r="7810">
          <cell r="C7810" t="str">
            <v>938.2_Measure life (years)</v>
          </cell>
          <cell r="D7810">
            <v>2</v>
          </cell>
          <cell r="E7810" t="str">
            <v>Measure life (years)</v>
          </cell>
          <cell r="F7810" t="str">
            <v>Measure Life Value Source</v>
          </cell>
          <cell r="G7810" t="str">
            <v/>
          </cell>
          <cell r="H7810" t="str">
            <v>Page 7-25</v>
          </cell>
          <cell r="I7810" t="str">
            <v>2010 WY Market Characterization 101810.pdf</v>
          </cell>
        </row>
        <row r="7811">
          <cell r="C7811" t="str">
            <v>938.2_Planned Realization Rate</v>
          </cell>
          <cell r="D7811">
            <v>2</v>
          </cell>
          <cell r="E7811" t="str">
            <v>Planned Realization Rate</v>
          </cell>
          <cell r="F7811" t="str">
            <v>Realization Rate Value Source</v>
          </cell>
          <cell r="G7811" t="str">
            <v/>
          </cell>
          <cell r="H7811" t="str">
            <v>Table 1</v>
          </cell>
          <cell r="I7811" t="str">
            <v>DSM_WY_FinAnswerExpress_Report_2011.pdf</v>
          </cell>
        </row>
        <row r="7812">
          <cell r="C7812" t="str">
            <v>02122014-060.2_Planned Net to Gross Ratio</v>
          </cell>
          <cell r="D7812">
            <v>2</v>
          </cell>
          <cell r="E7812" t="str">
            <v>Planned Net to Gross Ratio</v>
          </cell>
          <cell r="F7812" t="str">
            <v>Net-to-Gross Value Source</v>
          </cell>
          <cell r="G7812" t="str">
            <v/>
          </cell>
          <cell r="H7812" t="str">
            <v>page 2</v>
          </cell>
          <cell r="I7812" t="str">
            <v>CA_FinAnswer_Express_Program_Evaluation_2009-2011.pdf</v>
          </cell>
        </row>
        <row r="7813">
          <cell r="C7813" t="str">
            <v>02122014-060.2_Planned Realization Rate</v>
          </cell>
          <cell r="D7813">
            <v>2</v>
          </cell>
          <cell r="E7813" t="str">
            <v>Planned Realization Rate</v>
          </cell>
          <cell r="F7813" t="str">
            <v>Realization Rate Value Source</v>
          </cell>
          <cell r="G7813" t="str">
            <v/>
          </cell>
          <cell r="H7813" t="str">
            <v>page 2</v>
          </cell>
          <cell r="I7813" t="str">
            <v>CA_FinAnswer_Express_Program_Evaluation_2009-2011.pdf</v>
          </cell>
        </row>
        <row r="7814">
          <cell r="C7814" t="str">
            <v>02122014-016.2_Planned Net to Gross Ratio</v>
          </cell>
          <cell r="D7814">
            <v>2</v>
          </cell>
          <cell r="E7814" t="str">
            <v>Planned Net to Gross Ratio</v>
          </cell>
          <cell r="F7814" t="str">
            <v>Net-to-Gross Value Source</v>
          </cell>
          <cell r="G7814" t="str">
            <v/>
          </cell>
          <cell r="H7814" t="str">
            <v>Page 2</v>
          </cell>
          <cell r="I7814" t="str">
            <v>ID_FinAnswer_Express_Program_Evaluation_2009-2011.pdf</v>
          </cell>
        </row>
        <row r="7815">
          <cell r="C7815" t="str">
            <v>02122014-016.2_Planned Realization Rate</v>
          </cell>
          <cell r="D7815">
            <v>2</v>
          </cell>
          <cell r="E7815" t="str">
            <v>Planned Realization Rate</v>
          </cell>
          <cell r="F7815" t="str">
            <v>Realization Rate Value Source</v>
          </cell>
          <cell r="G7815" t="str">
            <v/>
          </cell>
          <cell r="H7815" t="str">
            <v>Table 1</v>
          </cell>
          <cell r="I7815" t="str">
            <v>ID_FinAnswer_Express_Program_Evaluation_2009-2011.pdf</v>
          </cell>
        </row>
        <row r="7816">
          <cell r="C7816" t="str">
            <v>01302014-023.1_Gross incremental annual electric savings (kWh/yr)</v>
          </cell>
          <cell r="D7816">
            <v>1</v>
          </cell>
          <cell r="E7816" t="str">
            <v>Gross incremental annual electric savings (kWh/yr)</v>
          </cell>
          <cell r="F7816" t="str">
            <v>Energy Savings Value Source</v>
          </cell>
          <cell r="G7816" t="str">
            <v/>
          </cell>
          <cell r="H7816" t="str">
            <v/>
          </cell>
          <cell r="I7816" t="str">
            <v>RMP UT Ltg Tool 070114.12.xlsm</v>
          </cell>
        </row>
        <row r="7817">
          <cell r="C7817" t="str">
            <v>01302014-023.1_Gross Average Monthly Demand Reduction (kW/unit)</v>
          </cell>
          <cell r="D7817">
            <v>1</v>
          </cell>
          <cell r="E7817" t="str">
            <v>Gross Average Monthly Demand Reduction (kW/unit)</v>
          </cell>
          <cell r="F7817" t="str">
            <v>Demand Savings Value Source</v>
          </cell>
          <cell r="G7817" t="str">
            <v/>
          </cell>
          <cell r="H7817" t="str">
            <v/>
          </cell>
          <cell r="I7817" t="str">
            <v>RMP UT Ltg Tool 070114.12.xlsm</v>
          </cell>
        </row>
        <row r="7818">
          <cell r="C7818" t="str">
            <v>01132014-014.1_Gross incremental annual electric savings (kWh/yr)</v>
          </cell>
          <cell r="D7818">
            <v>1</v>
          </cell>
          <cell r="E7818" t="str">
            <v>Gross incremental annual electric savings (kWh/yr)</v>
          </cell>
          <cell r="F7818" t="str">
            <v>Energy Savings Value Source</v>
          </cell>
          <cell r="G7818" t="str">
            <v/>
          </cell>
          <cell r="H7818" t="str">
            <v/>
          </cell>
          <cell r="I7818" t="str">
            <v>PP WA Ltg Tool 070114.12.xlsm</v>
          </cell>
        </row>
        <row r="7819">
          <cell r="C7819" t="str">
            <v>01132014-014.1_Gross Average Monthly Demand Reduction (kW/unit)</v>
          </cell>
          <cell r="D7819">
            <v>1</v>
          </cell>
          <cell r="E7819" t="str">
            <v>Gross Average Monthly Demand Reduction (kW/unit)</v>
          </cell>
          <cell r="F7819" t="str">
            <v>Demand Savings Value Source</v>
          </cell>
          <cell r="G7819" t="str">
            <v/>
          </cell>
          <cell r="H7819" t="str">
            <v/>
          </cell>
          <cell r="I7819" t="str">
            <v>PP WA Ltg Tool 070114.12.xlsm</v>
          </cell>
        </row>
        <row r="7820">
          <cell r="C7820" t="str">
            <v>01132014-014.1_Baseline Value</v>
          </cell>
          <cell r="D7820">
            <v>1</v>
          </cell>
          <cell r="E7820" t="str">
            <v>Baseline Value</v>
          </cell>
          <cell r="F7820" t="str">
            <v>Stipulated Baseline Wattage</v>
          </cell>
          <cell r="G7820" t="str">
            <v/>
          </cell>
          <cell r="H7820" t="str">
            <v/>
          </cell>
          <cell r="I7820" t="str">
            <v>Stipulated Baseline Wattages for wattsmart Business and FinAnswer Express Linear Flurorescent and Incandescent Fixtures.pdf</v>
          </cell>
        </row>
        <row r="7821">
          <cell r="C7821" t="str">
            <v>02122014-042.2_Planned Realization Rate</v>
          </cell>
          <cell r="D7821">
            <v>2</v>
          </cell>
          <cell r="E7821" t="str">
            <v>Planned Realization Rate</v>
          </cell>
          <cell r="F7821" t="str">
            <v>Realization Rate Value Source</v>
          </cell>
          <cell r="G7821" t="str">
            <v/>
          </cell>
          <cell r="H7821" t="str">
            <v>Table 1</v>
          </cell>
          <cell r="I7821" t="str">
            <v>DSM_WY_FinAnswerExpress_Report_2011.pdf</v>
          </cell>
        </row>
        <row r="7822">
          <cell r="C7822" t="str">
            <v>02122014-042.2_Planned Net to Gross Ratio</v>
          </cell>
          <cell r="D7822">
            <v>2</v>
          </cell>
          <cell r="E7822" t="str">
            <v>Planned Net to Gross Ratio</v>
          </cell>
          <cell r="F7822" t="str">
            <v>Net-to-Gross Value Source</v>
          </cell>
          <cell r="G7822" t="str">
            <v/>
          </cell>
          <cell r="H7822" t="str">
            <v>Page 10</v>
          </cell>
          <cell r="I7822" t="str">
            <v>DSM_WY_FinAnswerExpress_Report_2011.pdf</v>
          </cell>
        </row>
        <row r="7823">
          <cell r="C7823" t="str">
            <v>02122014-042.2_Measure life (years)</v>
          </cell>
          <cell r="D7823">
            <v>2</v>
          </cell>
          <cell r="E7823" t="str">
            <v>Measure life (years)</v>
          </cell>
          <cell r="F7823" t="str">
            <v>Measure Life Value Source</v>
          </cell>
          <cell r="G7823" t="str">
            <v>Average of 12 years from FinAnswer Express and 15 years from Energy FinAnswer (13.5 rounded to 14)</v>
          </cell>
          <cell r="H7823" t="str">
            <v/>
          </cell>
          <cell r="I7823" t="str">
            <v/>
          </cell>
        </row>
        <row r="7824">
          <cell r="C7824" t="str">
            <v>02122014-061.2_Planned Realization Rate</v>
          </cell>
          <cell r="D7824">
            <v>2</v>
          </cell>
          <cell r="E7824" t="str">
            <v>Planned Realization Rate</v>
          </cell>
          <cell r="F7824" t="str">
            <v>Realization Rate Value Source</v>
          </cell>
          <cell r="G7824" t="str">
            <v/>
          </cell>
          <cell r="H7824" t="str">
            <v>page 2</v>
          </cell>
          <cell r="I7824" t="str">
            <v>CA_FinAnswer_Express_Program_Evaluation_2009-2011.pdf</v>
          </cell>
        </row>
        <row r="7825">
          <cell r="C7825" t="str">
            <v>02122014-061.2_Planned Net to Gross Ratio</v>
          </cell>
          <cell r="D7825">
            <v>2</v>
          </cell>
          <cell r="E7825" t="str">
            <v>Planned Net to Gross Ratio</v>
          </cell>
          <cell r="F7825" t="str">
            <v>Net-to-Gross Value Source</v>
          </cell>
          <cell r="G7825" t="str">
            <v/>
          </cell>
          <cell r="H7825" t="str">
            <v>page 2</v>
          </cell>
          <cell r="I7825" t="str">
            <v>CA_FinAnswer_Express_Program_Evaluation_2009-2011.pdf</v>
          </cell>
        </row>
        <row r="7826">
          <cell r="C7826" t="str">
            <v>02122014-017.2_Planned Net to Gross Ratio</v>
          </cell>
          <cell r="D7826">
            <v>2</v>
          </cell>
          <cell r="E7826" t="str">
            <v>Planned Net to Gross Ratio</v>
          </cell>
          <cell r="F7826" t="str">
            <v>Net-to-Gross Value Source</v>
          </cell>
          <cell r="G7826" t="str">
            <v/>
          </cell>
          <cell r="H7826" t="str">
            <v>Page 2</v>
          </cell>
          <cell r="I7826" t="str">
            <v>ID_FinAnswer_Express_Program_Evaluation_2009-2011.pdf</v>
          </cell>
        </row>
        <row r="7827">
          <cell r="C7827" t="str">
            <v>02122014-017.2_Planned Realization Rate</v>
          </cell>
          <cell r="D7827">
            <v>2</v>
          </cell>
          <cell r="E7827" t="str">
            <v>Planned Realization Rate</v>
          </cell>
          <cell r="F7827" t="str">
            <v>Realization Rate Value Source</v>
          </cell>
          <cell r="G7827" t="str">
            <v/>
          </cell>
          <cell r="H7827" t="str">
            <v>Table 1</v>
          </cell>
          <cell r="I7827" t="str">
            <v>ID_FinAnswer_Express_Program_Evaluation_2009-2011.pdf</v>
          </cell>
        </row>
        <row r="7828">
          <cell r="C7828" t="str">
            <v>01302014-024.1_Gross Average Monthly Demand Reduction (kW/unit)</v>
          </cell>
          <cell r="D7828">
            <v>1</v>
          </cell>
          <cell r="E7828" t="str">
            <v>Gross Average Monthly Demand Reduction (kW/unit)</v>
          </cell>
          <cell r="F7828" t="str">
            <v>Demand Savings Value Source</v>
          </cell>
          <cell r="G7828" t="str">
            <v/>
          </cell>
          <cell r="H7828" t="str">
            <v/>
          </cell>
          <cell r="I7828" t="str">
            <v>RMP UT Ltg Tool 070114.12.xlsm</v>
          </cell>
        </row>
        <row r="7829">
          <cell r="C7829" t="str">
            <v>01302014-024.1_Gross incremental annual electric savings (kWh/yr)</v>
          </cell>
          <cell r="D7829">
            <v>1</v>
          </cell>
          <cell r="E7829" t="str">
            <v>Gross incremental annual electric savings (kWh/yr)</v>
          </cell>
          <cell r="F7829" t="str">
            <v>Energy Savings Value Source</v>
          </cell>
          <cell r="G7829" t="str">
            <v/>
          </cell>
          <cell r="H7829" t="str">
            <v/>
          </cell>
          <cell r="I7829" t="str">
            <v>RMP UT Ltg Tool 070114.12.xlsm</v>
          </cell>
        </row>
        <row r="7830">
          <cell r="C7830" t="str">
            <v>01132014-013.1_Baseline Value</v>
          </cell>
          <cell r="D7830">
            <v>1</v>
          </cell>
          <cell r="E7830" t="str">
            <v>Baseline Value</v>
          </cell>
          <cell r="F7830" t="str">
            <v>Stipulated Baseline Wattage</v>
          </cell>
          <cell r="G7830" t="str">
            <v/>
          </cell>
          <cell r="H7830" t="str">
            <v/>
          </cell>
          <cell r="I7830" t="str">
            <v>Stipulated Baseline Wattages for wattsmart Business and FinAnswer Express Linear Flurorescent and Incandescent Fixtures.pdf</v>
          </cell>
        </row>
        <row r="7831">
          <cell r="C7831" t="str">
            <v>01132014-013.1_Gross incremental annual electric savings (kWh/yr)</v>
          </cell>
          <cell r="D7831">
            <v>1</v>
          </cell>
          <cell r="E7831" t="str">
            <v>Gross incremental annual electric savings (kWh/yr)</v>
          </cell>
          <cell r="F7831" t="str">
            <v>Energy Savings Value Source</v>
          </cell>
          <cell r="G7831" t="str">
            <v/>
          </cell>
          <cell r="H7831" t="str">
            <v/>
          </cell>
          <cell r="I7831" t="str">
            <v>PP WA Ltg Tool 070114.12.xlsm</v>
          </cell>
        </row>
        <row r="7832">
          <cell r="C7832" t="str">
            <v>01132014-013.1_Gross Average Monthly Demand Reduction (kW/unit)</v>
          </cell>
          <cell r="D7832">
            <v>1</v>
          </cell>
          <cell r="E7832" t="str">
            <v>Gross Average Monthly Demand Reduction (kW/unit)</v>
          </cell>
          <cell r="F7832" t="str">
            <v>Demand Savings Value Source</v>
          </cell>
          <cell r="G7832" t="str">
            <v/>
          </cell>
          <cell r="H7832" t="str">
            <v/>
          </cell>
          <cell r="I7832" t="str">
            <v>PP WA Ltg Tool 070114.12.xlsm</v>
          </cell>
        </row>
        <row r="7833">
          <cell r="C7833" t="str">
            <v>02122014-043.2_Planned Realization Rate</v>
          </cell>
          <cell r="D7833">
            <v>2</v>
          </cell>
          <cell r="E7833" t="str">
            <v>Planned Realization Rate</v>
          </cell>
          <cell r="F7833" t="str">
            <v>Realization Rate Value Source</v>
          </cell>
          <cell r="G7833" t="str">
            <v/>
          </cell>
          <cell r="H7833" t="str">
            <v>Table 1</v>
          </cell>
          <cell r="I7833" t="str">
            <v>DSM_WY_FinAnswerExpress_Report_2011.pdf</v>
          </cell>
        </row>
        <row r="7834">
          <cell r="C7834" t="str">
            <v>02122014-043.2_Measure life (years)</v>
          </cell>
          <cell r="D7834">
            <v>2</v>
          </cell>
          <cell r="E7834" t="str">
            <v>Measure life (years)</v>
          </cell>
          <cell r="F7834" t="str">
            <v>Measure Life Value Source</v>
          </cell>
          <cell r="G7834" t="str">
            <v>Average of 12 years from FinAnswer Express and 15 years from Energy FinAnswer (13.5 rounded to 14)</v>
          </cell>
          <cell r="H7834" t="str">
            <v/>
          </cell>
          <cell r="I7834" t="str">
            <v/>
          </cell>
        </row>
        <row r="7835">
          <cell r="C7835" t="str">
            <v>02122014-043.2_Planned Net to Gross Ratio</v>
          </cell>
          <cell r="D7835">
            <v>2</v>
          </cell>
          <cell r="E7835" t="str">
            <v>Planned Net to Gross Ratio</v>
          </cell>
          <cell r="F7835" t="str">
            <v>Net-to-Gross Value Source</v>
          </cell>
          <cell r="G7835" t="str">
            <v/>
          </cell>
          <cell r="H7835" t="str">
            <v>Page 10</v>
          </cell>
          <cell r="I7835" t="str">
            <v>DSM_WY_FinAnswerExpress_Report_2011.pdf</v>
          </cell>
        </row>
        <row r="7836">
          <cell r="C7836" t="str">
            <v>12162013-203.2_Planned Net to Gross Ratio</v>
          </cell>
          <cell r="D7836">
            <v>2</v>
          </cell>
          <cell r="E7836" t="str">
            <v>Planned Net to Gross Ratio</v>
          </cell>
          <cell r="F7836" t="str">
            <v>Net-to-Gross Value Source</v>
          </cell>
          <cell r="G7836" t="str">
            <v/>
          </cell>
          <cell r="H7836" t="str">
            <v>Page 2</v>
          </cell>
          <cell r="I7836" t="str">
            <v>CA_Energy_FinAnswer_Program_Evaluation_2009-2011.pdf</v>
          </cell>
        </row>
        <row r="7837">
          <cell r="C7837" t="str">
            <v>12162013-333.2_Measure life (years)</v>
          </cell>
          <cell r="D7837">
            <v>2</v>
          </cell>
          <cell r="E7837" t="str">
            <v>Measure life (years)</v>
          </cell>
          <cell r="F7837" t="str">
            <v>Measure Life Value Source</v>
          </cell>
          <cell r="G7837" t="str">
            <v>14.5, rounded to 15</v>
          </cell>
          <cell r="H7837" t="str">
            <v>Table 16</v>
          </cell>
          <cell r="I7837" t="str">
            <v>Idaho Energy FinAnswer Evaluation Report - 2008.pdf</v>
          </cell>
        </row>
        <row r="7838">
          <cell r="C7838" t="str">
            <v>12162013-333.2_Planned Net to Gross Ratio</v>
          </cell>
          <cell r="D7838">
            <v>2</v>
          </cell>
          <cell r="E7838" t="str">
            <v>Planned Net to Gross Ratio</v>
          </cell>
          <cell r="F7838" t="str">
            <v>Net-to-Gross Ratio Value Source</v>
          </cell>
          <cell r="G7838" t="str">
            <v/>
          </cell>
          <cell r="H7838" t="str">
            <v>Page 2</v>
          </cell>
          <cell r="I7838" t="str">
            <v>ID_Energy_FinAnswer_Program_Evaluation_2009-2011.pdf</v>
          </cell>
        </row>
        <row r="7839">
          <cell r="C7839" t="str">
            <v>12162013-333.2_Planned Realization Rate</v>
          </cell>
          <cell r="D7839">
            <v>2</v>
          </cell>
          <cell r="E7839" t="str">
            <v>Planned Realization Rate</v>
          </cell>
          <cell r="F7839" t="str">
            <v>Realization Rate Value Source</v>
          </cell>
          <cell r="G7839" t="str">
            <v/>
          </cell>
          <cell r="H7839" t="str">
            <v>Table 1</v>
          </cell>
          <cell r="I7839" t="str">
            <v>ID_Energy_FinAnswer_Program_Evaluation_2009-2011.pdf</v>
          </cell>
        </row>
        <row r="7840">
          <cell r="C7840" t="str">
            <v>11222013-099.2_Incentive Customer ($)</v>
          </cell>
          <cell r="D7840">
            <v>2</v>
          </cell>
          <cell r="E7840" t="str">
            <v>Incentive Customer ($)</v>
          </cell>
          <cell r="F7840" t="str">
            <v>Incentive Value Source</v>
          </cell>
          <cell r="G7840" t="str">
            <v/>
          </cell>
          <cell r="H7840" t="str">
            <v>Incentive Caluclator Tool</v>
          </cell>
          <cell r="I7840" t="str">
            <v>WB UT Incentive Calc EXTERNAL 1.1E 0722013.xlsx</v>
          </cell>
        </row>
        <row r="7841">
          <cell r="C7841" t="str">
            <v>12162013-073.2_Incentive Customer ($)</v>
          </cell>
          <cell r="D7841">
            <v>2</v>
          </cell>
          <cell r="E7841" t="str">
            <v>Incentive Customer ($)</v>
          </cell>
          <cell r="F7841" t="str">
            <v>Incentive Value Source</v>
          </cell>
          <cell r="G7841" t="str">
            <v/>
          </cell>
          <cell r="H7841" t="str">
            <v>Incentive Caluclator Tool</v>
          </cell>
          <cell r="I7841" t="str">
            <v>WA wattSmart Business Incentive DUMMY.xlsx</v>
          </cell>
        </row>
        <row r="7842">
          <cell r="C7842" t="str">
            <v>12162013-463.2_Planned Realization Rate</v>
          </cell>
          <cell r="D7842">
            <v>2</v>
          </cell>
          <cell r="E7842" t="str">
            <v>Planned Realization Rate</v>
          </cell>
          <cell r="F7842" t="str">
            <v>Realization Rate Value Source</v>
          </cell>
          <cell r="G7842" t="str">
            <v/>
          </cell>
          <cell r="H7842" t="str">
            <v>Table 1</v>
          </cell>
          <cell r="I7842" t="str">
            <v>DSM_WY_EnergyFinAnswer_Report_2011.pdf</v>
          </cell>
        </row>
        <row r="7843">
          <cell r="C7843" t="str">
            <v>12162013-463.2_Planned Net to Gross Ratio</v>
          </cell>
          <cell r="D7843">
            <v>2</v>
          </cell>
          <cell r="E7843" t="str">
            <v>Planned Net to Gross Ratio</v>
          </cell>
          <cell r="F7843" t="str">
            <v>Net-to-Gross Valur Source</v>
          </cell>
          <cell r="G7843" t="str">
            <v/>
          </cell>
          <cell r="H7843" t="str">
            <v>Page 10</v>
          </cell>
          <cell r="I7843" t="str">
            <v>DSM_WY_EnergyFinAnswer_Report_2011.pdf</v>
          </cell>
        </row>
        <row r="7844">
          <cell r="C7844" t="str">
            <v>12162013-463.2_Measure life (years)</v>
          </cell>
          <cell r="D7844">
            <v>2</v>
          </cell>
          <cell r="E7844" t="str">
            <v>Measure life (years)</v>
          </cell>
          <cell r="F7844" t="str">
            <v>Measure Life Value Source</v>
          </cell>
          <cell r="G7844" t="str">
            <v/>
          </cell>
          <cell r="H7844" t="str">
            <v>Table 26</v>
          </cell>
          <cell r="I7844" t="str">
            <v>2013-Wyoming-Annual-Report-Appendices-FINAL.pdf</v>
          </cell>
        </row>
        <row r="7845">
          <cell r="C7845" t="str">
            <v>12162013-204.2_Planned Net to Gross Ratio</v>
          </cell>
          <cell r="D7845">
            <v>2</v>
          </cell>
          <cell r="E7845" t="str">
            <v>Planned Net to Gross Ratio</v>
          </cell>
          <cell r="F7845" t="str">
            <v>Net-to-Gross Value Source</v>
          </cell>
          <cell r="G7845" t="str">
            <v/>
          </cell>
          <cell r="H7845" t="str">
            <v>Page 2</v>
          </cell>
          <cell r="I7845" t="str">
            <v>CA_Energy_FinAnswer_Program_Evaluation_2009-2011.pdf</v>
          </cell>
        </row>
        <row r="7846">
          <cell r="C7846" t="str">
            <v>12162013-334.2_Measure life (years)</v>
          </cell>
          <cell r="D7846">
            <v>2</v>
          </cell>
          <cell r="E7846" t="str">
            <v>Measure life (years)</v>
          </cell>
          <cell r="F7846" t="str">
            <v>Measure Life Value Source</v>
          </cell>
          <cell r="G7846" t="str">
            <v>14.5, rounded to 15</v>
          </cell>
          <cell r="H7846" t="str">
            <v>Table 16</v>
          </cell>
          <cell r="I7846" t="str">
            <v>Idaho Energy FinAnswer Evaluation Report - 2008.pdf</v>
          </cell>
        </row>
        <row r="7847">
          <cell r="C7847" t="str">
            <v>12162013-334.2_Planned Net to Gross Ratio</v>
          </cell>
          <cell r="D7847">
            <v>2</v>
          </cell>
          <cell r="E7847" t="str">
            <v>Planned Net to Gross Ratio</v>
          </cell>
          <cell r="F7847" t="str">
            <v>Net-to-Gross Ratio Value Source</v>
          </cell>
          <cell r="G7847" t="str">
            <v/>
          </cell>
          <cell r="H7847" t="str">
            <v>Page 2</v>
          </cell>
          <cell r="I7847" t="str">
            <v>ID_Energy_FinAnswer_Program_Evaluation_2009-2011.pdf</v>
          </cell>
        </row>
        <row r="7848">
          <cell r="C7848" t="str">
            <v>12162013-334.2_Planned Realization Rate</v>
          </cell>
          <cell r="D7848">
            <v>2</v>
          </cell>
          <cell r="E7848" t="str">
            <v>Planned Realization Rate</v>
          </cell>
          <cell r="F7848" t="str">
            <v>Realization Rate Value Source</v>
          </cell>
          <cell r="G7848" t="str">
            <v/>
          </cell>
          <cell r="H7848" t="str">
            <v>Table 1</v>
          </cell>
          <cell r="I7848" t="str">
            <v>ID_Energy_FinAnswer_Program_Evaluation_2009-2011.pdf</v>
          </cell>
        </row>
        <row r="7849">
          <cell r="C7849" t="str">
            <v>11222013-100.2_Incentive Customer ($)</v>
          </cell>
          <cell r="D7849">
            <v>2</v>
          </cell>
          <cell r="E7849" t="str">
            <v>Incentive Customer ($)</v>
          </cell>
          <cell r="F7849" t="str">
            <v>Incentive Value Source</v>
          </cell>
          <cell r="G7849" t="str">
            <v/>
          </cell>
          <cell r="H7849" t="str">
            <v>Incentive Caluclator Tool</v>
          </cell>
          <cell r="I7849" t="str">
            <v>WB UT Incentive Calc EXTERNAL 1.1E 0722013.xlsx</v>
          </cell>
        </row>
        <row r="7850">
          <cell r="C7850" t="str">
            <v>12162013-074.2_Incentive Customer ($)</v>
          </cell>
          <cell r="D7850">
            <v>2</v>
          </cell>
          <cell r="E7850" t="str">
            <v>Incentive Customer ($)</v>
          </cell>
          <cell r="F7850" t="str">
            <v>Incentive Value Source</v>
          </cell>
          <cell r="G7850" t="str">
            <v/>
          </cell>
          <cell r="H7850" t="str">
            <v>Incentive Caluclator Tool</v>
          </cell>
          <cell r="I7850" t="str">
            <v>WA wattSmart Business Incentive DUMMY.xlsx</v>
          </cell>
        </row>
        <row r="7851">
          <cell r="C7851" t="str">
            <v>12162013-464.2_Planned Net to Gross Ratio</v>
          </cell>
          <cell r="D7851">
            <v>2</v>
          </cell>
          <cell r="E7851" t="str">
            <v>Planned Net to Gross Ratio</v>
          </cell>
          <cell r="F7851" t="str">
            <v>Net-to-Gross Valur Source</v>
          </cell>
          <cell r="G7851" t="str">
            <v/>
          </cell>
          <cell r="H7851" t="str">
            <v>Page 10</v>
          </cell>
          <cell r="I7851" t="str">
            <v>DSM_WY_EnergyFinAnswer_Report_2011.pdf</v>
          </cell>
        </row>
        <row r="7852">
          <cell r="C7852" t="str">
            <v>12162013-464.2_Planned Realization Rate</v>
          </cell>
          <cell r="D7852">
            <v>2</v>
          </cell>
          <cell r="E7852" t="str">
            <v>Planned Realization Rate</v>
          </cell>
          <cell r="F7852" t="str">
            <v>Realization Rate Value Source</v>
          </cell>
          <cell r="G7852" t="str">
            <v/>
          </cell>
          <cell r="H7852" t="str">
            <v>Table 1</v>
          </cell>
          <cell r="I7852" t="str">
            <v>DSM_WY_EnergyFinAnswer_Report_2011.pdf</v>
          </cell>
        </row>
        <row r="7853">
          <cell r="C7853" t="str">
            <v>12162013-464.2_Measure life (years)</v>
          </cell>
          <cell r="D7853">
            <v>2</v>
          </cell>
          <cell r="E7853" t="str">
            <v>Measure life (years)</v>
          </cell>
          <cell r="F7853" t="str">
            <v>Measure Life Value Source</v>
          </cell>
          <cell r="G7853" t="str">
            <v/>
          </cell>
          <cell r="H7853" t="str">
            <v>Table 26</v>
          </cell>
          <cell r="I7853" t="str">
            <v>2013-Wyoming-Annual-Report-Appendices-FINAL.pdf</v>
          </cell>
        </row>
        <row r="7854">
          <cell r="C7854" t="str">
            <v>11252014-009.1_Planned Net to Gross Ratio</v>
          </cell>
          <cell r="D7854">
            <v>1</v>
          </cell>
          <cell r="E7854" t="str">
            <v>Planned Net to Gross Ratio</v>
          </cell>
          <cell r="F7854" t="str">
            <v>Net-to-Gross Value Source</v>
          </cell>
          <cell r="G7854" t="str">
            <v/>
          </cell>
          <cell r="H7854" t="str">
            <v>Recommendation on Page 10</v>
          </cell>
          <cell r="I7854" t="str">
            <v>DSM_WY_EnergyFinAnswer_Report_2011.pdf</v>
          </cell>
        </row>
        <row r="7855">
          <cell r="C7855" t="str">
            <v>11252014-009.1_Gross incremental annual electric savings (kWh/yr)</v>
          </cell>
          <cell r="D7855">
            <v>1</v>
          </cell>
          <cell r="E7855" t="str">
            <v>Gross incremental annual electric savings (kWh/yr)</v>
          </cell>
          <cell r="F7855" t="str">
            <v>Energy Savings Value Source</v>
          </cell>
          <cell r="G7855" t="str">
            <v/>
          </cell>
          <cell r="H7855" t="str">
            <v>Page 60</v>
          </cell>
          <cell r="I7855" t="str">
            <v>Wyoming Industrial  Agricultural Measure Review and Update 9 Nov.docx</v>
          </cell>
        </row>
        <row r="7856">
          <cell r="C7856" t="str">
            <v>11252014-009.1_Gross Average Monthly Demand Reduction (kW/unit)</v>
          </cell>
          <cell r="D7856">
            <v>1</v>
          </cell>
          <cell r="E7856" t="str">
            <v>Gross Average Monthly Demand Reduction (kW/unit)</v>
          </cell>
          <cell r="F7856" t="str">
            <v>Demand Savings Value Source</v>
          </cell>
          <cell r="G7856" t="str">
            <v/>
          </cell>
          <cell r="H7856" t="str">
            <v>Page 60</v>
          </cell>
          <cell r="I7856" t="str">
            <v>Wyoming Industrial  Agricultural Measure Review and Update 9 Nov.docx</v>
          </cell>
        </row>
        <row r="7857">
          <cell r="C7857" t="str">
            <v>11252014-009.1_Incremental cost ($)</v>
          </cell>
          <cell r="D7857">
            <v>1</v>
          </cell>
          <cell r="E7857" t="str">
            <v>Incremental cost ($)</v>
          </cell>
          <cell r="F7857" t="str">
            <v>Incremental Cost Value Source</v>
          </cell>
          <cell r="G7857" t="str">
            <v/>
          </cell>
          <cell r="H7857" t="str">
            <v>Page 60</v>
          </cell>
          <cell r="I7857" t="str">
            <v>Wyoming Industrial  Agricultural Measure Review and Update 9 Nov.docx</v>
          </cell>
        </row>
        <row r="7858">
          <cell r="C7858" t="str">
            <v>11252014-009.1_Measure life (years)</v>
          </cell>
          <cell r="D7858">
            <v>1</v>
          </cell>
          <cell r="E7858" t="str">
            <v>Measure life (years)</v>
          </cell>
          <cell r="F7858" t="str">
            <v>Measure Life Value Source</v>
          </cell>
          <cell r="G7858" t="str">
            <v/>
          </cell>
          <cell r="H7858" t="str">
            <v>Page 60</v>
          </cell>
          <cell r="I7858" t="str">
            <v>Wyoming Industrial  Agricultural Measure Review and Update 9 Nov.docx</v>
          </cell>
        </row>
        <row r="7859">
          <cell r="C7859" t="str">
            <v>08062014-003.2_Measure life (years)</v>
          </cell>
          <cell r="D7859">
            <v>2</v>
          </cell>
          <cell r="E7859" t="str">
            <v>Measure life (years)</v>
          </cell>
          <cell r="F7859" t="str">
            <v>Measure Life Value Source</v>
          </cell>
          <cell r="G7859" t="str">
            <v/>
          </cell>
          <cell r="H7859" t="str">
            <v>Table 23, Page 34</v>
          </cell>
          <cell r="I7859" t="str">
            <v>ID Irrigation Energy Savers Evaluation Report 2006-2008.pdf</v>
          </cell>
        </row>
        <row r="7860">
          <cell r="C7860" t="str">
            <v>08062014-003.2_Planned Net to Gross Ratio</v>
          </cell>
          <cell r="D7860">
            <v>2</v>
          </cell>
          <cell r="E7860" t="str">
            <v>Planned Net to Gross Ratio</v>
          </cell>
          <cell r="F7860" t="str">
            <v>Net-to-Gross Ratio Value Source</v>
          </cell>
          <cell r="G7860" t="str">
            <v/>
          </cell>
          <cell r="H7860" t="str">
            <v>Table 16</v>
          </cell>
          <cell r="I7860" t="str">
            <v>ID_Energy_FinAnswer_Program_Evaluation_2009-2011.pdf</v>
          </cell>
        </row>
        <row r="7861">
          <cell r="C7861" t="str">
            <v>12162013-195.2_Planned Net to Gross Ratio</v>
          </cell>
          <cell r="D7861">
            <v>2</v>
          </cell>
          <cell r="E7861" t="str">
            <v>Planned Net to Gross Ratio</v>
          </cell>
          <cell r="F7861" t="str">
            <v>Net-to-Gross Value Source</v>
          </cell>
          <cell r="G7861" t="str">
            <v/>
          </cell>
          <cell r="H7861" t="str">
            <v>Page 2</v>
          </cell>
          <cell r="I7861" t="str">
            <v>CA_Energy_FinAnswer_Program_Evaluation_2009-2011.pdf</v>
          </cell>
        </row>
        <row r="7862">
          <cell r="C7862" t="str">
            <v>12162013-325.2_Planned Net to Gross Ratio</v>
          </cell>
          <cell r="D7862">
            <v>2</v>
          </cell>
          <cell r="E7862" t="str">
            <v>Planned Net to Gross Ratio</v>
          </cell>
          <cell r="F7862" t="str">
            <v>Net-to-Gross Ratio Value Source</v>
          </cell>
          <cell r="G7862" t="str">
            <v/>
          </cell>
          <cell r="H7862" t="str">
            <v>Page 2</v>
          </cell>
          <cell r="I7862" t="str">
            <v>ID_Energy_FinAnswer_Program_Evaluation_2009-2011.pdf</v>
          </cell>
        </row>
        <row r="7863">
          <cell r="C7863" t="str">
            <v>12162013-325.2_Measure life (years)</v>
          </cell>
          <cell r="D7863">
            <v>2</v>
          </cell>
          <cell r="E7863" t="str">
            <v>Measure life (years)</v>
          </cell>
          <cell r="F7863" t="str">
            <v>Measure Life Value Source</v>
          </cell>
          <cell r="G7863" t="str">
            <v>14.5, rounded to 15</v>
          </cell>
          <cell r="H7863" t="str">
            <v>Table 16</v>
          </cell>
          <cell r="I7863" t="str">
            <v>Idaho Energy FinAnswer Evaluation Report - 2008.pdf</v>
          </cell>
        </row>
        <row r="7864">
          <cell r="C7864" t="str">
            <v>12162013-325.2_Planned Realization Rate</v>
          </cell>
          <cell r="D7864">
            <v>2</v>
          </cell>
          <cell r="E7864" t="str">
            <v>Planned Realization Rate</v>
          </cell>
          <cell r="F7864" t="str">
            <v>Realization Rate Value Source</v>
          </cell>
          <cell r="G7864" t="str">
            <v/>
          </cell>
          <cell r="H7864" t="str">
            <v>Table 1</v>
          </cell>
          <cell r="I7864" t="str">
            <v>ID_Energy_FinAnswer_Program_Evaluation_2009-2011.pdf</v>
          </cell>
        </row>
        <row r="7865">
          <cell r="C7865" t="str">
            <v>11222013-075.2_Incentive Customer ($)</v>
          </cell>
          <cell r="D7865">
            <v>2</v>
          </cell>
          <cell r="E7865" t="str">
            <v>Incentive Customer ($)</v>
          </cell>
          <cell r="F7865" t="str">
            <v>Incentive Value Source</v>
          </cell>
          <cell r="G7865" t="str">
            <v/>
          </cell>
          <cell r="H7865" t="str">
            <v>Incentive Caluclator Tool</v>
          </cell>
          <cell r="I7865" t="str">
            <v>WB UT Incentive Calc EXTERNAL 1.1E 0722013.xlsx</v>
          </cell>
        </row>
        <row r="7866">
          <cell r="C7866" t="str">
            <v>12162013-065.2_Incentive Customer ($)</v>
          </cell>
          <cell r="D7866">
            <v>2</v>
          </cell>
          <cell r="E7866" t="str">
            <v>Incentive Customer ($)</v>
          </cell>
          <cell r="F7866" t="str">
            <v>Incentive Value Source</v>
          </cell>
          <cell r="G7866" t="str">
            <v/>
          </cell>
          <cell r="H7866" t="str">
            <v>Incentive Caluclator Tool</v>
          </cell>
          <cell r="I7866" t="str">
            <v>WA wattSmart Business Incentive DUMMY.xlsx</v>
          </cell>
        </row>
        <row r="7867">
          <cell r="C7867" t="str">
            <v>12162013-455.2_Planned Realization Rate</v>
          </cell>
          <cell r="D7867">
            <v>2</v>
          </cell>
          <cell r="E7867" t="str">
            <v>Planned Realization Rate</v>
          </cell>
          <cell r="F7867" t="str">
            <v>Realization Rate Value Source</v>
          </cell>
          <cell r="G7867" t="str">
            <v/>
          </cell>
          <cell r="H7867" t="str">
            <v>Table 1</v>
          </cell>
          <cell r="I7867" t="str">
            <v>DSM_WY_EnergyFinAnswer_Report_2011.pdf</v>
          </cell>
        </row>
        <row r="7868">
          <cell r="C7868" t="str">
            <v>12162013-455.2_Measure life (years)</v>
          </cell>
          <cell r="D7868">
            <v>2</v>
          </cell>
          <cell r="E7868" t="str">
            <v>Measure life (years)</v>
          </cell>
          <cell r="F7868" t="str">
            <v>Measure Life Value Source</v>
          </cell>
          <cell r="G7868" t="str">
            <v/>
          </cell>
          <cell r="H7868" t="str">
            <v>Table 26</v>
          </cell>
          <cell r="I7868" t="str">
            <v>2013-Wyoming-Annual-Report-Appendices-FINAL.pdf</v>
          </cell>
        </row>
        <row r="7869">
          <cell r="C7869" t="str">
            <v>12162013-455.2_Planned Net to Gross Ratio</v>
          </cell>
          <cell r="D7869">
            <v>2</v>
          </cell>
          <cell r="E7869" t="str">
            <v>Planned Net to Gross Ratio</v>
          </cell>
          <cell r="F7869" t="str">
            <v>Net-to-Gross Valur Source</v>
          </cell>
          <cell r="G7869" t="str">
            <v/>
          </cell>
          <cell r="H7869" t="str">
            <v>Page 10</v>
          </cell>
          <cell r="I7869" t="str">
            <v>DSM_WY_EnergyFinAnswer_Report_2011.pdf</v>
          </cell>
        </row>
        <row r="7870">
          <cell r="C7870" t="str">
            <v>12162013-196.2_Planned Net to Gross Ratio</v>
          </cell>
          <cell r="D7870">
            <v>2</v>
          </cell>
          <cell r="E7870" t="str">
            <v>Planned Net to Gross Ratio</v>
          </cell>
          <cell r="F7870" t="str">
            <v>Net-to-Gross Value Source</v>
          </cell>
          <cell r="G7870" t="str">
            <v/>
          </cell>
          <cell r="H7870" t="str">
            <v>Page 2</v>
          </cell>
          <cell r="I7870" t="str">
            <v>CA_Energy_FinAnswer_Program_Evaluation_2009-2011.pdf</v>
          </cell>
        </row>
        <row r="7871">
          <cell r="C7871" t="str">
            <v>12162013-326.2_Measure life (years)</v>
          </cell>
          <cell r="D7871">
            <v>2</v>
          </cell>
          <cell r="E7871" t="str">
            <v>Measure life (years)</v>
          </cell>
          <cell r="F7871" t="str">
            <v>Measure Life Value Source</v>
          </cell>
          <cell r="G7871" t="str">
            <v>14.5, rounded to 15</v>
          </cell>
          <cell r="H7871" t="str">
            <v>Table 16</v>
          </cell>
          <cell r="I7871" t="str">
            <v>Idaho Energy FinAnswer Evaluation Report - 2008.pdf</v>
          </cell>
        </row>
        <row r="7872">
          <cell r="C7872" t="str">
            <v>12162013-326.2_Planned Realization Rate</v>
          </cell>
          <cell r="D7872">
            <v>2</v>
          </cell>
          <cell r="E7872" t="str">
            <v>Planned Realization Rate</v>
          </cell>
          <cell r="F7872" t="str">
            <v>Realization Rate Value Source</v>
          </cell>
          <cell r="G7872" t="str">
            <v/>
          </cell>
          <cell r="H7872" t="str">
            <v>Table 1</v>
          </cell>
          <cell r="I7872" t="str">
            <v>ID_Energy_FinAnswer_Program_Evaluation_2009-2011.pdf</v>
          </cell>
        </row>
        <row r="7873">
          <cell r="C7873" t="str">
            <v>12162013-326.2_Planned Net to Gross Ratio</v>
          </cell>
          <cell r="D7873">
            <v>2</v>
          </cell>
          <cell r="E7873" t="str">
            <v>Planned Net to Gross Ratio</v>
          </cell>
          <cell r="F7873" t="str">
            <v>Net-to-Gross Ratio Value Source</v>
          </cell>
          <cell r="G7873" t="str">
            <v/>
          </cell>
          <cell r="H7873" t="str">
            <v>Page 2</v>
          </cell>
          <cell r="I7873" t="str">
            <v>ID_Energy_FinAnswer_Program_Evaluation_2009-2011.pdf</v>
          </cell>
        </row>
        <row r="7874">
          <cell r="C7874" t="str">
            <v>11222013-076.2_Incentive Customer ($)</v>
          </cell>
          <cell r="D7874">
            <v>2</v>
          </cell>
          <cell r="E7874" t="str">
            <v>Incentive Customer ($)</v>
          </cell>
          <cell r="F7874" t="str">
            <v>Incentive Value Source</v>
          </cell>
          <cell r="G7874" t="str">
            <v/>
          </cell>
          <cell r="H7874" t="str">
            <v>Incentive Caluclator Tool</v>
          </cell>
          <cell r="I7874" t="str">
            <v>WB UT Incentive Calc EXTERNAL 1.1E 0722013.xlsx</v>
          </cell>
        </row>
        <row r="7875">
          <cell r="C7875" t="str">
            <v>12162013-066.2_Incentive Customer ($)</v>
          </cell>
          <cell r="D7875">
            <v>2</v>
          </cell>
          <cell r="E7875" t="str">
            <v>Incentive Customer ($)</v>
          </cell>
          <cell r="F7875" t="str">
            <v>Incentive Value Source</v>
          </cell>
          <cell r="G7875" t="str">
            <v/>
          </cell>
          <cell r="H7875" t="str">
            <v>Incentive Caluclator Tool</v>
          </cell>
          <cell r="I7875" t="str">
            <v>WA wattSmart Business Incentive DUMMY.xlsx</v>
          </cell>
        </row>
        <row r="7876">
          <cell r="C7876" t="str">
            <v>12162013-456.2_Planned Net to Gross Ratio</v>
          </cell>
          <cell r="D7876">
            <v>2</v>
          </cell>
          <cell r="E7876" t="str">
            <v>Planned Net to Gross Ratio</v>
          </cell>
          <cell r="F7876" t="str">
            <v>Net-to-Gross Valur Source</v>
          </cell>
          <cell r="G7876" t="str">
            <v/>
          </cell>
          <cell r="H7876" t="str">
            <v>Page 10</v>
          </cell>
          <cell r="I7876" t="str">
            <v>DSM_WY_EnergyFinAnswer_Report_2011.pdf</v>
          </cell>
        </row>
        <row r="7877">
          <cell r="C7877" t="str">
            <v>12162013-456.2_Measure life (years)</v>
          </cell>
          <cell r="D7877">
            <v>2</v>
          </cell>
          <cell r="E7877" t="str">
            <v>Measure life (years)</v>
          </cell>
          <cell r="F7877" t="str">
            <v>Measure Life Value Source</v>
          </cell>
          <cell r="G7877" t="str">
            <v/>
          </cell>
          <cell r="H7877" t="str">
            <v>Table 26</v>
          </cell>
          <cell r="I7877" t="str">
            <v>2013-Wyoming-Annual-Report-Appendices-FINAL.pdf</v>
          </cell>
        </row>
        <row r="7878">
          <cell r="C7878" t="str">
            <v>12162013-456.2_Planned Realization Rate</v>
          </cell>
          <cell r="D7878">
            <v>2</v>
          </cell>
          <cell r="E7878" t="str">
            <v>Planned Realization Rate</v>
          </cell>
          <cell r="F7878" t="str">
            <v>Realization Rate Value Source</v>
          </cell>
          <cell r="G7878" t="str">
            <v/>
          </cell>
          <cell r="H7878" t="str">
            <v>Table 1</v>
          </cell>
          <cell r="I7878" t="str">
            <v>DSM_WY_EnergyFinAnswer_Report_2011.pdf</v>
          </cell>
        </row>
        <row r="7879">
          <cell r="C7879" t="str">
            <v>12162013-205.2_Planned Net to Gross Ratio</v>
          </cell>
          <cell r="D7879">
            <v>2</v>
          </cell>
          <cell r="E7879" t="str">
            <v>Planned Net to Gross Ratio</v>
          </cell>
          <cell r="F7879" t="str">
            <v>Net-to-Gross Value Source</v>
          </cell>
          <cell r="G7879" t="str">
            <v/>
          </cell>
          <cell r="H7879" t="str">
            <v>Page 2</v>
          </cell>
          <cell r="I7879" t="str">
            <v>CA_Energy_FinAnswer_Program_Evaluation_2009-2011.pdf</v>
          </cell>
        </row>
        <row r="7880">
          <cell r="C7880" t="str">
            <v>12162013-335.2_Planned Net to Gross Ratio</v>
          </cell>
          <cell r="D7880">
            <v>2</v>
          </cell>
          <cell r="E7880" t="str">
            <v>Planned Net to Gross Ratio</v>
          </cell>
          <cell r="F7880" t="str">
            <v>Net-to-Gross Ratio Value Source</v>
          </cell>
          <cell r="G7880" t="str">
            <v/>
          </cell>
          <cell r="H7880" t="str">
            <v>Page 2</v>
          </cell>
          <cell r="I7880" t="str">
            <v>ID_Energy_FinAnswer_Program_Evaluation_2009-2011.pdf</v>
          </cell>
        </row>
        <row r="7881">
          <cell r="C7881" t="str">
            <v>12162013-335.2_Measure life (years)</v>
          </cell>
          <cell r="D7881">
            <v>2</v>
          </cell>
          <cell r="E7881" t="str">
            <v>Measure life (years)</v>
          </cell>
          <cell r="F7881" t="str">
            <v>Measure Life Value Source</v>
          </cell>
          <cell r="G7881" t="str">
            <v>14.5, rounded to 15</v>
          </cell>
          <cell r="H7881" t="str">
            <v>Table 16</v>
          </cell>
          <cell r="I7881" t="str">
            <v>Idaho Energy FinAnswer Evaluation Report - 2008.pdf</v>
          </cell>
        </row>
        <row r="7882">
          <cell r="C7882" t="str">
            <v>12162013-335.2_Planned Realization Rate</v>
          </cell>
          <cell r="D7882">
            <v>2</v>
          </cell>
          <cell r="E7882" t="str">
            <v>Planned Realization Rate</v>
          </cell>
          <cell r="F7882" t="str">
            <v>Realization Rate Value Source</v>
          </cell>
          <cell r="G7882" t="str">
            <v/>
          </cell>
          <cell r="H7882" t="str">
            <v>Table 1</v>
          </cell>
          <cell r="I7882" t="str">
            <v>ID_Energy_FinAnswer_Program_Evaluation_2009-2011.pdf</v>
          </cell>
        </row>
        <row r="7883">
          <cell r="C7883" t="str">
            <v>11222013-101.2_Incentive Customer ($)</v>
          </cell>
          <cell r="D7883">
            <v>2</v>
          </cell>
          <cell r="E7883" t="str">
            <v>Incentive Customer ($)</v>
          </cell>
          <cell r="F7883" t="str">
            <v>Incentive Value Source</v>
          </cell>
          <cell r="G7883" t="str">
            <v/>
          </cell>
          <cell r="H7883" t="str">
            <v>Incentive Caluclator Tool</v>
          </cell>
          <cell r="I7883" t="str">
            <v>WB UT Incentive Calc EXTERNAL 1.1E 0722013.xlsx</v>
          </cell>
        </row>
        <row r="7884">
          <cell r="C7884" t="str">
            <v>12162013-075.2_Incentive Customer ($)</v>
          </cell>
          <cell r="D7884">
            <v>2</v>
          </cell>
          <cell r="E7884" t="str">
            <v>Incentive Customer ($)</v>
          </cell>
          <cell r="F7884" t="str">
            <v>Incentive Value Source</v>
          </cell>
          <cell r="G7884" t="str">
            <v/>
          </cell>
          <cell r="H7884" t="str">
            <v>Incentive Caluclator Tool</v>
          </cell>
          <cell r="I7884" t="str">
            <v>WA wattSmart Business Incentive DUMMY.xlsx</v>
          </cell>
        </row>
        <row r="7885">
          <cell r="C7885" t="str">
            <v>12162013-465.2_Planned Realization Rate</v>
          </cell>
          <cell r="D7885">
            <v>2</v>
          </cell>
          <cell r="E7885" t="str">
            <v>Planned Realization Rate</v>
          </cell>
          <cell r="F7885" t="str">
            <v>Realization Rate Value Source</v>
          </cell>
          <cell r="G7885" t="str">
            <v/>
          </cell>
          <cell r="H7885" t="str">
            <v>Table 1</v>
          </cell>
          <cell r="I7885" t="str">
            <v>DSM_WY_EnergyFinAnswer_Report_2011.pdf</v>
          </cell>
        </row>
        <row r="7886">
          <cell r="C7886" t="str">
            <v>12162013-465.2_Planned Net to Gross Ratio</v>
          </cell>
          <cell r="D7886">
            <v>2</v>
          </cell>
          <cell r="E7886" t="str">
            <v>Planned Net to Gross Ratio</v>
          </cell>
          <cell r="F7886" t="str">
            <v>Net-to-Gross Valur Source</v>
          </cell>
          <cell r="G7886" t="str">
            <v/>
          </cell>
          <cell r="H7886" t="str">
            <v>Page 10</v>
          </cell>
          <cell r="I7886" t="str">
            <v>DSM_WY_EnergyFinAnswer_Report_2011.pdf</v>
          </cell>
        </row>
        <row r="7887">
          <cell r="C7887" t="str">
            <v>12162013-465.2_Measure life (years)</v>
          </cell>
          <cell r="D7887">
            <v>2</v>
          </cell>
          <cell r="E7887" t="str">
            <v>Measure life (years)</v>
          </cell>
          <cell r="F7887" t="str">
            <v>Measure Life Value Source</v>
          </cell>
          <cell r="G7887" t="str">
            <v/>
          </cell>
          <cell r="H7887" t="str">
            <v>Table 26</v>
          </cell>
          <cell r="I7887" t="str">
            <v>2013-Wyoming-Annual-Report-Appendices-FINAL.pdf</v>
          </cell>
        </row>
        <row r="7888">
          <cell r="C7888" t="str">
            <v>12162013-206.2_Planned Net to Gross Ratio</v>
          </cell>
          <cell r="D7888">
            <v>2</v>
          </cell>
          <cell r="E7888" t="str">
            <v>Planned Net to Gross Ratio</v>
          </cell>
          <cell r="F7888" t="str">
            <v>Net-to-Gross Value Source</v>
          </cell>
          <cell r="G7888" t="str">
            <v/>
          </cell>
          <cell r="H7888" t="str">
            <v>Page 2</v>
          </cell>
          <cell r="I7888" t="str">
            <v>CA_Energy_FinAnswer_Program_Evaluation_2009-2011.pdf</v>
          </cell>
        </row>
        <row r="7889">
          <cell r="C7889" t="str">
            <v>12162013-336.2_Planned Realization Rate</v>
          </cell>
          <cell r="D7889">
            <v>2</v>
          </cell>
          <cell r="E7889" t="str">
            <v>Planned Realization Rate</v>
          </cell>
          <cell r="F7889" t="str">
            <v>Realization Rate Value Source</v>
          </cell>
          <cell r="G7889" t="str">
            <v/>
          </cell>
          <cell r="H7889" t="str">
            <v>Table 1</v>
          </cell>
          <cell r="I7889" t="str">
            <v>ID_Energy_FinAnswer_Program_Evaluation_2009-2011.pdf</v>
          </cell>
        </row>
        <row r="7890">
          <cell r="C7890" t="str">
            <v>12162013-336.2_Planned Net to Gross Ratio</v>
          </cell>
          <cell r="D7890">
            <v>2</v>
          </cell>
          <cell r="E7890" t="str">
            <v>Planned Net to Gross Ratio</v>
          </cell>
          <cell r="F7890" t="str">
            <v>Net-to-Gross Ratio Value Source</v>
          </cell>
          <cell r="G7890" t="str">
            <v/>
          </cell>
          <cell r="H7890" t="str">
            <v>Page 2</v>
          </cell>
          <cell r="I7890" t="str">
            <v>ID_Energy_FinAnswer_Program_Evaluation_2009-2011.pdf</v>
          </cell>
        </row>
        <row r="7891">
          <cell r="C7891" t="str">
            <v>12162013-336.2_Measure life (years)</v>
          </cell>
          <cell r="D7891">
            <v>2</v>
          </cell>
          <cell r="E7891" t="str">
            <v>Measure life (years)</v>
          </cell>
          <cell r="F7891" t="str">
            <v>Measure Life Value Source</v>
          </cell>
          <cell r="G7891" t="str">
            <v>14.5, rounded to 15</v>
          </cell>
          <cell r="H7891" t="str">
            <v>Table 16</v>
          </cell>
          <cell r="I7891" t="str">
            <v>Idaho Energy FinAnswer Evaluation Report - 2008.pdf</v>
          </cell>
        </row>
        <row r="7892">
          <cell r="C7892" t="str">
            <v>11222013-102.2_Incentive Customer ($)</v>
          </cell>
          <cell r="D7892">
            <v>2</v>
          </cell>
          <cell r="E7892" t="str">
            <v>Incentive Customer ($)</v>
          </cell>
          <cell r="F7892" t="str">
            <v>Incentive Value Source</v>
          </cell>
          <cell r="G7892" t="str">
            <v/>
          </cell>
          <cell r="H7892" t="str">
            <v>Incentive Caluclator Tool</v>
          </cell>
          <cell r="I7892" t="str">
            <v>WB UT Incentive Calc EXTERNAL 1.1E 0722013.xlsx</v>
          </cell>
        </row>
        <row r="7893">
          <cell r="C7893" t="str">
            <v>12162013-076.2_Incentive Customer ($)</v>
          </cell>
          <cell r="D7893">
            <v>2</v>
          </cell>
          <cell r="E7893" t="str">
            <v>Incentive Customer ($)</v>
          </cell>
          <cell r="F7893" t="str">
            <v>Incentive Value Source</v>
          </cell>
          <cell r="G7893" t="str">
            <v/>
          </cell>
          <cell r="H7893" t="str">
            <v>Incentive Caluclator Tool</v>
          </cell>
          <cell r="I7893" t="str">
            <v>WA wattSmart Business Incentive DUMMY.xlsx</v>
          </cell>
        </row>
        <row r="7894">
          <cell r="C7894" t="str">
            <v>12162013-466.2_Planned Net to Gross Ratio</v>
          </cell>
          <cell r="D7894">
            <v>2</v>
          </cell>
          <cell r="E7894" t="str">
            <v>Planned Net to Gross Ratio</v>
          </cell>
          <cell r="F7894" t="str">
            <v>Net-to-Gross Valur Source</v>
          </cell>
          <cell r="G7894" t="str">
            <v/>
          </cell>
          <cell r="H7894" t="str">
            <v>Page 10</v>
          </cell>
          <cell r="I7894" t="str">
            <v>DSM_WY_EnergyFinAnswer_Report_2011.pdf</v>
          </cell>
        </row>
        <row r="7895">
          <cell r="C7895" t="str">
            <v>12162013-466.2_Measure life (years)</v>
          </cell>
          <cell r="D7895">
            <v>2</v>
          </cell>
          <cell r="E7895" t="str">
            <v>Measure life (years)</v>
          </cell>
          <cell r="F7895" t="str">
            <v>Measure Life Value Source</v>
          </cell>
          <cell r="G7895" t="str">
            <v/>
          </cell>
          <cell r="H7895" t="str">
            <v>Table 26</v>
          </cell>
          <cell r="I7895" t="str">
            <v>2013-Wyoming-Annual-Report-Appendices-FINAL.pdf</v>
          </cell>
        </row>
        <row r="7896">
          <cell r="C7896" t="str">
            <v>12162013-466.2_Planned Realization Rate</v>
          </cell>
          <cell r="D7896">
            <v>2</v>
          </cell>
          <cell r="E7896" t="str">
            <v>Planned Realization Rate</v>
          </cell>
          <cell r="F7896" t="str">
            <v>Realization Rate Value Source</v>
          </cell>
          <cell r="G7896" t="str">
            <v/>
          </cell>
          <cell r="H7896" t="str">
            <v>Table 1</v>
          </cell>
          <cell r="I7896" t="str">
            <v>DSM_WY_EnergyFinAnswer_Report_2011.pdf</v>
          </cell>
        </row>
        <row r="7897">
          <cell r="C7897" t="str">
            <v>220.2_Planned Realization Rate</v>
          </cell>
          <cell r="D7897">
            <v>2</v>
          </cell>
          <cell r="E7897" t="str">
            <v>Planned Realization Rate</v>
          </cell>
          <cell r="F7897" t="str">
            <v>Realization Rate Value Source</v>
          </cell>
          <cell r="G7897" t="str">
            <v/>
          </cell>
          <cell r="H7897" t="str">
            <v xml:space="preserve"> Table 1, p. 2.</v>
          </cell>
          <cell r="I7897" t="str">
            <v>CA_FinAnswer_Express_Program_Evaluation_2009-2011.pdf</v>
          </cell>
        </row>
        <row r="7898">
          <cell r="C7898" t="str">
            <v>220.2_Gross incremental annual electric savings (kWh/yr)</v>
          </cell>
          <cell r="D7898">
            <v>2</v>
          </cell>
          <cell r="E7898" t="str">
            <v>Gross incremental annual electric savings (kWh/yr)</v>
          </cell>
          <cell r="F7898" t="str">
            <v>Energy Savings Value Source</v>
          </cell>
          <cell r="G7898" t="str">
            <v/>
          </cell>
          <cell r="H7898" t="str">
            <v/>
          </cell>
          <cell r="I7898" t="str">
            <v>California Industrial  Agricultural Measure Review and Update 29 Nov 2013.docx</v>
          </cell>
        </row>
        <row r="7899">
          <cell r="C7899" t="str">
            <v>220.2_Measure life (years)</v>
          </cell>
          <cell r="D7899">
            <v>2</v>
          </cell>
          <cell r="E7899" t="str">
            <v>Measure life (years)</v>
          </cell>
          <cell r="F7899" t="str">
            <v>Measure Life Value Source</v>
          </cell>
          <cell r="G7899" t="str">
            <v/>
          </cell>
          <cell r="H7899" t="str">
            <v/>
          </cell>
          <cell r="I7899" t="str">
            <v>California Industrial  Agricultural Measure Review and Update 29 Nov 2013.docx</v>
          </cell>
        </row>
        <row r="7900">
          <cell r="C7900" t="str">
            <v>220.2_Planned Net to Gross Ratio</v>
          </cell>
          <cell r="D7900">
            <v>2</v>
          </cell>
          <cell r="E7900" t="str">
            <v>Planned Net to Gross Ratio</v>
          </cell>
          <cell r="F7900" t="str">
            <v>Net-to-Gross Value Source</v>
          </cell>
          <cell r="G7900" t="str">
            <v/>
          </cell>
          <cell r="H7900" t="str">
            <v>P. 2 .</v>
          </cell>
          <cell r="I7900" t="str">
            <v>CA_FinAnswer_Express_Program_Evaluation_2009-2011.pdf</v>
          </cell>
        </row>
        <row r="7901">
          <cell r="C7901" t="str">
            <v>220.2_Gross Average Monthly Demand Reduction (kW/unit)</v>
          </cell>
          <cell r="D7901">
            <v>2</v>
          </cell>
          <cell r="E7901" t="str">
            <v>Gross Average Monthly Demand Reduction (kW/unit)</v>
          </cell>
          <cell r="F7901" t="str">
            <v>Demand Savings Value Source</v>
          </cell>
          <cell r="G7901" t="str">
            <v/>
          </cell>
          <cell r="H7901" t="str">
            <v/>
          </cell>
          <cell r="I7901" t="str">
            <v>California Industrial  Agricultural Measure Review and Update 29 Nov 2013.docx</v>
          </cell>
        </row>
        <row r="7902">
          <cell r="C7902" t="str">
            <v>220.2_Incremental cost ($)</v>
          </cell>
          <cell r="D7902">
            <v>2</v>
          </cell>
          <cell r="E7902" t="str">
            <v>Incremental cost ($)</v>
          </cell>
          <cell r="F7902" t="str">
            <v>Incremental Cost Value Source</v>
          </cell>
          <cell r="G7902" t="str">
            <v/>
          </cell>
          <cell r="H7902" t="str">
            <v/>
          </cell>
          <cell r="I7902" t="str">
            <v>California Industrial  Agricultural Measure Review and Update 29 Nov 2013.docx</v>
          </cell>
        </row>
        <row r="7903">
          <cell r="C7903" t="str">
            <v>428.2_Planned Net to Gross Ratio</v>
          </cell>
          <cell r="D7903">
            <v>2</v>
          </cell>
          <cell r="E7903" t="str">
            <v>Planned Net to Gross Ratio</v>
          </cell>
          <cell r="F7903" t="str">
            <v>Net-to-Gross Ratio Value Source</v>
          </cell>
          <cell r="G7903" t="str">
            <v/>
          </cell>
          <cell r="H7903" t="str">
            <v>Page 2</v>
          </cell>
          <cell r="I7903" t="str">
            <v>ID_Energy_FinAnswer_Program_Evaluation_2009-2011.pdf</v>
          </cell>
        </row>
        <row r="7904">
          <cell r="C7904" t="str">
            <v>428.2_Gross incremental annual electric savings (kWh/yr)</v>
          </cell>
          <cell r="D7904">
            <v>2</v>
          </cell>
          <cell r="E7904" t="str">
            <v>Gross incremental annual electric savings (kWh/yr)</v>
          </cell>
          <cell r="F7904" t="str">
            <v xml:space="preserve">Energy Savings Value Source </v>
          </cell>
          <cell r="G7904" t="str">
            <v/>
          </cell>
          <cell r="H7904" t="str">
            <v/>
          </cell>
          <cell r="I7904" t="str">
            <v>Idaho Industrial  Agricultural Measure Review and Update 20 Nov 2013 revised 27 June 2014.pdf</v>
          </cell>
        </row>
        <row r="7905">
          <cell r="C7905" t="str">
            <v>428.2_Gross Average Monthly Demand Reduction (kW/unit)</v>
          </cell>
          <cell r="D7905">
            <v>2</v>
          </cell>
          <cell r="E7905" t="str">
            <v>Gross Average Monthly Demand Reduction (kW/unit)</v>
          </cell>
          <cell r="F7905" t="str">
            <v>Demand Reduction Value Source</v>
          </cell>
          <cell r="G7905" t="str">
            <v/>
          </cell>
          <cell r="H7905" t="str">
            <v/>
          </cell>
          <cell r="I7905" t="str">
            <v>Idaho Industrial  Agricultural Measure Review and Update 20 Nov 2013 revised 27 June 2014.pdf</v>
          </cell>
        </row>
        <row r="7906">
          <cell r="C7906" t="str">
            <v>428.2_Planned Realization Rate</v>
          </cell>
          <cell r="D7906">
            <v>2</v>
          </cell>
          <cell r="E7906" t="str">
            <v>Planned Realization Rate</v>
          </cell>
          <cell r="F7906" t="str">
            <v>Realization Rate Value Source</v>
          </cell>
          <cell r="G7906" t="str">
            <v/>
          </cell>
          <cell r="H7906" t="str">
            <v>Table 1</v>
          </cell>
          <cell r="I7906" t="str">
            <v>ID_Energy_FinAnswer_Program_Evaluation_2009-2011.pdf</v>
          </cell>
        </row>
        <row r="7907">
          <cell r="C7907" t="str">
            <v>428.2_Measure life (years)</v>
          </cell>
          <cell r="D7907">
            <v>2</v>
          </cell>
          <cell r="E7907" t="str">
            <v>Measure life (years)</v>
          </cell>
          <cell r="F7907" t="str">
            <v>Measure Life Value Source</v>
          </cell>
          <cell r="G7907" t="str">
            <v/>
          </cell>
          <cell r="H7907" t="str">
            <v>Page 18</v>
          </cell>
          <cell r="I7907" t="str">
            <v>Idaho Industrial  Agricultural Measure Review and Update 20 Nov 2013 revised 27 June 2014.pdf</v>
          </cell>
        </row>
        <row r="7908">
          <cell r="C7908" t="str">
            <v>428.2_Incremental cost ($)</v>
          </cell>
          <cell r="D7908">
            <v>2</v>
          </cell>
          <cell r="E7908" t="str">
            <v>Incremental cost ($)</v>
          </cell>
          <cell r="F7908" t="str">
            <v>Cost Value Source</v>
          </cell>
          <cell r="G7908" t="str">
            <v/>
          </cell>
          <cell r="H7908" t="str">
            <v/>
          </cell>
          <cell r="I7908" t="str">
            <v>Idaho Industrial  Agricultural Measure Review and Update 20 Nov 2013 revised 27 June 2014.pdf</v>
          </cell>
        </row>
        <row r="7909">
          <cell r="C7909" t="str">
            <v>653.2_Incremental cost ($)</v>
          </cell>
          <cell r="D7909">
            <v>2</v>
          </cell>
          <cell r="E7909" t="str">
            <v>Incremental cost ($)</v>
          </cell>
          <cell r="F7909" t="str">
            <v>Cost Value Source</v>
          </cell>
          <cell r="G7909" t="str">
            <v/>
          </cell>
          <cell r="H7909" t="str">
            <v/>
          </cell>
          <cell r="I7909" t="str">
            <v>FinAnswer Express Market Characterization and Program Enhancements - Utah Service Territory 30 Nov 2011.pdf</v>
          </cell>
        </row>
        <row r="7910">
          <cell r="C7910" t="str">
            <v>653.2_Baseline Value</v>
          </cell>
          <cell r="D7910">
            <v>2</v>
          </cell>
          <cell r="E7910" t="str">
            <v>Baseline Value</v>
          </cell>
          <cell r="F7910" t="str">
            <v>Baseline Value Source</v>
          </cell>
          <cell r="G7910" t="str">
            <v/>
          </cell>
          <cell r="H7910" t="str">
            <v/>
          </cell>
          <cell r="I7910" t="str">
            <v>FinAnswer Express Market Characterization and Program Enhancements - Utah Service Territory 30 Nov 2011.pdf</v>
          </cell>
        </row>
        <row r="7911">
          <cell r="C7911" t="str">
            <v>653.2_Efficient Case Value</v>
          </cell>
          <cell r="D7911">
            <v>2</v>
          </cell>
          <cell r="E7911" t="str">
            <v>Efficient Case Value</v>
          </cell>
          <cell r="F7911" t="str">
            <v>Efficient Case Value Source</v>
          </cell>
          <cell r="G7911" t="str">
            <v/>
          </cell>
          <cell r="H7911" t="str">
            <v/>
          </cell>
          <cell r="I7911" t="str">
            <v>FinAnswer Express Market Characterization and Program Enhancements - Utah Service Territory 30 Nov 2011.pdf</v>
          </cell>
        </row>
        <row r="7912">
          <cell r="C7912" t="str">
            <v>653.2_Gross Average Monthly Demand Reduction (kW/unit)</v>
          </cell>
          <cell r="D7912">
            <v>2</v>
          </cell>
          <cell r="E7912" t="str">
            <v>Gross Average Monthly Demand Reduction (kW/unit)</v>
          </cell>
          <cell r="F7912" t="str">
            <v>Demand Reduction Value Source</v>
          </cell>
          <cell r="G7912" t="str">
            <v/>
          </cell>
          <cell r="H7912" t="str">
            <v/>
          </cell>
          <cell r="I7912" t="str">
            <v>FinAnswer Express Market Characterization and Program Enhancements - Utah Service Territory 30 Nov 2011.pdf</v>
          </cell>
        </row>
        <row r="7913">
          <cell r="C7913" t="str">
            <v>653.2_Incentive Customer ($)</v>
          </cell>
          <cell r="D7913">
            <v>2</v>
          </cell>
          <cell r="E7913" t="str">
            <v>Incentive Customer ($)</v>
          </cell>
          <cell r="F7913" t="str">
            <v>Incentive Value Source</v>
          </cell>
          <cell r="G7913" t="str">
            <v/>
          </cell>
          <cell r="H7913" t="str">
            <v>FE Deemed Savings - Industrial v10.18.12.xlsx table of deemed values used by program administator</v>
          </cell>
          <cell r="I7913" t="str">
            <v/>
          </cell>
        </row>
        <row r="7914">
          <cell r="C7914" t="str">
            <v>653.2_Gross incremental annual electric savings (kWh/yr)</v>
          </cell>
          <cell r="D7914">
            <v>2</v>
          </cell>
          <cell r="E7914" t="str">
            <v>Gross incremental annual electric savings (kWh/yr)</v>
          </cell>
          <cell r="F7914" t="str">
            <v xml:space="preserve">Energy Savings Value Source </v>
          </cell>
          <cell r="G7914" t="str">
            <v/>
          </cell>
          <cell r="H7914" t="str">
            <v/>
          </cell>
          <cell r="I7914" t="str">
            <v>FinAnswer Express Market Characterization and Program Enhancements - Utah Service Territory 30 Nov 2011.pdf</v>
          </cell>
        </row>
        <row r="7915">
          <cell r="C7915" t="str">
            <v>878.2_Efficient Case Value</v>
          </cell>
          <cell r="D7915">
            <v>2</v>
          </cell>
          <cell r="E7915" t="str">
            <v>Efficient Case Value</v>
          </cell>
          <cell r="F7915" t="str">
            <v>Efficient Case Value Source</v>
          </cell>
          <cell r="G7915" t="str">
            <v/>
          </cell>
          <cell r="H7915" t="str">
            <v>Section beginning row 406</v>
          </cell>
          <cell r="I7915" t="str">
            <v>FinAnswer Express Compressed Air Modeling - FINAL 23 Jan 2008.xls</v>
          </cell>
        </row>
        <row r="7916">
          <cell r="C7916" t="str">
            <v>878.2_Gross incremental annual electric savings (kWh/yr)</v>
          </cell>
          <cell r="D7916">
            <v>2</v>
          </cell>
          <cell r="E7916" t="str">
            <v>Gross incremental annual electric savings (kWh/yr)</v>
          </cell>
          <cell r="F7916" t="str">
            <v xml:space="preserve">Energy Savings Value Source </v>
          </cell>
          <cell r="G7916" t="str">
            <v/>
          </cell>
          <cell r="H7916" t="str">
            <v>pg 38, Compressed Air Incentives table</v>
          </cell>
          <cell r="I7916" t="str">
            <v>Review and Update Industrial Agricultural Incentive Table Measures Washington 3 Nov 2013.pdf</v>
          </cell>
        </row>
        <row r="7917">
          <cell r="C7917" t="str">
            <v>878.2_Gross Average Monthly Demand Reduction (kW/unit)</v>
          </cell>
          <cell r="D7917">
            <v>2</v>
          </cell>
          <cell r="E7917" t="str">
            <v>Gross Average Monthly Demand Reduction (kW/unit)</v>
          </cell>
          <cell r="F7917" t="str">
            <v>Demand Reduction Value Source</v>
          </cell>
          <cell r="G7917" t="str">
            <v/>
          </cell>
          <cell r="H7917" t="str">
            <v>pg 38, Compressed Air Incentives table</v>
          </cell>
          <cell r="I7917" t="str">
            <v>Review and Update Industrial Agricultural Incentive Table Measures Washington 3 Nov 2013.pdf</v>
          </cell>
        </row>
        <row r="7918">
          <cell r="C7918" t="str">
            <v>878.2_Incentive Customer ($)</v>
          </cell>
          <cell r="D7918">
            <v>2</v>
          </cell>
          <cell r="E7918" t="str">
            <v>Incentive Customer ($)</v>
          </cell>
          <cell r="F7918" t="str">
            <v>Incentive Value Source</v>
          </cell>
          <cell r="G7918" t="str">
            <v/>
          </cell>
          <cell r="H7918" t="str">
            <v>pg 38, Compressed Air Incentives table</v>
          </cell>
          <cell r="I7918" t="str">
            <v>Review and Update Industrial Agricultural Incentive Table Measures Washington 3 Nov 2013.pdf</v>
          </cell>
        </row>
        <row r="7919">
          <cell r="C7919" t="str">
            <v>878.2_Measure life (years)</v>
          </cell>
          <cell r="D7919">
            <v>2</v>
          </cell>
          <cell r="E7919" t="str">
            <v>Measure life (years)</v>
          </cell>
          <cell r="F7919" t="str">
            <v>Measure Life Value Source</v>
          </cell>
          <cell r="G7919" t="str">
            <v/>
          </cell>
          <cell r="H7919" t="str">
            <v>Page 42</v>
          </cell>
          <cell r="I7919" t="str">
            <v>Review and Update Industrial Agricultural Incentive Table Measures Washington 3 Nov 2013.pdf</v>
          </cell>
        </row>
        <row r="7920">
          <cell r="C7920" t="str">
            <v>878.2_Incremental cost ($)</v>
          </cell>
          <cell r="D7920">
            <v>2</v>
          </cell>
          <cell r="E7920" t="str">
            <v>Incremental cost ($)</v>
          </cell>
          <cell r="F7920" t="str">
            <v>Cost Value Source</v>
          </cell>
          <cell r="G7920" t="str">
            <v/>
          </cell>
          <cell r="H7920" t="str">
            <v>pg 38, Compressed Air Incentives table</v>
          </cell>
          <cell r="I7920" t="str">
            <v>Review and Update Industrial Agricultural Incentive Table Measures Washington 3 Nov 2013.pdf</v>
          </cell>
        </row>
        <row r="7921">
          <cell r="C7921" t="str">
            <v>878.2_Baseline Value</v>
          </cell>
          <cell r="D7921">
            <v>2</v>
          </cell>
          <cell r="E7921" t="str">
            <v>Baseline Value</v>
          </cell>
          <cell r="F7921" t="str">
            <v>Baseline Value Source</v>
          </cell>
          <cell r="G7921" t="str">
            <v/>
          </cell>
          <cell r="H7921" t="str">
            <v>Section beginning row 406</v>
          </cell>
          <cell r="I7921" t="str">
            <v>FinAnswer Express Compressed Air Modeling - FINAL 23 Jan 2008.xls</v>
          </cell>
        </row>
        <row r="7922">
          <cell r="C7922" t="str">
            <v>1103.2_Gross Average Monthly Demand Reduction (kW/unit)</v>
          </cell>
          <cell r="D7922">
            <v>2</v>
          </cell>
          <cell r="E7922" t="str">
            <v>Gross Average Monthly Demand Reduction (kW/unit)</v>
          </cell>
          <cell r="F7922" t="str">
            <v>Demand Savings Value Source</v>
          </cell>
          <cell r="G7922" t="str">
            <v/>
          </cell>
          <cell r="H7922" t="str">
            <v>Page 43</v>
          </cell>
          <cell r="I7922" t="str">
            <v>Wyoming Industrial  Agricultural Measure Review and Update 9 Nov.docx</v>
          </cell>
        </row>
        <row r="7923">
          <cell r="C7923" t="str">
            <v>1103.2_Measure life (years)</v>
          </cell>
          <cell r="D7923">
            <v>2</v>
          </cell>
          <cell r="E7923" t="str">
            <v>Measure life (years)</v>
          </cell>
          <cell r="F7923" t="str">
            <v>Measure Life Value Source</v>
          </cell>
          <cell r="G7923" t="str">
            <v/>
          </cell>
          <cell r="H7923" t="str">
            <v>Page 43</v>
          </cell>
          <cell r="I7923" t="str">
            <v>Wyoming Industrial  Agricultural Measure Review and Update 9 Nov.docx</v>
          </cell>
        </row>
        <row r="7924">
          <cell r="C7924" t="str">
            <v>1103.2_Incremental cost ($)</v>
          </cell>
          <cell r="D7924">
            <v>2</v>
          </cell>
          <cell r="E7924" t="str">
            <v>Incremental cost ($)</v>
          </cell>
          <cell r="F7924" t="str">
            <v>Incremental Cost Value Source</v>
          </cell>
          <cell r="G7924" t="str">
            <v/>
          </cell>
          <cell r="H7924" t="str">
            <v>Page 43</v>
          </cell>
          <cell r="I7924" t="str">
            <v>Wyoming Industrial  Agricultural Measure Review and Update 9 Nov.docx</v>
          </cell>
        </row>
        <row r="7925">
          <cell r="C7925" t="str">
            <v>1103.2_Gross incremental annual electric savings (kWh/yr)</v>
          </cell>
          <cell r="D7925">
            <v>2</v>
          </cell>
          <cell r="E7925" t="str">
            <v>Gross incremental annual electric savings (kWh/yr)</v>
          </cell>
          <cell r="F7925" t="str">
            <v>Energy Savings Value Source</v>
          </cell>
          <cell r="G7925" t="str">
            <v/>
          </cell>
          <cell r="H7925" t="str">
            <v>Page 43</v>
          </cell>
          <cell r="I7925" t="str">
            <v>Wyoming Industrial  Agricultural Measure Review and Update 9 Nov.docx</v>
          </cell>
        </row>
        <row r="7926">
          <cell r="C7926" t="str">
            <v>1103.2_Planned Net to Gross Ratio</v>
          </cell>
          <cell r="D7926">
            <v>2</v>
          </cell>
          <cell r="E7926" t="str">
            <v>Planned Net to Gross Ratio</v>
          </cell>
          <cell r="F7926" t="str">
            <v>Net-to-Gross Value Source</v>
          </cell>
          <cell r="G7926" t="str">
            <v/>
          </cell>
          <cell r="H7926" t="str">
            <v>Recommendation on Page 10</v>
          </cell>
          <cell r="I7926" t="str">
            <v>DSM_WY_EnergyFinAnswer_Report_2011.pdf</v>
          </cell>
        </row>
        <row r="7927">
          <cell r="C7927" t="str">
            <v>176.2_Planned Realization Rate</v>
          </cell>
          <cell r="D7927">
            <v>2</v>
          </cell>
          <cell r="E7927" t="str">
            <v>Planned Realization Rate</v>
          </cell>
          <cell r="F7927" t="str">
            <v>Realization Rate Value Source</v>
          </cell>
          <cell r="G7927" t="str">
            <v/>
          </cell>
          <cell r="H7927" t="str">
            <v xml:space="preserve"> Table 1, p. 2.</v>
          </cell>
          <cell r="I7927" t="str">
            <v>CA_FinAnswer_Express_Program_Evaluation_2009-2011.pdf</v>
          </cell>
        </row>
        <row r="7928">
          <cell r="C7928" t="str">
            <v>176.2_Gross incremental annual electric savings (kWh/yr)</v>
          </cell>
          <cell r="D7928">
            <v>2</v>
          </cell>
          <cell r="E7928" t="str">
            <v>Gross incremental annual electric savings (kWh/yr)</v>
          </cell>
          <cell r="F7928" t="str">
            <v>Energy Savings Value Source</v>
          </cell>
          <cell r="G7928" t="str">
            <v/>
          </cell>
          <cell r="H7928" t="str">
            <v/>
          </cell>
          <cell r="I7928" t="str">
            <v>California Industrial  Agricultural Measure Review and Update 29 Nov 2013.docx</v>
          </cell>
        </row>
        <row r="7929">
          <cell r="C7929" t="str">
            <v>176.2_Incremental cost ($)</v>
          </cell>
          <cell r="D7929">
            <v>2</v>
          </cell>
          <cell r="E7929" t="str">
            <v>Incremental cost ($)</v>
          </cell>
          <cell r="F7929" t="str">
            <v>Incremental Cost Value Source</v>
          </cell>
          <cell r="G7929" t="str">
            <v/>
          </cell>
          <cell r="H7929" t="str">
            <v/>
          </cell>
          <cell r="I7929" t="str">
            <v>California Industrial  Agricultural Measure Review and Update 29 Nov 2013.docx</v>
          </cell>
        </row>
        <row r="7930">
          <cell r="C7930" t="str">
            <v>176.2_Planned Net to Gross Ratio</v>
          </cell>
          <cell r="D7930">
            <v>2</v>
          </cell>
          <cell r="E7930" t="str">
            <v>Planned Net to Gross Ratio</v>
          </cell>
          <cell r="F7930" t="str">
            <v>Net-to-Gross Value Source</v>
          </cell>
          <cell r="G7930" t="str">
            <v/>
          </cell>
          <cell r="H7930" t="str">
            <v>P. 2 .</v>
          </cell>
          <cell r="I7930" t="str">
            <v>CA_FinAnswer_Express_Program_Evaluation_2009-2011.pdf</v>
          </cell>
        </row>
        <row r="7931">
          <cell r="C7931" t="str">
            <v>176.2_Measure life (years)</v>
          </cell>
          <cell r="D7931">
            <v>2</v>
          </cell>
          <cell r="E7931" t="str">
            <v>Measure life (years)</v>
          </cell>
          <cell r="F7931" t="str">
            <v>Measure Life Value Source</v>
          </cell>
          <cell r="G7931" t="str">
            <v/>
          </cell>
          <cell r="H7931" t="str">
            <v/>
          </cell>
          <cell r="I7931" t="str">
            <v>California Industrial  Agricultural Measure Review and Update 29 Nov 2013.docx</v>
          </cell>
        </row>
        <row r="7932">
          <cell r="C7932" t="str">
            <v>176.2_Gross Average Monthly Demand Reduction (kW/unit)</v>
          </cell>
          <cell r="D7932">
            <v>2</v>
          </cell>
          <cell r="E7932" t="str">
            <v>Gross Average Monthly Demand Reduction (kW/unit)</v>
          </cell>
          <cell r="F7932" t="str">
            <v>Demand Savings Value Source</v>
          </cell>
          <cell r="G7932" t="str">
            <v/>
          </cell>
          <cell r="H7932" t="str">
            <v/>
          </cell>
          <cell r="I7932" t="str">
            <v>California Industrial  Agricultural Measure Review and Update 29 Nov 2013.docx</v>
          </cell>
        </row>
        <row r="7933">
          <cell r="C7933" t="str">
            <v>393.2_Measure life (years)</v>
          </cell>
          <cell r="D7933">
            <v>2</v>
          </cell>
          <cell r="E7933" t="str">
            <v>Measure life (years)</v>
          </cell>
          <cell r="F7933" t="str">
            <v>Measure Life Value Source</v>
          </cell>
          <cell r="G7933" t="str">
            <v/>
          </cell>
          <cell r="H7933" t="str">
            <v>Page 18</v>
          </cell>
          <cell r="I7933" t="str">
            <v>Idaho Industrial  Agricultural Measure Review and Update 20 Nov 2013 revised 27 June 2014.pdf</v>
          </cell>
        </row>
        <row r="7934">
          <cell r="C7934" t="str">
            <v>393.2_Gross Average Monthly Demand Reduction (kW/unit)</v>
          </cell>
          <cell r="D7934">
            <v>2</v>
          </cell>
          <cell r="E7934" t="str">
            <v>Gross Average Monthly Demand Reduction (kW/unit)</v>
          </cell>
          <cell r="F7934" t="str">
            <v>Demand Reduction Value Source</v>
          </cell>
          <cell r="G7934" t="str">
            <v/>
          </cell>
          <cell r="H7934" t="str">
            <v/>
          </cell>
          <cell r="I7934" t="str">
            <v>Idaho Industrial  Agricultural Measure Review and Update 20 Nov 2013 revised 27 June 2014.pdf</v>
          </cell>
        </row>
        <row r="7935">
          <cell r="C7935" t="str">
            <v>393.2_Planned Net to Gross Ratio</v>
          </cell>
          <cell r="D7935">
            <v>2</v>
          </cell>
          <cell r="E7935" t="str">
            <v>Planned Net to Gross Ratio</v>
          </cell>
          <cell r="F7935" t="str">
            <v>Net-to-Gross Ratio Value Source</v>
          </cell>
          <cell r="G7935" t="str">
            <v/>
          </cell>
          <cell r="H7935" t="str">
            <v>Page 2</v>
          </cell>
          <cell r="I7935" t="str">
            <v>ID_Energy_FinAnswer_Program_Evaluation_2009-2011.pdf</v>
          </cell>
        </row>
        <row r="7936">
          <cell r="C7936" t="str">
            <v>393.2_Incremental cost ($)</v>
          </cell>
          <cell r="D7936">
            <v>2</v>
          </cell>
          <cell r="E7936" t="str">
            <v>Incremental cost ($)</v>
          </cell>
          <cell r="F7936" t="str">
            <v>Cost Value Source</v>
          </cell>
          <cell r="G7936" t="str">
            <v/>
          </cell>
          <cell r="H7936" t="str">
            <v/>
          </cell>
          <cell r="I7936" t="str">
            <v>Idaho Industrial  Agricultural Measure Review and Update 20 Nov 2013 revised 27 June 2014.pdf</v>
          </cell>
        </row>
        <row r="7937">
          <cell r="C7937" t="str">
            <v>393.2_Planned Realization Rate</v>
          </cell>
          <cell r="D7937">
            <v>2</v>
          </cell>
          <cell r="E7937" t="str">
            <v>Planned Realization Rate</v>
          </cell>
          <cell r="F7937" t="str">
            <v>Realization Rate Value Source</v>
          </cell>
          <cell r="G7937" t="str">
            <v/>
          </cell>
          <cell r="H7937" t="str">
            <v>Table 1</v>
          </cell>
          <cell r="I7937" t="str">
            <v>ID_Energy_FinAnswer_Program_Evaluation_2009-2011.pdf</v>
          </cell>
        </row>
        <row r="7938">
          <cell r="C7938" t="str">
            <v>393.2_Gross incremental annual electric savings (kWh/yr)</v>
          </cell>
          <cell r="D7938">
            <v>2</v>
          </cell>
          <cell r="E7938" t="str">
            <v>Gross incremental annual electric savings (kWh/yr)</v>
          </cell>
          <cell r="F7938" t="str">
            <v xml:space="preserve">Energy Savings Value Source </v>
          </cell>
          <cell r="G7938" t="str">
            <v/>
          </cell>
          <cell r="H7938" t="str">
            <v/>
          </cell>
          <cell r="I7938" t="str">
            <v>Idaho Industrial  Agricultural Measure Review and Update 20 Nov 2013 revised 27 June 2014.pdf</v>
          </cell>
        </row>
        <row r="7939">
          <cell r="C7939" t="str">
            <v>621.2_Gross Average Monthly Demand Reduction (kW/unit)</v>
          </cell>
          <cell r="D7939">
            <v>2</v>
          </cell>
          <cell r="E7939" t="str">
            <v>Gross Average Monthly Demand Reduction (kW/unit)</v>
          </cell>
          <cell r="F7939" t="str">
            <v>Demand Reduction Value Source</v>
          </cell>
          <cell r="G7939" t="str">
            <v/>
          </cell>
          <cell r="H7939" t="str">
            <v/>
          </cell>
          <cell r="I7939" t="str">
            <v>FinAnswer Express Market Characterization and Program Enhancements - Utah Service Territory 30 Nov 2011.pdf</v>
          </cell>
        </row>
        <row r="7940">
          <cell r="C7940" t="str">
            <v>621.2_Incremental cost ($)</v>
          </cell>
          <cell r="D7940">
            <v>2</v>
          </cell>
          <cell r="E7940" t="str">
            <v>Incremental cost ($)</v>
          </cell>
          <cell r="F7940" t="str">
            <v>Cost Value Source</v>
          </cell>
          <cell r="G7940" t="str">
            <v/>
          </cell>
          <cell r="H7940" t="str">
            <v/>
          </cell>
          <cell r="I7940" t="str">
            <v>FinAnswer Express Market Characterization and Program Enhancements - Utah Service Territory 30 Nov 2011.pdf</v>
          </cell>
        </row>
        <row r="7941">
          <cell r="C7941" t="str">
            <v>621.2_Efficient Case Value</v>
          </cell>
          <cell r="D7941">
            <v>2</v>
          </cell>
          <cell r="E7941" t="str">
            <v>Efficient Case Value</v>
          </cell>
          <cell r="F7941" t="str">
            <v>Efficient Case Value Source</v>
          </cell>
          <cell r="G7941" t="str">
            <v/>
          </cell>
          <cell r="H7941" t="str">
            <v/>
          </cell>
          <cell r="I7941" t="str">
            <v>FinAnswer Express Market Characterization and Program Enhancements - Utah Service Territory 30 Nov 2011.pdf</v>
          </cell>
        </row>
        <row r="7942">
          <cell r="C7942" t="str">
            <v>621.2_Gross incremental annual electric savings (kWh/yr)</v>
          </cell>
          <cell r="D7942">
            <v>2</v>
          </cell>
          <cell r="E7942" t="str">
            <v>Gross incremental annual electric savings (kWh/yr)</v>
          </cell>
          <cell r="F7942" t="str">
            <v xml:space="preserve">Energy Savings Value Source </v>
          </cell>
          <cell r="G7942" t="str">
            <v/>
          </cell>
          <cell r="H7942" t="str">
            <v/>
          </cell>
          <cell r="I7942" t="str">
            <v>FinAnswer Express Market Characterization and Program Enhancements - Utah Service Territory 30 Nov 2011.pdf</v>
          </cell>
        </row>
        <row r="7943">
          <cell r="C7943" t="str">
            <v>621.2_Baseline Value</v>
          </cell>
          <cell r="D7943">
            <v>2</v>
          </cell>
          <cell r="E7943" t="str">
            <v>Baseline Value</v>
          </cell>
          <cell r="F7943" t="str">
            <v>Baseline Value Source</v>
          </cell>
          <cell r="G7943" t="str">
            <v/>
          </cell>
          <cell r="H7943" t="str">
            <v/>
          </cell>
          <cell r="I7943" t="str">
            <v>FinAnswer Express Market Characterization and Program Enhancements - Utah Service Territory 30 Nov 2011.pdf</v>
          </cell>
        </row>
        <row r="7944">
          <cell r="C7944" t="str">
            <v>621.2_Incentive Customer ($)</v>
          </cell>
          <cell r="D7944">
            <v>2</v>
          </cell>
          <cell r="E7944" t="str">
            <v>Incentive Customer ($)</v>
          </cell>
          <cell r="F7944" t="str">
            <v>Incentive Value Source</v>
          </cell>
          <cell r="G7944" t="str">
            <v/>
          </cell>
          <cell r="H7944" t="str">
            <v>FE Deemed Savings - Industrial v10.18.12.xlsx table of deemed values used by program administator</v>
          </cell>
          <cell r="I7944" t="str">
            <v/>
          </cell>
        </row>
        <row r="7945">
          <cell r="C7945" t="str">
            <v>831.2_Gross Average Monthly Demand Reduction (kW/unit)</v>
          </cell>
          <cell r="D7945">
            <v>2</v>
          </cell>
          <cell r="E7945" t="str">
            <v>Gross Average Monthly Demand Reduction (kW/unit)</v>
          </cell>
          <cell r="F7945" t="str">
            <v>Demand Reduction Value Source</v>
          </cell>
          <cell r="G7945" t="str">
            <v/>
          </cell>
          <cell r="H7945" t="str">
            <v>pg 38, Compressed Air Incentives table</v>
          </cell>
          <cell r="I7945" t="str">
            <v>Review and Update Industrial Agricultural Incentive Table Measures Washington 3 Nov 2013.pdf</v>
          </cell>
        </row>
        <row r="7946">
          <cell r="C7946" t="str">
            <v>831.2_Efficient Case Value</v>
          </cell>
          <cell r="D7946">
            <v>2</v>
          </cell>
          <cell r="E7946" t="str">
            <v>Efficient Case Value</v>
          </cell>
          <cell r="F7946" t="str">
            <v>Efficient Case Value Source</v>
          </cell>
          <cell r="G7946" t="str">
            <v/>
          </cell>
          <cell r="H7946" t="str">
            <v>Section beginning row 406</v>
          </cell>
          <cell r="I7946" t="str">
            <v>FinAnswer Express Compressed Air Modeling - FINAL 23 Jan 2008.xls</v>
          </cell>
        </row>
        <row r="7947">
          <cell r="C7947" t="str">
            <v>831.2_Incentive Customer ($)</v>
          </cell>
          <cell r="D7947">
            <v>2</v>
          </cell>
          <cell r="E7947" t="str">
            <v>Incentive Customer ($)</v>
          </cell>
          <cell r="F7947" t="str">
            <v>Incentive Value Source</v>
          </cell>
          <cell r="G7947" t="str">
            <v/>
          </cell>
          <cell r="H7947" t="str">
            <v>pg 38, Compressed Air Incentives table</v>
          </cell>
          <cell r="I7947" t="str">
            <v>Review and Update Industrial Agricultural Incentive Table Measures Washington 3 Nov 2013.pdf</v>
          </cell>
        </row>
        <row r="7948">
          <cell r="C7948" t="str">
            <v>831.2_Gross incremental annual electric savings (kWh/yr)</v>
          </cell>
          <cell r="D7948">
            <v>2</v>
          </cell>
          <cell r="E7948" t="str">
            <v>Gross incremental annual electric savings (kWh/yr)</v>
          </cell>
          <cell r="F7948" t="str">
            <v xml:space="preserve">Energy Savings Value Source </v>
          </cell>
          <cell r="G7948" t="str">
            <v/>
          </cell>
          <cell r="H7948" t="str">
            <v>pg 38, Compressed Air Incentives table</v>
          </cell>
          <cell r="I7948" t="str">
            <v>Review and Update Industrial Agricultural Incentive Table Measures Washington 3 Nov 2013.pdf</v>
          </cell>
        </row>
        <row r="7949">
          <cell r="C7949" t="str">
            <v>831.2_Incremental cost ($)</v>
          </cell>
          <cell r="D7949">
            <v>2</v>
          </cell>
          <cell r="E7949" t="str">
            <v>Incremental cost ($)</v>
          </cell>
          <cell r="F7949" t="str">
            <v>Cost Value Source</v>
          </cell>
          <cell r="G7949" t="str">
            <v/>
          </cell>
          <cell r="H7949" t="str">
            <v>pg 38, Compressed Air Incentives table</v>
          </cell>
          <cell r="I7949" t="str">
            <v>Review and Update Industrial Agricultural Incentive Table Measures Washington 3 Nov 2013.pdf</v>
          </cell>
        </row>
        <row r="7950">
          <cell r="C7950" t="str">
            <v>831.2_Measure life (years)</v>
          </cell>
          <cell r="D7950">
            <v>2</v>
          </cell>
          <cell r="E7950" t="str">
            <v>Measure life (years)</v>
          </cell>
          <cell r="F7950" t="str">
            <v>Measure Life Value Source</v>
          </cell>
          <cell r="G7950" t="str">
            <v/>
          </cell>
          <cell r="H7950" t="str">
            <v>Page 42</v>
          </cell>
          <cell r="I7950" t="str">
            <v>Review and Update Industrial Agricultural Incentive Table Measures Washington 3 Nov 2013.pdf</v>
          </cell>
        </row>
        <row r="7951">
          <cell r="C7951" t="str">
            <v>831.2_Baseline Value</v>
          </cell>
          <cell r="D7951">
            <v>2</v>
          </cell>
          <cell r="E7951" t="str">
            <v>Baseline Value</v>
          </cell>
          <cell r="F7951" t="str">
            <v>Baseline Value Source</v>
          </cell>
          <cell r="G7951" t="str">
            <v/>
          </cell>
          <cell r="H7951" t="str">
            <v>Section beginning row 406</v>
          </cell>
          <cell r="I7951" t="str">
            <v>FinAnswer Express Compressed Air Modeling - FINAL 23 Jan 2008.xls</v>
          </cell>
        </row>
        <row r="7952">
          <cell r="C7952" t="str">
            <v>1044.2_Gross incremental annual electric savings (kWh/yr)</v>
          </cell>
          <cell r="D7952">
            <v>2</v>
          </cell>
          <cell r="E7952" t="str">
            <v>Gross incremental annual electric savings (kWh/yr)</v>
          </cell>
          <cell r="F7952" t="str">
            <v>Energy Savings Value Source</v>
          </cell>
          <cell r="G7952" t="str">
            <v/>
          </cell>
          <cell r="H7952" t="str">
            <v>Page 43</v>
          </cell>
          <cell r="I7952" t="str">
            <v>Wyoming Industrial  Agricultural Measure Review and Update 9 Nov.docx</v>
          </cell>
        </row>
        <row r="7953">
          <cell r="C7953" t="str">
            <v>1044.2_Measure life (years)</v>
          </cell>
          <cell r="D7953">
            <v>2</v>
          </cell>
          <cell r="E7953" t="str">
            <v>Measure life (years)</v>
          </cell>
          <cell r="F7953" t="str">
            <v>Measure Life Value Source</v>
          </cell>
          <cell r="G7953" t="str">
            <v/>
          </cell>
          <cell r="H7953" t="str">
            <v>Page 43</v>
          </cell>
          <cell r="I7953" t="str">
            <v>Wyoming Industrial  Agricultural Measure Review and Update 9 Nov.docx</v>
          </cell>
        </row>
        <row r="7954">
          <cell r="C7954" t="str">
            <v>1044.2_Gross Average Monthly Demand Reduction (kW/unit)</v>
          </cell>
          <cell r="D7954">
            <v>2</v>
          </cell>
          <cell r="E7954" t="str">
            <v>Gross Average Monthly Demand Reduction (kW/unit)</v>
          </cell>
          <cell r="F7954" t="str">
            <v>Demand Savings Value Source</v>
          </cell>
          <cell r="G7954" t="str">
            <v/>
          </cell>
          <cell r="H7954" t="str">
            <v>Page 43</v>
          </cell>
          <cell r="I7954" t="str">
            <v>Wyoming Industrial  Agricultural Measure Review and Update 9 Nov.docx</v>
          </cell>
        </row>
        <row r="7955">
          <cell r="C7955" t="str">
            <v>1044.2_Planned Net to Gross Ratio</v>
          </cell>
          <cell r="D7955">
            <v>2</v>
          </cell>
          <cell r="E7955" t="str">
            <v>Planned Net to Gross Ratio</v>
          </cell>
          <cell r="F7955" t="str">
            <v>Net-to-Gross Value Source</v>
          </cell>
          <cell r="G7955" t="str">
            <v/>
          </cell>
          <cell r="H7955" t="str">
            <v>Recommendation on Page 10</v>
          </cell>
          <cell r="I7955" t="str">
            <v>DSM_WY_EnergyFinAnswer_Report_2011.pdf</v>
          </cell>
        </row>
        <row r="7956">
          <cell r="C7956" t="str">
            <v>1044.2_Incremental cost ($)</v>
          </cell>
          <cell r="D7956">
            <v>2</v>
          </cell>
          <cell r="E7956" t="str">
            <v>Incremental cost ($)</v>
          </cell>
          <cell r="F7956" t="str">
            <v>Incremental Cost Value Source</v>
          </cell>
          <cell r="G7956" t="str">
            <v/>
          </cell>
          <cell r="H7956" t="str">
            <v>Page 43</v>
          </cell>
          <cell r="I7956" t="str">
            <v>Wyoming Industrial  Agricultural Measure Review and Update 9 Nov.docx</v>
          </cell>
        </row>
        <row r="7957">
          <cell r="C7957" t="str">
            <v>621.3_Planned Net to Gross Ratio</v>
          </cell>
          <cell r="D7957">
            <v>3</v>
          </cell>
          <cell r="E7957" t="str">
            <v>Planned Net to Gross Ratio</v>
          </cell>
          <cell r="F7957" t="str">
            <v>Planned Net-to-Gross Ratio Value Source</v>
          </cell>
          <cell r="G7957" t="str">
            <v/>
          </cell>
          <cell r="H7957" t="str">
            <v>BAU - CE inputs sheet</v>
          </cell>
          <cell r="I7957" t="str">
            <v>CE inputs - measure update   small business 031314.xlsx</v>
          </cell>
        </row>
        <row r="7958">
          <cell r="C7958" t="str">
            <v>621.3_Incremental cost ($)</v>
          </cell>
          <cell r="D7958">
            <v>3</v>
          </cell>
          <cell r="E7958" t="str">
            <v>Incremental cost ($)</v>
          </cell>
          <cell r="F7958" t="str">
            <v>Cost value source</v>
          </cell>
          <cell r="G7958" t="str">
            <v/>
          </cell>
          <cell r="H7958" t="str">
            <v>page 41</v>
          </cell>
          <cell r="I7958" t="str">
            <v>Utah Industrial  Agricultural Measure Review and Update 1 May 2014.docx</v>
          </cell>
        </row>
        <row r="7959">
          <cell r="C7959" t="str">
            <v>621.3_Measure life (years)</v>
          </cell>
          <cell r="D7959">
            <v>3</v>
          </cell>
          <cell r="E7959" t="str">
            <v>Measure life (years)</v>
          </cell>
          <cell r="F7959" t="str">
            <v>Measure Life Value Source</v>
          </cell>
          <cell r="G7959" t="str">
            <v/>
          </cell>
          <cell r="H7959" t="str">
            <v>Page 45</v>
          </cell>
          <cell r="I7959" t="str">
            <v>Utah Industrial  Agricultural Measure Review and Update 1 May 2014.docx</v>
          </cell>
        </row>
        <row r="7960">
          <cell r="C7960" t="str">
            <v>621.3_Gross incremental annual electric savings (kWh/yr)</v>
          </cell>
          <cell r="D7960">
            <v>3</v>
          </cell>
          <cell r="E7960" t="str">
            <v>Gross incremental annual electric savings (kWh/yr)</v>
          </cell>
          <cell r="F7960" t="str">
            <v>Energy savings value source</v>
          </cell>
          <cell r="G7960" t="str">
            <v/>
          </cell>
          <cell r="H7960" t="str">
            <v>page 41</v>
          </cell>
          <cell r="I7960" t="str">
            <v>Utah Industrial  Agricultural Measure Review and Update 1 May 2014.docx</v>
          </cell>
        </row>
        <row r="7961">
          <cell r="C7961" t="str">
            <v>621.3_Planned Realization Rate</v>
          </cell>
          <cell r="D7961">
            <v>3</v>
          </cell>
          <cell r="E7961" t="str">
            <v>Planned Realization Rate</v>
          </cell>
          <cell r="F7961" t="str">
            <v>Planned Realization Rate Value Source</v>
          </cell>
          <cell r="G7961" t="str">
            <v/>
          </cell>
          <cell r="H7961" t="str">
            <v>BAU - CE inputs sheet</v>
          </cell>
          <cell r="I7961" t="str">
            <v>CE inputs - measure update   small business 031314.xlsx</v>
          </cell>
        </row>
        <row r="7962">
          <cell r="C7962" t="str">
            <v>03252015 - 003.1_Planned Net to Gross Ratio</v>
          </cell>
          <cell r="D7962">
            <v>1</v>
          </cell>
          <cell r="E7962" t="str">
            <v>Planned Net to Gross Ratio</v>
          </cell>
          <cell r="F7962" t="str">
            <v>Net-to-Gross Value Source</v>
          </cell>
          <cell r="G7962" t="str">
            <v/>
          </cell>
          <cell r="H7962" t="str">
            <v/>
          </cell>
          <cell r="I7962" t="str">
            <v>Energy Management California State Program Design Pacific Power.docx</v>
          </cell>
        </row>
        <row r="7963">
          <cell r="C7963" t="str">
            <v>11182014-003.1_Measure life (years)</v>
          </cell>
          <cell r="D7963">
            <v>1</v>
          </cell>
          <cell r="E7963" t="str">
            <v>Measure life (years)</v>
          </cell>
          <cell r="F7963" t="str">
            <v>Measure Life Value Source</v>
          </cell>
          <cell r="G7963" t="str">
            <v/>
          </cell>
          <cell r="H7963" t="str">
            <v>Table 2-6</v>
          </cell>
          <cell r="I7963" t="str">
            <v>Energy Management Idaho State Program Design.docx</v>
          </cell>
        </row>
        <row r="7964">
          <cell r="C7964" t="str">
            <v>11182014-003.1_Planned Realization Rate</v>
          </cell>
          <cell r="D7964">
            <v>1</v>
          </cell>
          <cell r="E7964" t="str">
            <v>Planned Realization Rate</v>
          </cell>
          <cell r="F7964" t="str">
            <v>Realization Rate Value Source</v>
          </cell>
          <cell r="G7964" t="str">
            <v/>
          </cell>
          <cell r="H7964" t="str">
            <v>Table 1</v>
          </cell>
          <cell r="I7964" t="str">
            <v>ID_Energy_FinAnswer_Program_Evaluation_2009-2011.pdf</v>
          </cell>
        </row>
        <row r="7965">
          <cell r="C7965" t="str">
            <v>11182014-003.1_Planned Net to Gross Ratio</v>
          </cell>
          <cell r="D7965">
            <v>1</v>
          </cell>
          <cell r="E7965" t="str">
            <v>Planned Net to Gross Ratio</v>
          </cell>
          <cell r="F7965" t="str">
            <v>Net-to-Gross Ratio Value Source</v>
          </cell>
          <cell r="G7965" t="str">
            <v/>
          </cell>
          <cell r="H7965" t="str">
            <v>Page 2</v>
          </cell>
          <cell r="I7965" t="str">
            <v>ID_Energy_FinAnswer_Program_Evaluation_2009-2011.pdf</v>
          </cell>
        </row>
        <row r="7966">
          <cell r="C7966" t="str">
            <v>11222013-032.1_Incentive Customer ($)</v>
          </cell>
          <cell r="D7966">
            <v>1</v>
          </cell>
          <cell r="E7966" t="str">
            <v>Incentive Customer ($)</v>
          </cell>
          <cell r="F7966" t="str">
            <v>Incentive Value Source</v>
          </cell>
          <cell r="G7966" t="str">
            <v/>
          </cell>
          <cell r="H7966" t="str">
            <v>Incentive Caluclator Tool</v>
          </cell>
          <cell r="I7966" t="str">
            <v>UT FinAnswer Incentive Ver 3.16E  11202012.xlsx</v>
          </cell>
        </row>
        <row r="7967">
          <cell r="C7967" t="str">
            <v>02272014-003.1_Incentive Customer ($)</v>
          </cell>
          <cell r="D7967">
            <v>1</v>
          </cell>
          <cell r="E7967" t="str">
            <v>Incentive Customer ($)</v>
          </cell>
          <cell r="F7967" t="str">
            <v>Incentive Value Source</v>
          </cell>
          <cell r="G7967" t="str">
            <v/>
          </cell>
          <cell r="H7967" t="str">
            <v>Incentive Caluclator Tool</v>
          </cell>
          <cell r="I7967" t="str">
            <v>WA wattSmart Business Incentive DUMMY.xlsx</v>
          </cell>
        </row>
        <row r="7968">
          <cell r="C7968" t="str">
            <v>12152014-003.1_Planned Net to Gross Ratio</v>
          </cell>
          <cell r="D7968">
            <v>1</v>
          </cell>
          <cell r="E7968" t="str">
            <v>Planned Net to Gross Ratio</v>
          </cell>
          <cell r="F7968" t="str">
            <v>Net-to-Gross Valur Source</v>
          </cell>
          <cell r="G7968" t="str">
            <v/>
          </cell>
          <cell r="H7968" t="str">
            <v>Calculated from EnerNoc Energy Management Characterization Summary - All States v4 (XL file)- WY specific tab (first year - 2013). The NTG values is weighted average between 1.0 NTG for the SEM programs and NTG of less than 1.0 from system recommissioning</v>
          </cell>
          <cell r="I7968" t="str">
            <v/>
          </cell>
        </row>
        <row r="7969">
          <cell r="C7969" t="str">
            <v>12152014-003.1_Measure life (years)</v>
          </cell>
          <cell r="D7969">
            <v>1</v>
          </cell>
          <cell r="E7969" t="str">
            <v>Measure life (years)</v>
          </cell>
          <cell r="F7969" t="str">
            <v>Measure Life Value Source</v>
          </cell>
          <cell r="G7969" t="str">
            <v/>
          </cell>
          <cell r="H7969" t="str">
            <v>Page 4-18</v>
          </cell>
          <cell r="I7969" t="str">
            <v>Energy Management Wyoming Program Design Rocky Mountain Power.docx</v>
          </cell>
        </row>
        <row r="7970">
          <cell r="C7970" t="str">
            <v>06232015-003.1_Planned Net to Gross Ratio</v>
          </cell>
          <cell r="D7970">
            <v>1</v>
          </cell>
          <cell r="E7970" t="str">
            <v>Planned Net to Gross Ratio</v>
          </cell>
          <cell r="F7970" t="str">
            <v>Net-to-Gross Value Source</v>
          </cell>
          <cell r="G7970" t="str">
            <v/>
          </cell>
          <cell r="H7970" t="str">
            <v>page 2</v>
          </cell>
          <cell r="I7970" t="str">
            <v>CA_FinAnswer_Express_Program_Evaluation_2009-2011.pdf</v>
          </cell>
        </row>
        <row r="7971">
          <cell r="C7971" t="str">
            <v>06232015-003.1_Planned Realization Rate</v>
          </cell>
          <cell r="D7971">
            <v>1</v>
          </cell>
          <cell r="E7971" t="str">
            <v>Planned Realization Rate</v>
          </cell>
          <cell r="F7971" t="str">
            <v>Realization Rate Value Source</v>
          </cell>
          <cell r="G7971" t="str">
            <v/>
          </cell>
          <cell r="H7971" t="str">
            <v>page 2</v>
          </cell>
          <cell r="I7971" t="str">
            <v>CA_FinAnswer_Express_Program_Evaluation_2009-2011.pdf</v>
          </cell>
        </row>
        <row r="7972">
          <cell r="C7972" t="str">
            <v>269.2_Gross incremental annual electric savings (kWh/yr)</v>
          </cell>
          <cell r="D7972">
            <v>2</v>
          </cell>
          <cell r="E7972" t="str">
            <v>Gross incremental annual electric savings (kWh/yr)</v>
          </cell>
          <cell r="F7972" t="str">
            <v xml:space="preserve">Energy Savings Value Source </v>
          </cell>
          <cell r="G7972" t="str">
            <v/>
          </cell>
          <cell r="H7972" t="str">
            <v/>
          </cell>
          <cell r="I7972" t="str">
            <v>NonLighting Measure Worksheets ID 111314.pdf</v>
          </cell>
        </row>
        <row r="7973">
          <cell r="C7973" t="str">
            <v>269.2_Gross Average Monthly Demand Reduction (kW/unit)</v>
          </cell>
          <cell r="D7973">
            <v>2</v>
          </cell>
          <cell r="E7973" t="str">
            <v>Gross Average Monthly Demand Reduction (kW/unit)</v>
          </cell>
          <cell r="F7973" t="str">
            <v>Demand Reduction Value Source</v>
          </cell>
          <cell r="G7973" t="str">
            <v/>
          </cell>
          <cell r="H7973" t="str">
            <v/>
          </cell>
          <cell r="I7973" t="str">
            <v>NonLighting Measure Worksheets ID 111314.pdf</v>
          </cell>
        </row>
        <row r="7974">
          <cell r="C7974" t="str">
            <v>269.2_Planned Realization Rate</v>
          </cell>
          <cell r="D7974">
            <v>2</v>
          </cell>
          <cell r="E7974" t="str">
            <v>Planned Realization Rate</v>
          </cell>
          <cell r="F7974" t="str">
            <v>Realization Rate Value Source</v>
          </cell>
          <cell r="G7974" t="str">
            <v/>
          </cell>
          <cell r="H7974" t="str">
            <v>Table 1</v>
          </cell>
          <cell r="I7974" t="str">
            <v>ID_FinAnswer_Express_Program_Evaluation_2009-2011.pdf</v>
          </cell>
        </row>
        <row r="7975">
          <cell r="C7975" t="str">
            <v>269.2_Planned Net to Gross Ratio</v>
          </cell>
          <cell r="D7975">
            <v>2</v>
          </cell>
          <cell r="E7975" t="str">
            <v>Planned Net to Gross Ratio</v>
          </cell>
          <cell r="F7975" t="str">
            <v>Net-to-Gross Value Source</v>
          </cell>
          <cell r="G7975" t="str">
            <v/>
          </cell>
          <cell r="H7975" t="str">
            <v>Page 2</v>
          </cell>
          <cell r="I7975" t="str">
            <v>ID_FinAnswer_Express_Program_Evaluation_2009-2011.pdf</v>
          </cell>
        </row>
        <row r="7976">
          <cell r="C7976" t="str">
            <v>269.2_Measure life (years)</v>
          </cell>
          <cell r="D7976">
            <v>2</v>
          </cell>
          <cell r="E7976" t="str">
            <v>Measure life (years)</v>
          </cell>
          <cell r="F7976" t="str">
            <v>Measure Life Value Source</v>
          </cell>
          <cell r="G7976" t="str">
            <v/>
          </cell>
          <cell r="H7976" t="str">
            <v/>
          </cell>
          <cell r="I7976" t="str">
            <v>NonLighting Measure Worksheets ID 111314.pdf</v>
          </cell>
        </row>
        <row r="7977">
          <cell r="C7977" t="str">
            <v>269.2_Incremental cost ($)</v>
          </cell>
          <cell r="D7977">
            <v>2</v>
          </cell>
          <cell r="E7977" t="str">
            <v>Incremental cost ($)</v>
          </cell>
          <cell r="F7977" t="str">
            <v>Cost Value Source</v>
          </cell>
          <cell r="G7977" t="str">
            <v/>
          </cell>
          <cell r="H7977" t="str">
            <v/>
          </cell>
          <cell r="I7977" t="str">
            <v>NonLighting Measure Worksheets ID 111314.pdf</v>
          </cell>
        </row>
        <row r="7978">
          <cell r="C7978" t="str">
            <v>709.2_Gross Average Monthly Demand Reduction (kW/unit)</v>
          </cell>
          <cell r="D7978">
            <v>2</v>
          </cell>
          <cell r="E7978" t="str">
            <v>Gross Average Monthly Demand Reduction (kW/unit)</v>
          </cell>
          <cell r="F7978" t="str">
            <v>Savings Parameters</v>
          </cell>
          <cell r="G7978" t="str">
            <v/>
          </cell>
          <cell r="H7978" t="str">
            <v>Savings are averaged between 4 and 5 foot fixtures</v>
          </cell>
          <cell r="I7978" t="str">
            <v/>
          </cell>
        </row>
        <row r="7979">
          <cell r="C7979" t="str">
            <v>709.2_Gross incremental annual electric savings (kWh/yr)</v>
          </cell>
          <cell r="D7979">
            <v>2</v>
          </cell>
          <cell r="E7979" t="str">
            <v>Gross incremental annual electric savings (kWh/yr)</v>
          </cell>
          <cell r="F7979" t="str">
            <v xml:space="preserve">Energy Savings Value Source </v>
          </cell>
          <cell r="G7979" t="str">
            <v/>
          </cell>
          <cell r="H7979" t="str">
            <v>Table 1-6</v>
          </cell>
          <cell r="I7979" t="str">
            <v/>
          </cell>
        </row>
        <row r="7980">
          <cell r="C7980" t="str">
            <v>709.2_Incentive Customer ($)</v>
          </cell>
          <cell r="D7980">
            <v>2</v>
          </cell>
          <cell r="E7980" t="str">
            <v>Incentive Customer ($)</v>
          </cell>
          <cell r="F7980" t="str">
            <v>Incentive Value Source</v>
          </cell>
          <cell r="G7980" t="str">
            <v/>
          </cell>
          <cell r="H7980" t="str">
            <v>Table 1-6</v>
          </cell>
          <cell r="I7980" t="str">
            <v/>
          </cell>
        </row>
        <row r="7981">
          <cell r="C7981" t="str">
            <v>709.2_Gross Average Monthly Demand Reduction (kW/unit)</v>
          </cell>
          <cell r="D7981">
            <v>2</v>
          </cell>
          <cell r="E7981" t="str">
            <v>Gross Average Monthly Demand Reduction (kW/unit)</v>
          </cell>
          <cell r="F7981" t="str">
            <v>Demand Reduction Value Source</v>
          </cell>
          <cell r="G7981" t="str">
            <v/>
          </cell>
          <cell r="H7981" t="str">
            <v>Table 1-6</v>
          </cell>
          <cell r="I7981" t="str">
            <v/>
          </cell>
        </row>
        <row r="7982">
          <cell r="C7982" t="str">
            <v>709.2_Measure life (years)</v>
          </cell>
          <cell r="D7982">
            <v>2</v>
          </cell>
          <cell r="E7982" t="str">
            <v>Measure life (years)</v>
          </cell>
          <cell r="F7982" t="str">
            <v>Measure Life Value Source</v>
          </cell>
          <cell r="G7982" t="str">
            <v/>
          </cell>
          <cell r="H7982" t="str">
            <v>Table 1-6</v>
          </cell>
          <cell r="I7982" t="str">
            <v/>
          </cell>
        </row>
        <row r="7983">
          <cell r="C7983" t="str">
            <v>709.2_Incremental cost ($)</v>
          </cell>
          <cell r="D7983">
            <v>2</v>
          </cell>
          <cell r="E7983" t="str">
            <v>Incremental cost ($)</v>
          </cell>
          <cell r="F7983" t="str">
            <v>Cost Value Source</v>
          </cell>
          <cell r="G7983" t="str">
            <v/>
          </cell>
          <cell r="H7983" t="str">
            <v>Table 1-6</v>
          </cell>
          <cell r="I7983" t="str">
            <v/>
          </cell>
        </row>
        <row r="7984">
          <cell r="C7984" t="str">
            <v>497.3_Gross incremental annual electric savings (kWh/yr)</v>
          </cell>
          <cell r="D7984">
            <v>3</v>
          </cell>
          <cell r="E7984" t="str">
            <v>Gross incremental annual electric savings (kWh/yr)</v>
          </cell>
          <cell r="F7984" t="str">
            <v>Energy Savings Value Source</v>
          </cell>
          <cell r="G7984" t="str">
            <v/>
          </cell>
          <cell r="H7984" t="str">
            <v/>
          </cell>
          <cell r="I7984" t="str">
            <v>Program Update Report UT 050214.docx</v>
          </cell>
        </row>
        <row r="7985">
          <cell r="C7985" t="str">
            <v>497.3_Measure life (years)</v>
          </cell>
          <cell r="D7985">
            <v>3</v>
          </cell>
          <cell r="E7985" t="str">
            <v>Measure life (years)</v>
          </cell>
          <cell r="F7985" t="str">
            <v>Measure Life Value Source</v>
          </cell>
          <cell r="G7985" t="str">
            <v/>
          </cell>
          <cell r="H7985" t="str">
            <v/>
          </cell>
          <cell r="I7985" t="str">
            <v>Program Update Report UT 050214.docx</v>
          </cell>
        </row>
        <row r="7986">
          <cell r="C7986" t="str">
            <v>497.3_Planned Net to Gross Ratio</v>
          </cell>
          <cell r="D7986">
            <v>3</v>
          </cell>
          <cell r="E7986" t="str">
            <v>Planned Net to Gross Ratio</v>
          </cell>
          <cell r="F7986" t="str">
            <v>Net-to-Gross Value Source</v>
          </cell>
          <cell r="G7986" t="str">
            <v/>
          </cell>
          <cell r="H7986" t="str">
            <v>BAU - CE inputs sheet</v>
          </cell>
          <cell r="I7986" t="str">
            <v>CE inputs - measure update   small business 031314.xlsx</v>
          </cell>
        </row>
        <row r="7987">
          <cell r="C7987" t="str">
            <v>497.3_Gross Average Monthly Demand Reduction (kW/unit)</v>
          </cell>
          <cell r="D7987">
            <v>3</v>
          </cell>
          <cell r="E7987" t="str">
            <v>Gross Average Monthly Demand Reduction (kW/unit)</v>
          </cell>
          <cell r="F7987" t="str">
            <v>Demand Savings Value Source</v>
          </cell>
          <cell r="G7987" t="str">
            <v/>
          </cell>
          <cell r="H7987" t="str">
            <v/>
          </cell>
          <cell r="I7987" t="str">
            <v>Program Update Report UT 050214.docx</v>
          </cell>
        </row>
        <row r="7988">
          <cell r="C7988" t="str">
            <v>497.3_Incremental cost ($)</v>
          </cell>
          <cell r="D7988">
            <v>3</v>
          </cell>
          <cell r="E7988" t="str">
            <v>Incremental cost ($)</v>
          </cell>
          <cell r="F7988" t="str">
            <v>Incremental Cost Value Source</v>
          </cell>
          <cell r="G7988" t="str">
            <v/>
          </cell>
          <cell r="H7988" t="str">
            <v/>
          </cell>
          <cell r="I7988" t="str">
            <v>Program Update Report UT 050214.docx</v>
          </cell>
        </row>
        <row r="7989">
          <cell r="C7989" t="str">
            <v>497.3_Gross Average Monthly Demand Reduction (kW/unit)</v>
          </cell>
          <cell r="D7989">
            <v>3</v>
          </cell>
          <cell r="E7989" t="str">
            <v>Gross Average Monthly Demand Reduction (kW/unit)</v>
          </cell>
          <cell r="F7989" t="str">
            <v>Demand Savings Value Source</v>
          </cell>
          <cell r="G7989" t="str">
            <v/>
          </cell>
          <cell r="H7989" t="str">
            <v/>
          </cell>
          <cell r="I7989" t="str">
            <v/>
          </cell>
        </row>
        <row r="7990">
          <cell r="C7990" t="str">
            <v>497.3_Incremental cost ($)</v>
          </cell>
          <cell r="D7990">
            <v>3</v>
          </cell>
          <cell r="E7990" t="str">
            <v>Incremental cost ($)</v>
          </cell>
          <cell r="F7990" t="str">
            <v>Incremental Cost Value Source</v>
          </cell>
          <cell r="G7990" t="str">
            <v/>
          </cell>
          <cell r="H7990" t="str">
            <v/>
          </cell>
          <cell r="I7990" t="str">
            <v/>
          </cell>
        </row>
        <row r="7991">
          <cell r="C7991" t="str">
            <v>497.3_Planned Realization Rate</v>
          </cell>
          <cell r="D7991">
            <v>3</v>
          </cell>
          <cell r="E7991" t="str">
            <v>Planned Realization Rate</v>
          </cell>
          <cell r="F7991" t="str">
            <v>Realization Rate Value Source</v>
          </cell>
          <cell r="G7991" t="str">
            <v/>
          </cell>
          <cell r="H7991" t="str">
            <v>BAU - CE inputs sheet</v>
          </cell>
          <cell r="I7991" t="str">
            <v>CE inputs - measure update   small business 031314.xlsx</v>
          </cell>
        </row>
        <row r="7992">
          <cell r="C7992" t="str">
            <v>497.3_Gross incremental annual electric savings (kWh/yr)</v>
          </cell>
          <cell r="D7992">
            <v>3</v>
          </cell>
          <cell r="E7992" t="str">
            <v>Gross incremental annual electric savings (kWh/yr)</v>
          </cell>
          <cell r="F7992" t="str">
            <v>Energy Savings Value Source</v>
          </cell>
          <cell r="G7992" t="str">
            <v/>
          </cell>
          <cell r="H7992" t="str">
            <v/>
          </cell>
          <cell r="I7992" t="str">
            <v/>
          </cell>
        </row>
        <row r="7993">
          <cell r="C7993" t="str">
            <v>497.2_Incremental cost ($)</v>
          </cell>
          <cell r="D7993">
            <v>2</v>
          </cell>
          <cell r="E7993" t="str">
            <v>Incremental cost ($)</v>
          </cell>
          <cell r="F7993" t="str">
            <v>Cost Value Source</v>
          </cell>
          <cell r="G7993" t="str">
            <v/>
          </cell>
          <cell r="H7993" t="str">
            <v>Table 6-11</v>
          </cell>
          <cell r="I7993" t="str">
            <v>FinAnswer Express Market Characterization and Program Enhancements - Utah Service Territory 30 Nov 2011.pdf</v>
          </cell>
        </row>
        <row r="7994">
          <cell r="C7994" t="str">
            <v>497.2_Gross incremental annual electric savings (kWh/yr)</v>
          </cell>
          <cell r="D7994">
            <v>2</v>
          </cell>
          <cell r="E7994" t="str">
            <v>Gross incremental annual electric savings (kWh/yr)</v>
          </cell>
          <cell r="F7994" t="str">
            <v xml:space="preserve">Energy Savings Value Source </v>
          </cell>
          <cell r="G7994" t="str">
            <v/>
          </cell>
          <cell r="H7994" t="str">
            <v>Table 6-11</v>
          </cell>
          <cell r="I7994" t="str">
            <v>FinAnswer Express Market Characterization and Program Enhancements - Utah Service Territory 30 Nov 2011.pdf</v>
          </cell>
        </row>
        <row r="7995">
          <cell r="C7995" t="str">
            <v>497.2_Gross Average Monthly Demand Reduction (kW/unit)</v>
          </cell>
          <cell r="D7995">
            <v>2</v>
          </cell>
          <cell r="E7995" t="str">
            <v>Gross Average Monthly Demand Reduction (kW/unit)</v>
          </cell>
          <cell r="F7995" t="str">
            <v>Demand Reduction Value Source</v>
          </cell>
          <cell r="G7995" t="str">
            <v/>
          </cell>
          <cell r="H7995" t="str">
            <v>Table 6-11</v>
          </cell>
          <cell r="I7995" t="str">
            <v>FinAnswer Express Market Characterization and Program Enhancements - Utah Service Territory 30 Nov 2011.pdf</v>
          </cell>
        </row>
        <row r="7996">
          <cell r="C7996" t="str">
            <v>497.2_Gross incremental annual electric savings (kWh/yr)</v>
          </cell>
          <cell r="D7996">
            <v>2</v>
          </cell>
          <cell r="E7996" t="str">
            <v>Gross incremental annual electric savings (kWh/yr)</v>
          </cell>
          <cell r="F7996" t="str">
            <v>See Source Document(s) for savings methodology</v>
          </cell>
          <cell r="G7996" t="str">
            <v/>
          </cell>
          <cell r="H7996" t="str">
            <v/>
          </cell>
          <cell r="I7996" t="str">
            <v>LED Case Lighting.docx</v>
          </cell>
        </row>
        <row r="7997">
          <cell r="C7997" t="str">
            <v>497.2_Incentive Customer ($)</v>
          </cell>
          <cell r="D7997">
            <v>2</v>
          </cell>
          <cell r="E7997" t="str">
            <v>Incentive Customer ($)</v>
          </cell>
          <cell r="F7997" t="str">
            <v>Incentive Value Source</v>
          </cell>
          <cell r="G7997" t="str">
            <v/>
          </cell>
          <cell r="H7997" t="str">
            <v>Table 6-11</v>
          </cell>
          <cell r="I7997" t="str">
            <v>FinAnswer Express Market Characterization and Program Enhancements - Utah Service Territory 30 Nov 2011.pdf</v>
          </cell>
        </row>
        <row r="7998">
          <cell r="C7998" t="str">
            <v>497.2_Measure life (years)</v>
          </cell>
          <cell r="D7998">
            <v>2</v>
          </cell>
          <cell r="E7998" t="str">
            <v>Measure life (years)</v>
          </cell>
          <cell r="F7998" t="str">
            <v>Measure Life Value Source</v>
          </cell>
          <cell r="G7998" t="str">
            <v/>
          </cell>
          <cell r="H7998" t="str">
            <v>Table 2 on page 22 of Appendix 1</v>
          </cell>
          <cell r="I7998" t="str">
            <v>UT_2011_Annual_Report.pdf</v>
          </cell>
        </row>
        <row r="7999">
          <cell r="C7999" t="str">
            <v>12012014-009.1_Planned Realization Rate</v>
          </cell>
          <cell r="D7999">
            <v>1</v>
          </cell>
          <cell r="E7999" t="str">
            <v>Planned Realization Rate</v>
          </cell>
          <cell r="F7999" t="str">
            <v>Realization Rate Value Source</v>
          </cell>
          <cell r="G7999" t="str">
            <v/>
          </cell>
          <cell r="H7999" t="str">
            <v>Table 1</v>
          </cell>
          <cell r="I7999" t="str">
            <v>DSM_WY_FinAnswerExpress_Report_2011.pdf</v>
          </cell>
        </row>
        <row r="8000">
          <cell r="C8000" t="str">
            <v>12012014-009.1_Gross Average Monthly Demand Reduction (kW/unit)</v>
          </cell>
          <cell r="D8000">
            <v>1</v>
          </cell>
          <cell r="E8000" t="str">
            <v>Gross Average Monthly Demand Reduction (kW/unit)</v>
          </cell>
          <cell r="F8000" t="str">
            <v>Demand Savings Value Source</v>
          </cell>
          <cell r="G8000" t="str">
            <v/>
          </cell>
          <cell r="H8000" t="str">
            <v/>
          </cell>
          <cell r="I8000" t="str">
            <v>NonLighting Measure Worksheets WY 120814.pdf</v>
          </cell>
        </row>
        <row r="8001">
          <cell r="C8001" t="str">
            <v>12012014-009.1_Planned Net to Gross Ratio</v>
          </cell>
          <cell r="D8001">
            <v>1</v>
          </cell>
          <cell r="E8001" t="str">
            <v>Planned Net to Gross Ratio</v>
          </cell>
          <cell r="F8001" t="str">
            <v>Net-to-Gross Value Source</v>
          </cell>
          <cell r="G8001" t="str">
            <v/>
          </cell>
          <cell r="H8001" t="str">
            <v>Page 10</v>
          </cell>
          <cell r="I8001" t="str">
            <v>DSM_WY_FinAnswerExpress_Report_2011.pdf</v>
          </cell>
        </row>
        <row r="8002">
          <cell r="C8002" t="str">
            <v>12012014-009.1_Incremental cost ($)</v>
          </cell>
          <cell r="D8002">
            <v>1</v>
          </cell>
          <cell r="E8002" t="str">
            <v>Incremental cost ($)</v>
          </cell>
          <cell r="F8002" t="str">
            <v>Incremental Cost Value Source</v>
          </cell>
          <cell r="G8002" t="str">
            <v/>
          </cell>
          <cell r="H8002" t="str">
            <v/>
          </cell>
          <cell r="I8002" t="str">
            <v>NonLighting Measure Worksheets WY 120814.pdf</v>
          </cell>
        </row>
        <row r="8003">
          <cell r="C8003" t="str">
            <v>12012014-009.1_Gross incremental annual electric savings (kWh/yr)</v>
          </cell>
          <cell r="D8003">
            <v>1</v>
          </cell>
          <cell r="E8003" t="str">
            <v>Gross incremental annual electric savings (kWh/yr)</v>
          </cell>
          <cell r="F8003" t="str">
            <v>Energy Savings Value Source</v>
          </cell>
          <cell r="G8003" t="str">
            <v/>
          </cell>
          <cell r="H8003" t="str">
            <v/>
          </cell>
          <cell r="I8003" t="str">
            <v>NonLighting Measure Worksheets WY 120814.pdf</v>
          </cell>
        </row>
        <row r="8004">
          <cell r="C8004" t="str">
            <v>12012014-009.1_Measure life (years)</v>
          </cell>
          <cell r="D8004">
            <v>1</v>
          </cell>
          <cell r="E8004" t="str">
            <v>Measure life (years)</v>
          </cell>
          <cell r="F8004" t="str">
            <v>Measure Life Value Source</v>
          </cell>
          <cell r="G8004" t="str">
            <v/>
          </cell>
          <cell r="H8004" t="str">
            <v/>
          </cell>
          <cell r="I8004" t="str">
            <v>NonLighting Measure Worksheets WY 120814.pdf</v>
          </cell>
        </row>
        <row r="8005">
          <cell r="C8005" t="str">
            <v>221.2_Gross Average Monthly Demand Reduction (kW/unit)</v>
          </cell>
          <cell r="D8005">
            <v>2</v>
          </cell>
          <cell r="E8005" t="str">
            <v>Gross Average Monthly Demand Reduction (kW/unit)</v>
          </cell>
          <cell r="F8005" t="str">
            <v>Demand Savings Value Source</v>
          </cell>
          <cell r="G8005" t="str">
            <v/>
          </cell>
          <cell r="H8005" t="str">
            <v/>
          </cell>
          <cell r="I8005" t="str">
            <v>California Industrial  Agricultural Measure Review and Update 29 Nov 2013.docx</v>
          </cell>
        </row>
        <row r="8006">
          <cell r="C8006" t="str">
            <v>221.2_Planned Realization Rate</v>
          </cell>
          <cell r="D8006">
            <v>2</v>
          </cell>
          <cell r="E8006" t="str">
            <v>Planned Realization Rate</v>
          </cell>
          <cell r="F8006" t="str">
            <v>Realization Rate Value Source</v>
          </cell>
          <cell r="G8006" t="str">
            <v/>
          </cell>
          <cell r="H8006" t="str">
            <v xml:space="preserve"> Table 1, p. 2.</v>
          </cell>
          <cell r="I8006" t="str">
            <v>CA_FinAnswer_Express_Program_Evaluation_2009-2011.pdf</v>
          </cell>
        </row>
        <row r="8007">
          <cell r="C8007" t="str">
            <v>221.2_Planned Net to Gross Ratio</v>
          </cell>
          <cell r="D8007">
            <v>2</v>
          </cell>
          <cell r="E8007" t="str">
            <v>Planned Net to Gross Ratio</v>
          </cell>
          <cell r="F8007" t="str">
            <v>Net-to-Gross Value Source</v>
          </cell>
          <cell r="G8007" t="str">
            <v/>
          </cell>
          <cell r="H8007" t="str">
            <v>P. 2 .</v>
          </cell>
          <cell r="I8007" t="str">
            <v>CA_FinAnswer_Express_Program_Evaluation_2009-2011.pdf</v>
          </cell>
        </row>
        <row r="8008">
          <cell r="C8008" t="str">
            <v>221.2_Incremental cost ($)</v>
          </cell>
          <cell r="D8008">
            <v>2</v>
          </cell>
          <cell r="E8008" t="str">
            <v>Incremental cost ($)</v>
          </cell>
          <cell r="F8008" t="str">
            <v>Incremental Cost Value Source</v>
          </cell>
          <cell r="G8008" t="str">
            <v/>
          </cell>
          <cell r="H8008" t="str">
            <v/>
          </cell>
          <cell r="I8008" t="str">
            <v>California Industrial  Agricultural Measure Review and Update 29 Nov 2013.docx</v>
          </cell>
        </row>
        <row r="8009">
          <cell r="C8009" t="str">
            <v>221.2_Gross incremental annual electric savings (kWh/yr)</v>
          </cell>
          <cell r="D8009">
            <v>2</v>
          </cell>
          <cell r="E8009" t="str">
            <v>Gross incremental annual electric savings (kWh/yr)</v>
          </cell>
          <cell r="F8009" t="str">
            <v>Energy Savings Value Source</v>
          </cell>
          <cell r="G8009" t="str">
            <v/>
          </cell>
          <cell r="H8009" t="str">
            <v/>
          </cell>
          <cell r="I8009" t="str">
            <v>California Industrial  Agricultural Measure Review and Update 29 Nov 2013.docx</v>
          </cell>
        </row>
        <row r="8010">
          <cell r="C8010" t="str">
            <v>221.2_Measure life (years)</v>
          </cell>
          <cell r="D8010">
            <v>2</v>
          </cell>
          <cell r="E8010" t="str">
            <v>Measure life (years)</v>
          </cell>
          <cell r="F8010" t="str">
            <v>Measure Life Value Source</v>
          </cell>
          <cell r="G8010" t="str">
            <v/>
          </cell>
          <cell r="H8010" t="str">
            <v/>
          </cell>
          <cell r="I8010" t="str">
            <v>California Industrial  Agricultural Measure Review and Update 29 Nov 2013.docx</v>
          </cell>
        </row>
        <row r="8011">
          <cell r="C8011" t="str">
            <v>429.2_Gross incremental annual electric savings (kWh/yr)</v>
          </cell>
          <cell r="D8011">
            <v>2</v>
          </cell>
          <cell r="E8011" t="str">
            <v>Gross incremental annual electric savings (kWh/yr)</v>
          </cell>
          <cell r="F8011" t="str">
            <v xml:space="preserve">Energy Savings Value Source </v>
          </cell>
          <cell r="G8011" t="str">
            <v/>
          </cell>
          <cell r="H8011" t="str">
            <v/>
          </cell>
          <cell r="I8011" t="str">
            <v>Idaho Industrial  Agricultural Measure Review and Update 20 Nov 2013 revised 27 June 2014.pdf</v>
          </cell>
        </row>
        <row r="8012">
          <cell r="C8012" t="str">
            <v>429.2_Measure life (years)</v>
          </cell>
          <cell r="D8012">
            <v>2</v>
          </cell>
          <cell r="E8012" t="str">
            <v>Measure life (years)</v>
          </cell>
          <cell r="F8012" t="str">
            <v>Measure Life Value Source</v>
          </cell>
          <cell r="G8012" t="str">
            <v/>
          </cell>
          <cell r="H8012" t="str">
            <v>Page 16</v>
          </cell>
          <cell r="I8012" t="str">
            <v>Idaho Industrial  Agricultural Measure Review and Update 20 Nov 2013 revised 27 June 2014.pdf</v>
          </cell>
        </row>
        <row r="8013">
          <cell r="C8013" t="str">
            <v>429.2_Gross Average Monthly Demand Reduction (kW/unit)</v>
          </cell>
          <cell r="D8013">
            <v>2</v>
          </cell>
          <cell r="E8013" t="str">
            <v>Gross Average Monthly Demand Reduction (kW/unit)</v>
          </cell>
          <cell r="F8013" t="str">
            <v>Demand Reduction Value Source</v>
          </cell>
          <cell r="G8013" t="str">
            <v/>
          </cell>
          <cell r="H8013" t="str">
            <v/>
          </cell>
          <cell r="I8013" t="str">
            <v>Idaho Industrial  Agricultural Measure Review and Update 20 Nov 2013 revised 27 June 2014.pdf</v>
          </cell>
        </row>
        <row r="8014">
          <cell r="C8014" t="str">
            <v>429.2_Planned Net to Gross Ratio</v>
          </cell>
          <cell r="D8014">
            <v>2</v>
          </cell>
          <cell r="E8014" t="str">
            <v>Planned Net to Gross Ratio</v>
          </cell>
          <cell r="F8014" t="str">
            <v>Net-to-Gross Ratio Value Source</v>
          </cell>
          <cell r="G8014" t="str">
            <v/>
          </cell>
          <cell r="H8014" t="str">
            <v>Page 2</v>
          </cell>
          <cell r="I8014" t="str">
            <v>ID_Energy_FinAnswer_Program_Evaluation_2009-2011.pdf</v>
          </cell>
        </row>
        <row r="8015">
          <cell r="C8015" t="str">
            <v>429.2_Planned Realization Rate</v>
          </cell>
          <cell r="D8015">
            <v>2</v>
          </cell>
          <cell r="E8015" t="str">
            <v>Planned Realization Rate</v>
          </cell>
          <cell r="F8015" t="str">
            <v>Realization Rate Value Source</v>
          </cell>
          <cell r="G8015" t="str">
            <v/>
          </cell>
          <cell r="H8015" t="str">
            <v>Table 1</v>
          </cell>
          <cell r="I8015" t="str">
            <v>ID_Energy_FinAnswer_Program_Evaluation_2009-2011.pdf</v>
          </cell>
        </row>
        <row r="8016">
          <cell r="C8016" t="str">
            <v>429.2_Incremental cost ($)</v>
          </cell>
          <cell r="D8016">
            <v>2</v>
          </cell>
          <cell r="E8016" t="str">
            <v>Incremental cost ($)</v>
          </cell>
          <cell r="F8016" t="str">
            <v>Cost Value Source</v>
          </cell>
          <cell r="G8016" t="str">
            <v/>
          </cell>
          <cell r="H8016" t="str">
            <v/>
          </cell>
          <cell r="I8016" t="str">
            <v>Idaho Industrial  Agricultural Measure Review and Update 20 Nov 2013 revised 27 June 2014.pdf</v>
          </cell>
        </row>
        <row r="8017">
          <cell r="C8017" t="str">
            <v>654.2_Gross incremental annual electric savings (kWh/yr)</v>
          </cell>
          <cell r="D8017">
            <v>2</v>
          </cell>
          <cell r="E8017" t="str">
            <v>Gross incremental annual electric savings (kWh/yr)</v>
          </cell>
          <cell r="F8017" t="str">
            <v xml:space="preserve">Energy Savings Value Source </v>
          </cell>
          <cell r="G8017" t="str">
            <v/>
          </cell>
          <cell r="H8017" t="str">
            <v/>
          </cell>
          <cell r="I8017" t="str">
            <v>FinAnswer Express Market Characterization and Program Enhancements - Utah Service Territory 30 Nov 2011.pdf</v>
          </cell>
        </row>
        <row r="8018">
          <cell r="C8018" t="str">
            <v>654.2_Gross Average Monthly Demand Reduction (kW/unit)</v>
          </cell>
          <cell r="D8018">
            <v>2</v>
          </cell>
          <cell r="E8018" t="str">
            <v>Gross Average Monthly Demand Reduction (kW/unit)</v>
          </cell>
          <cell r="F8018" t="str">
            <v>Demand Reduction Value Source</v>
          </cell>
          <cell r="G8018" t="str">
            <v/>
          </cell>
          <cell r="H8018" t="str">
            <v/>
          </cell>
          <cell r="I8018" t="str">
            <v>FinAnswer Express Market Characterization and Program Enhancements - Utah Service Territory 30 Nov 2011.pdf</v>
          </cell>
        </row>
        <row r="8019">
          <cell r="C8019" t="str">
            <v>654.2_Baseline Value</v>
          </cell>
          <cell r="D8019">
            <v>2</v>
          </cell>
          <cell r="E8019" t="str">
            <v>Baseline Value</v>
          </cell>
          <cell r="F8019" t="str">
            <v>Baseline Value Source</v>
          </cell>
          <cell r="G8019" t="str">
            <v/>
          </cell>
          <cell r="H8019" t="str">
            <v/>
          </cell>
          <cell r="I8019" t="str">
            <v>FinAnswer Express Market Characterization and Program Enhancements - Utah Service Territory 30 Nov 2011.pdf</v>
          </cell>
        </row>
        <row r="8020">
          <cell r="C8020" t="str">
            <v>654.2_Incremental cost ($)</v>
          </cell>
          <cell r="D8020">
            <v>2</v>
          </cell>
          <cell r="E8020" t="str">
            <v>Incremental cost ($)</v>
          </cell>
          <cell r="F8020" t="str">
            <v>Cost Value Source</v>
          </cell>
          <cell r="G8020" t="str">
            <v/>
          </cell>
          <cell r="H8020" t="str">
            <v/>
          </cell>
          <cell r="I8020" t="str">
            <v>FinAnswer Express Market Characterization and Program Enhancements - Utah Service Territory 30 Nov 2011.pdf</v>
          </cell>
        </row>
        <row r="8021">
          <cell r="C8021" t="str">
            <v>654.2_Efficient Case Value</v>
          </cell>
          <cell r="D8021">
            <v>2</v>
          </cell>
          <cell r="E8021" t="str">
            <v>Efficient Case Value</v>
          </cell>
          <cell r="F8021" t="str">
            <v>Efficient Case Value Source</v>
          </cell>
          <cell r="G8021" t="str">
            <v/>
          </cell>
          <cell r="H8021" t="str">
            <v/>
          </cell>
          <cell r="I8021" t="str">
            <v>FinAnswer Express Market Characterization and Program Enhancements - Utah Service Territory 30 Nov 2011.pdf</v>
          </cell>
        </row>
        <row r="8022">
          <cell r="C8022" t="str">
            <v>654.2_Incentive Customer ($)</v>
          </cell>
          <cell r="D8022">
            <v>2</v>
          </cell>
          <cell r="E8022" t="str">
            <v>Incentive Customer ($)</v>
          </cell>
          <cell r="F8022" t="str">
            <v>Incentive Value Source</v>
          </cell>
          <cell r="G8022" t="str">
            <v/>
          </cell>
          <cell r="H8022" t="str">
            <v>FE Deemed Savings - Industrial v10.18.12.xlsx table of deemed values used by program administator</v>
          </cell>
          <cell r="I8022" t="str">
            <v/>
          </cell>
        </row>
        <row r="8023">
          <cell r="C8023" t="str">
            <v>175.2_Gross incremental annual electric savings (kWh/yr)</v>
          </cell>
          <cell r="D8023">
            <v>2</v>
          </cell>
          <cell r="E8023" t="str">
            <v>Gross incremental annual electric savings (kWh/yr)</v>
          </cell>
          <cell r="F8023" t="str">
            <v>Energy Savings Value Source</v>
          </cell>
          <cell r="G8023" t="str">
            <v/>
          </cell>
          <cell r="H8023" t="str">
            <v/>
          </cell>
          <cell r="I8023" t="str">
            <v>California Industrial  Agricultural Measure Review and Update 29 Nov 2013.docx</v>
          </cell>
        </row>
        <row r="8024">
          <cell r="C8024" t="str">
            <v>175.2_Planned Realization Rate</v>
          </cell>
          <cell r="D8024">
            <v>2</v>
          </cell>
          <cell r="E8024" t="str">
            <v>Planned Realization Rate</v>
          </cell>
          <cell r="F8024" t="str">
            <v>Realization Rate Value Source</v>
          </cell>
          <cell r="G8024" t="str">
            <v/>
          </cell>
          <cell r="H8024" t="str">
            <v xml:space="preserve"> Table 1, p. 2.</v>
          </cell>
          <cell r="I8024" t="str">
            <v>CA_FinAnswer_Express_Program_Evaluation_2009-2011.pdf</v>
          </cell>
        </row>
        <row r="8025">
          <cell r="C8025" t="str">
            <v>175.2_Gross Average Monthly Demand Reduction (kW/unit)</v>
          </cell>
          <cell r="D8025">
            <v>2</v>
          </cell>
          <cell r="E8025" t="str">
            <v>Gross Average Monthly Demand Reduction (kW/unit)</v>
          </cell>
          <cell r="F8025" t="str">
            <v>Demand Savings Value Source</v>
          </cell>
          <cell r="G8025" t="str">
            <v/>
          </cell>
          <cell r="H8025" t="str">
            <v/>
          </cell>
          <cell r="I8025" t="str">
            <v>California Industrial  Agricultural Measure Review and Update 29 Nov 2013.docx</v>
          </cell>
        </row>
        <row r="8026">
          <cell r="C8026" t="str">
            <v>175.2_Incremental cost ($)</v>
          </cell>
          <cell r="D8026">
            <v>2</v>
          </cell>
          <cell r="E8026" t="str">
            <v>Incremental cost ($)</v>
          </cell>
          <cell r="F8026" t="str">
            <v>Incremental Cost Value Source</v>
          </cell>
          <cell r="G8026" t="str">
            <v/>
          </cell>
          <cell r="H8026" t="str">
            <v/>
          </cell>
          <cell r="I8026" t="str">
            <v>California Industrial  Agricultural Measure Review and Update 29 Nov 2013.docx</v>
          </cell>
        </row>
        <row r="8027">
          <cell r="C8027" t="str">
            <v>175.2_Planned Net to Gross Ratio</v>
          </cell>
          <cell r="D8027">
            <v>2</v>
          </cell>
          <cell r="E8027" t="str">
            <v>Planned Net to Gross Ratio</v>
          </cell>
          <cell r="F8027" t="str">
            <v>Net-to-Gross Value Source</v>
          </cell>
          <cell r="G8027" t="str">
            <v/>
          </cell>
          <cell r="H8027" t="str">
            <v>P. 2 .</v>
          </cell>
          <cell r="I8027" t="str">
            <v>CA_FinAnswer_Express_Program_Evaluation_2009-2011.pdf</v>
          </cell>
        </row>
        <row r="8028">
          <cell r="C8028" t="str">
            <v>175.2_Measure life (years)</v>
          </cell>
          <cell r="D8028">
            <v>2</v>
          </cell>
          <cell r="E8028" t="str">
            <v>Measure life (years)</v>
          </cell>
          <cell r="F8028" t="str">
            <v>Measure Life Value Source</v>
          </cell>
          <cell r="G8028" t="str">
            <v/>
          </cell>
          <cell r="H8028" t="str">
            <v/>
          </cell>
          <cell r="I8028" t="str">
            <v>California Industrial  Agricultural Measure Review and Update 29 Nov 2013.docx</v>
          </cell>
        </row>
        <row r="8029">
          <cell r="C8029" t="str">
            <v>392.2_Measure life (years)</v>
          </cell>
          <cell r="D8029">
            <v>2</v>
          </cell>
          <cell r="E8029" t="str">
            <v>Measure life (years)</v>
          </cell>
          <cell r="F8029" t="str">
            <v>Measure Life Value Source</v>
          </cell>
          <cell r="G8029" t="str">
            <v/>
          </cell>
          <cell r="H8029" t="str">
            <v>Page 16</v>
          </cell>
          <cell r="I8029" t="str">
            <v>Idaho Industrial  Agricultural Measure Review and Update 20 Nov 2013 revised 27 June 2014.pdf</v>
          </cell>
        </row>
        <row r="8030">
          <cell r="C8030" t="str">
            <v>392.2_Planned Net to Gross Ratio</v>
          </cell>
          <cell r="D8030">
            <v>2</v>
          </cell>
          <cell r="E8030" t="str">
            <v>Planned Net to Gross Ratio</v>
          </cell>
          <cell r="F8030" t="str">
            <v>Net-to-Gross Ratio Value Source</v>
          </cell>
          <cell r="G8030" t="str">
            <v/>
          </cell>
          <cell r="H8030" t="str">
            <v>Page 2</v>
          </cell>
          <cell r="I8030" t="str">
            <v>ID_Energy_FinAnswer_Program_Evaluation_2009-2011.pdf</v>
          </cell>
        </row>
        <row r="8031">
          <cell r="C8031" t="str">
            <v>392.2_Gross incremental annual electric savings (kWh/yr)</v>
          </cell>
          <cell r="D8031">
            <v>2</v>
          </cell>
          <cell r="E8031" t="str">
            <v>Gross incremental annual electric savings (kWh/yr)</v>
          </cell>
          <cell r="F8031" t="str">
            <v xml:space="preserve">Energy Savings Value Source </v>
          </cell>
          <cell r="G8031" t="str">
            <v/>
          </cell>
          <cell r="H8031" t="str">
            <v/>
          </cell>
          <cell r="I8031" t="str">
            <v>Idaho Industrial  Agricultural Measure Review and Update 20 Nov 2013 revised 27 June 2014.pdf</v>
          </cell>
        </row>
        <row r="8032">
          <cell r="C8032" t="str">
            <v>392.2_Incremental cost ($)</v>
          </cell>
          <cell r="D8032">
            <v>2</v>
          </cell>
          <cell r="E8032" t="str">
            <v>Incremental cost ($)</v>
          </cell>
          <cell r="F8032" t="str">
            <v>Cost Value Source</v>
          </cell>
          <cell r="G8032" t="str">
            <v/>
          </cell>
          <cell r="H8032" t="str">
            <v/>
          </cell>
          <cell r="I8032" t="str">
            <v>Idaho Industrial  Agricultural Measure Review and Update 20 Nov 2013 revised 27 June 2014.pdf</v>
          </cell>
        </row>
        <row r="8033">
          <cell r="C8033" t="str">
            <v>392.2_Planned Realization Rate</v>
          </cell>
          <cell r="D8033">
            <v>2</v>
          </cell>
          <cell r="E8033" t="str">
            <v>Planned Realization Rate</v>
          </cell>
          <cell r="F8033" t="str">
            <v>Realization Rate Value Source</v>
          </cell>
          <cell r="G8033" t="str">
            <v/>
          </cell>
          <cell r="H8033" t="str">
            <v>Table 1</v>
          </cell>
          <cell r="I8033" t="str">
            <v>ID_Energy_FinAnswer_Program_Evaluation_2009-2011.pdf</v>
          </cell>
        </row>
        <row r="8034">
          <cell r="C8034" t="str">
            <v>392.2_Gross Average Monthly Demand Reduction (kW/unit)</v>
          </cell>
          <cell r="D8034">
            <v>2</v>
          </cell>
          <cell r="E8034" t="str">
            <v>Gross Average Monthly Demand Reduction (kW/unit)</v>
          </cell>
          <cell r="F8034" t="str">
            <v>Demand Reduction Value Source</v>
          </cell>
          <cell r="G8034" t="str">
            <v/>
          </cell>
          <cell r="H8034" t="str">
            <v/>
          </cell>
          <cell r="I8034" t="str">
            <v>Idaho Industrial  Agricultural Measure Review and Update 20 Nov 2013 revised 27 June 2014.pdf</v>
          </cell>
        </row>
        <row r="8035">
          <cell r="C8035" t="str">
            <v>620.2_Gross incremental annual electric savings (kWh/yr)</v>
          </cell>
          <cell r="D8035">
            <v>2</v>
          </cell>
          <cell r="E8035" t="str">
            <v>Gross incremental annual electric savings (kWh/yr)</v>
          </cell>
          <cell r="F8035" t="str">
            <v xml:space="preserve">Energy Savings Value Source </v>
          </cell>
          <cell r="G8035" t="str">
            <v/>
          </cell>
          <cell r="H8035" t="str">
            <v/>
          </cell>
          <cell r="I8035" t="str">
            <v>FinAnswer Express Market Characterization and Program Enhancements - Utah Service Territory 30 Nov 2011.pdf</v>
          </cell>
        </row>
        <row r="8036">
          <cell r="C8036" t="str">
            <v>620.2_Gross Average Monthly Demand Reduction (kW/unit)</v>
          </cell>
          <cell r="D8036">
            <v>2</v>
          </cell>
          <cell r="E8036" t="str">
            <v>Gross Average Monthly Demand Reduction (kW/unit)</v>
          </cell>
          <cell r="F8036" t="str">
            <v>Demand Reduction Value Source</v>
          </cell>
          <cell r="G8036" t="str">
            <v/>
          </cell>
          <cell r="H8036" t="str">
            <v/>
          </cell>
          <cell r="I8036" t="str">
            <v>FinAnswer Express Market Characterization and Program Enhancements - Utah Service Territory 30 Nov 2011.pdf</v>
          </cell>
        </row>
        <row r="8037">
          <cell r="C8037" t="str">
            <v>620.2_Incremental cost ($)</v>
          </cell>
          <cell r="D8037">
            <v>2</v>
          </cell>
          <cell r="E8037" t="str">
            <v>Incremental cost ($)</v>
          </cell>
          <cell r="F8037" t="str">
            <v>Cost Value Source</v>
          </cell>
          <cell r="G8037" t="str">
            <v/>
          </cell>
          <cell r="H8037" t="str">
            <v/>
          </cell>
          <cell r="I8037" t="str">
            <v>FinAnswer Express Market Characterization and Program Enhancements - Utah Service Territory 30 Nov 2011.pdf</v>
          </cell>
        </row>
        <row r="8038">
          <cell r="C8038" t="str">
            <v>620.2_Incentive Customer ($)</v>
          </cell>
          <cell r="D8038">
            <v>2</v>
          </cell>
          <cell r="E8038" t="str">
            <v>Incentive Customer ($)</v>
          </cell>
          <cell r="F8038" t="str">
            <v>Incentive Value Source</v>
          </cell>
          <cell r="G8038" t="str">
            <v/>
          </cell>
          <cell r="H8038" t="str">
            <v>FE Deemed Savings - Industrial v10.18.12.xlsx table of deemed values used by program administator</v>
          </cell>
          <cell r="I8038" t="str">
            <v/>
          </cell>
        </row>
        <row r="8039">
          <cell r="C8039" t="str">
            <v>620.2_Efficient Case Value</v>
          </cell>
          <cell r="D8039">
            <v>2</v>
          </cell>
          <cell r="E8039" t="str">
            <v>Efficient Case Value</v>
          </cell>
          <cell r="F8039" t="str">
            <v>Efficient Case Value Source</v>
          </cell>
          <cell r="G8039" t="str">
            <v/>
          </cell>
          <cell r="H8039" t="str">
            <v/>
          </cell>
          <cell r="I8039" t="str">
            <v>FinAnswer Express Market Characterization and Program Enhancements - Utah Service Territory 30 Nov 2011.pdf</v>
          </cell>
        </row>
        <row r="8040">
          <cell r="C8040" t="str">
            <v>620.2_Baseline Value</v>
          </cell>
          <cell r="D8040">
            <v>2</v>
          </cell>
          <cell r="E8040" t="str">
            <v>Baseline Value</v>
          </cell>
          <cell r="F8040" t="str">
            <v>Baseline Value Source</v>
          </cell>
          <cell r="G8040" t="str">
            <v/>
          </cell>
          <cell r="H8040" t="str">
            <v/>
          </cell>
          <cell r="I8040" t="str">
            <v>FinAnswer Express Market Characterization and Program Enhancements - Utah Service Territory 30 Nov 2011.pdf</v>
          </cell>
        </row>
        <row r="8041">
          <cell r="C8041" t="str">
            <v>08062014-008.1_</v>
          </cell>
          <cell r="D8041">
            <v>1</v>
          </cell>
          <cell r="E8041" t="str">
            <v/>
          </cell>
          <cell r="F8041" t="str">
            <v/>
          </cell>
          <cell r="G8041" t="str">
            <v/>
          </cell>
          <cell r="H8041" t="str">
            <v/>
          </cell>
          <cell r="I8041" t="str">
            <v/>
          </cell>
        </row>
        <row r="8042">
          <cell r="C8042" t="str">
            <v>08062014-007.1_</v>
          </cell>
          <cell r="D8042">
            <v>1</v>
          </cell>
          <cell r="E8042" t="str">
            <v/>
          </cell>
          <cell r="F8042" t="str">
            <v/>
          </cell>
          <cell r="G8042" t="str">
            <v/>
          </cell>
          <cell r="H8042" t="str">
            <v/>
          </cell>
          <cell r="I8042" t="str">
            <v/>
          </cell>
        </row>
        <row r="8043">
          <cell r="C8043" t="str">
            <v>12112013-001 - WB.1_Incremental cost ($)</v>
          </cell>
          <cell r="D8043">
            <v>1</v>
          </cell>
          <cell r="E8043" t="str">
            <v>Incremental cost ($)</v>
          </cell>
          <cell r="F8043" t="str">
            <v>Incremental Cost Value Source</v>
          </cell>
          <cell r="G8043" t="str">
            <v/>
          </cell>
          <cell r="H8043" t="str">
            <v/>
          </cell>
          <cell r="I8043" t="str">
            <v>09-09-2013_WA_HES_Refrigerators_Brief.xlsx</v>
          </cell>
        </row>
        <row r="8044">
          <cell r="C8044" t="str">
            <v>12112013-001 - WB.1_Measure life (years)</v>
          </cell>
          <cell r="D8044">
            <v>1</v>
          </cell>
          <cell r="E8044" t="str">
            <v>Measure life (years)</v>
          </cell>
          <cell r="F8044" t="str">
            <v>Measure Life Value Source</v>
          </cell>
          <cell r="G8044" t="str">
            <v/>
          </cell>
          <cell r="H8044" t="str">
            <v/>
          </cell>
          <cell r="I8044" t="str">
            <v>09-09-2013_WA_HES_Refrigerators_Brief.xlsx</v>
          </cell>
        </row>
        <row r="8045">
          <cell r="C8045" t="str">
            <v>12112013-001 - WB.1_Gross incremental annual electric savings (kWh/yr)</v>
          </cell>
          <cell r="D8045">
            <v>1</v>
          </cell>
          <cell r="E8045" t="str">
            <v>Gross incremental annual electric savings (kWh/yr)</v>
          </cell>
          <cell r="F8045" t="str">
            <v xml:space="preserve">Energy Savings Value Source </v>
          </cell>
          <cell r="G8045" t="str">
            <v/>
          </cell>
          <cell r="H8045" t="str">
            <v/>
          </cell>
          <cell r="I8045" t="str">
            <v>09-09-2013_WA_HES_Refrigerators_Brief.xlsx</v>
          </cell>
        </row>
        <row r="8046">
          <cell r="C8046" t="str">
            <v>12112013-002 - WB.1_Gross incremental annual electric savings (kWh/yr)</v>
          </cell>
          <cell r="D8046">
            <v>1</v>
          </cell>
          <cell r="E8046" t="str">
            <v>Gross incremental annual electric savings (kWh/yr)</v>
          </cell>
          <cell r="F8046" t="str">
            <v xml:space="preserve">Energy Savings Value Source </v>
          </cell>
          <cell r="G8046" t="str">
            <v/>
          </cell>
          <cell r="H8046" t="str">
            <v/>
          </cell>
          <cell r="I8046" t="str">
            <v>09-09-2013_WA_HES_Refrigerators_Brief.xlsx</v>
          </cell>
        </row>
        <row r="8047">
          <cell r="C8047" t="str">
            <v>12112013-002 - WB.1_Measure life (years)</v>
          </cell>
          <cell r="D8047">
            <v>1</v>
          </cell>
          <cell r="E8047" t="str">
            <v>Measure life (years)</v>
          </cell>
          <cell r="F8047" t="str">
            <v>Measure Life Value Source</v>
          </cell>
          <cell r="G8047" t="str">
            <v/>
          </cell>
          <cell r="H8047" t="str">
            <v/>
          </cell>
          <cell r="I8047" t="str">
            <v>09-09-2013_WA_HES_Refrigerators_Brief.xlsx</v>
          </cell>
        </row>
        <row r="8048">
          <cell r="C8048" t="str">
            <v>12112013-002 - WB.1_Incremental cost ($)</v>
          </cell>
          <cell r="D8048">
            <v>1</v>
          </cell>
          <cell r="E8048" t="str">
            <v>Incremental cost ($)</v>
          </cell>
          <cell r="F8048" t="str">
            <v>Incremental Cost Value Source</v>
          </cell>
          <cell r="G8048" t="str">
            <v/>
          </cell>
          <cell r="H8048" t="str">
            <v/>
          </cell>
          <cell r="I8048" t="str">
            <v>09-09-2013_WA_HES_Refrigerators_Brief.xlsx</v>
          </cell>
        </row>
        <row r="8049">
          <cell r="C8049" t="str">
            <v>2742 - FE.2_Planned Realization Rate</v>
          </cell>
          <cell r="D8049">
            <v>2</v>
          </cell>
          <cell r="E8049" t="str">
            <v>Planned Realization Rate</v>
          </cell>
          <cell r="F8049" t="str">
            <v>Realization Rate Value Source</v>
          </cell>
          <cell r="G8049" t="str">
            <v/>
          </cell>
          <cell r="H8049" t="str">
            <v>Table 1</v>
          </cell>
          <cell r="I8049" t="str">
            <v>DSM_WY_FinAnswerExpress_Report_2011.pdf</v>
          </cell>
        </row>
        <row r="8050">
          <cell r="C8050" t="str">
            <v>2742 - FE.2_Planned Net to Gross Ratio</v>
          </cell>
          <cell r="D8050">
            <v>2</v>
          </cell>
          <cell r="E8050" t="str">
            <v>Planned Net to Gross Ratio</v>
          </cell>
          <cell r="F8050" t="str">
            <v>Net-to-Gross Value Source</v>
          </cell>
          <cell r="G8050" t="str">
            <v/>
          </cell>
          <cell r="H8050" t="str">
            <v>Page 10</v>
          </cell>
          <cell r="I8050" t="str">
            <v>DSM_WY_FinAnswerExpress_Report_2011.pdf</v>
          </cell>
        </row>
        <row r="8051">
          <cell r="C8051" t="str">
            <v>1255 - FE.3_Planned Realization Rate</v>
          </cell>
          <cell r="D8051">
            <v>3</v>
          </cell>
          <cell r="E8051" t="str">
            <v>Planned Realization Rate</v>
          </cell>
          <cell r="F8051" t="str">
            <v>Realization Rate Value Source</v>
          </cell>
          <cell r="G8051" t="str">
            <v/>
          </cell>
          <cell r="H8051" t="str">
            <v>page 2</v>
          </cell>
          <cell r="I8051" t="str">
            <v>CA_FinAnswer_Express_Program_Evaluation_2009-2011.pdf</v>
          </cell>
        </row>
        <row r="8052">
          <cell r="C8052" t="str">
            <v>1255 - FE.3_Planned Net to Gross Ratio</v>
          </cell>
          <cell r="D8052">
            <v>3</v>
          </cell>
          <cell r="E8052" t="str">
            <v>Planned Net to Gross Ratio</v>
          </cell>
          <cell r="F8052" t="str">
            <v>Net-to-Gross Value Source</v>
          </cell>
          <cell r="G8052" t="str">
            <v/>
          </cell>
          <cell r="H8052" t="str">
            <v>page 2</v>
          </cell>
          <cell r="I8052" t="str">
            <v>CA_FinAnswer_Express_Program_Evaluation_2009-2011.pdf</v>
          </cell>
        </row>
        <row r="8053">
          <cell r="C8053" t="str">
            <v>1259 - FE.3_Incremental cost ($)</v>
          </cell>
          <cell r="D8053">
            <v>3</v>
          </cell>
          <cell r="E8053" t="str">
            <v>Incremental cost ($)</v>
          </cell>
          <cell r="F8053" t="str">
            <v>Cost Value Source</v>
          </cell>
          <cell r="G8053" t="str">
            <v/>
          </cell>
          <cell r="H8053" t="str">
            <v/>
          </cell>
          <cell r="I8053" t="str">
            <v>1-27-2014_ID_HES_Refrigerators_Brief.xlsx</v>
          </cell>
        </row>
        <row r="8054">
          <cell r="C8054" t="str">
            <v>1259 - FE.3_Planned Net to Gross Ratio</v>
          </cell>
          <cell r="D8054">
            <v>3</v>
          </cell>
          <cell r="E8054" t="str">
            <v>Planned Net to Gross Ratio</v>
          </cell>
          <cell r="F8054" t="str">
            <v>Net-to-Gross Value Source</v>
          </cell>
          <cell r="G8054" t="str">
            <v/>
          </cell>
          <cell r="H8054" t="str">
            <v>Page 2</v>
          </cell>
          <cell r="I8054" t="str">
            <v>ID_FinAnswer_Express_Program_Evaluation_2009-2011.pdf</v>
          </cell>
        </row>
        <row r="8055">
          <cell r="C8055" t="str">
            <v>1259 - FE.3_Gross incremental annual electric savings (kWh/yr)</v>
          </cell>
          <cell r="D8055">
            <v>3</v>
          </cell>
          <cell r="E8055" t="str">
            <v>Gross incremental annual electric savings (kWh/yr)</v>
          </cell>
          <cell r="F8055" t="str">
            <v xml:space="preserve">Energy Savings Value Source </v>
          </cell>
          <cell r="G8055" t="str">
            <v/>
          </cell>
          <cell r="H8055" t="str">
            <v/>
          </cell>
          <cell r="I8055" t="str">
            <v>1-27-2014_ID_HES_Refrigerators_Brief.xlsx</v>
          </cell>
        </row>
        <row r="8056">
          <cell r="C8056" t="str">
            <v>1259 - FE.3_Measure life (years)</v>
          </cell>
          <cell r="D8056">
            <v>3</v>
          </cell>
          <cell r="E8056" t="str">
            <v>Measure life (years)</v>
          </cell>
          <cell r="F8056" t="str">
            <v>Measure Life Value Source</v>
          </cell>
          <cell r="G8056" t="str">
            <v/>
          </cell>
          <cell r="H8056" t="str">
            <v/>
          </cell>
          <cell r="I8056" t="str">
            <v>1-27-2014_ID_HES_Refrigerators_Brief.xlsx</v>
          </cell>
        </row>
        <row r="8057">
          <cell r="C8057" t="str">
            <v>1259 - FE.3_Planned Realization Rate</v>
          </cell>
          <cell r="D8057">
            <v>3</v>
          </cell>
          <cell r="E8057" t="str">
            <v>Planned Realization Rate</v>
          </cell>
          <cell r="F8057" t="str">
            <v>Realization Rate Value Source</v>
          </cell>
          <cell r="G8057" t="str">
            <v/>
          </cell>
          <cell r="H8057" t="str">
            <v>Table 1</v>
          </cell>
          <cell r="I8057" t="str">
            <v>ID_FinAnswer_Express_Program_Evaluation_2009-2011.pdf</v>
          </cell>
        </row>
        <row r="8058">
          <cell r="C8058" t="str">
            <v>1684 - FE.3_Incremental cost ($)</v>
          </cell>
          <cell r="D8058">
            <v>3</v>
          </cell>
          <cell r="E8058" t="str">
            <v>Incremental cost ($)</v>
          </cell>
          <cell r="F8058" t="str">
            <v>Incremental Cost Value Source</v>
          </cell>
          <cell r="G8058" t="str">
            <v/>
          </cell>
          <cell r="H8058" t="str">
            <v/>
          </cell>
          <cell r="I8058" t="str">
            <v>03-03-2014_UT_HES_RefrigeratorCEETier3_Brief.xlsx</v>
          </cell>
        </row>
        <row r="8059">
          <cell r="C8059" t="str">
            <v>1684 - FE.3_Gross incremental annual electric savings (kWh/yr)</v>
          </cell>
          <cell r="D8059">
            <v>3</v>
          </cell>
          <cell r="E8059" t="str">
            <v>Gross incremental annual electric savings (kWh/yr)</v>
          </cell>
          <cell r="F8059" t="str">
            <v>Energy Savings Value Source</v>
          </cell>
          <cell r="G8059" t="str">
            <v/>
          </cell>
          <cell r="H8059" t="str">
            <v/>
          </cell>
          <cell r="I8059" t="str">
            <v>03-03-2014_UT_HES_RefrigeratorCEETier3_Brief.xlsx</v>
          </cell>
        </row>
        <row r="8060">
          <cell r="C8060" t="str">
            <v>1684 - FE.3_Measure life (years)</v>
          </cell>
          <cell r="D8060">
            <v>3</v>
          </cell>
          <cell r="E8060" t="str">
            <v>Measure life (years)</v>
          </cell>
          <cell r="F8060" t="str">
            <v>Measure Life Value Source</v>
          </cell>
          <cell r="G8060" t="str">
            <v/>
          </cell>
          <cell r="H8060" t="str">
            <v/>
          </cell>
          <cell r="I8060" t="str">
            <v>03-03-2014_UT_HES_RefrigeratorCEETier3_Brief.xlsx</v>
          </cell>
        </row>
        <row r="8061">
          <cell r="C8061" t="str">
            <v>440.2_Incentive Customer ($)</v>
          </cell>
          <cell r="D8061">
            <v>2</v>
          </cell>
          <cell r="E8061" t="str">
            <v>Incentive Customer ($)</v>
          </cell>
          <cell r="F8061" t="str">
            <v>Incentive Value Source</v>
          </cell>
          <cell r="G8061" t="str">
            <v/>
          </cell>
          <cell r="H8061" t="str">
            <v>FE Deemed Savings - Industrial v10.18.12.xlsx table of deemed values used by program administator</v>
          </cell>
          <cell r="I8061" t="str">
            <v/>
          </cell>
        </row>
        <row r="8062">
          <cell r="C8062" t="str">
            <v>440.2_Gross Average Monthly Demand Reduction (kW/unit)</v>
          </cell>
          <cell r="D8062">
            <v>2</v>
          </cell>
          <cell r="E8062" t="str">
            <v>Gross Average Monthly Demand Reduction (kW/unit)</v>
          </cell>
          <cell r="F8062" t="str">
            <v>Savings Parameters</v>
          </cell>
          <cell r="G8062" t="str">
            <v/>
          </cell>
          <cell r="H8062" t="str">
            <v/>
          </cell>
          <cell r="I8062" t="str">
            <v>Irrigation Measure Savings Calcs.xlsx</v>
          </cell>
        </row>
        <row r="8063">
          <cell r="C8063" t="str">
            <v>440.2_Baseline Value</v>
          </cell>
          <cell r="D8063">
            <v>2</v>
          </cell>
          <cell r="E8063" t="str">
            <v>Baseline Value</v>
          </cell>
          <cell r="F8063" t="str">
            <v>Baseline Value Source</v>
          </cell>
          <cell r="G8063" t="str">
            <v/>
          </cell>
          <cell r="H8063" t="str">
            <v/>
          </cell>
          <cell r="I8063" t="str">
            <v>FinAnswer Express Market Characterization and Program Enhancements - Utah Service Territory 30 Nov 2011.pdf</v>
          </cell>
        </row>
        <row r="8064">
          <cell r="C8064" t="str">
            <v>440.2_Gross incremental annual electric savings (kWh/yr)</v>
          </cell>
          <cell r="D8064">
            <v>2</v>
          </cell>
          <cell r="E8064" t="str">
            <v>Gross incremental annual electric savings (kWh/yr)</v>
          </cell>
          <cell r="F8064" t="str">
            <v>See Source Document(s) for savings methodology</v>
          </cell>
          <cell r="G8064" t="str">
            <v/>
          </cell>
          <cell r="H8064" t="str">
            <v/>
          </cell>
          <cell r="I8064" t="str">
            <v>Irrigation Measure Savings Calcs.xlsx</v>
          </cell>
        </row>
        <row r="8065">
          <cell r="C8065" t="str">
            <v>440.2_Gross Average Monthly Demand Reduction (kW/unit)</v>
          </cell>
          <cell r="D8065">
            <v>2</v>
          </cell>
          <cell r="E8065" t="str">
            <v>Gross Average Monthly Demand Reduction (kW/unit)</v>
          </cell>
          <cell r="F8065" t="str">
            <v>Demand Reduction Value Source</v>
          </cell>
          <cell r="G8065" t="str">
            <v/>
          </cell>
          <cell r="H8065" t="str">
            <v/>
          </cell>
          <cell r="I8065" t="str">
            <v>FinAnswer Express Market Characterization and Program Enhancements - Utah Service Territory 30 Nov 2011.pdf</v>
          </cell>
        </row>
        <row r="8066">
          <cell r="C8066" t="str">
            <v>440.2_Efficient Case Value</v>
          </cell>
          <cell r="D8066">
            <v>2</v>
          </cell>
          <cell r="E8066" t="str">
            <v>Efficient Case Value</v>
          </cell>
          <cell r="F8066" t="str">
            <v>Efficient Case Value Source</v>
          </cell>
          <cell r="G8066" t="str">
            <v/>
          </cell>
          <cell r="H8066" t="str">
            <v/>
          </cell>
          <cell r="I8066" t="str">
            <v>FinAnswer Express Market Characterization and Program Enhancements - Utah Service Territory 30 Nov 2011.pdf</v>
          </cell>
        </row>
        <row r="8067">
          <cell r="C8067" t="str">
            <v>440.2_Incremental cost ($)</v>
          </cell>
          <cell r="D8067">
            <v>2</v>
          </cell>
          <cell r="E8067" t="str">
            <v>Incremental cost ($)</v>
          </cell>
          <cell r="F8067" t="str">
            <v>Cost Value Source</v>
          </cell>
          <cell r="G8067" t="str">
            <v/>
          </cell>
          <cell r="H8067" t="str">
            <v/>
          </cell>
          <cell r="I8067" t="str">
            <v>FinAnswer Express Market Characterization and Program Enhancements - Utah Service Territory 30 Nov 2011.pdf</v>
          </cell>
        </row>
        <row r="8068">
          <cell r="C8068" t="str">
            <v>440.2_Gross incremental annual electric savings (kWh/yr)</v>
          </cell>
          <cell r="D8068">
            <v>2</v>
          </cell>
          <cell r="E8068" t="str">
            <v>Gross incremental annual electric savings (kWh/yr)</v>
          </cell>
          <cell r="F8068" t="str">
            <v xml:space="preserve">Energy Savings Value Source </v>
          </cell>
          <cell r="G8068" t="str">
            <v/>
          </cell>
          <cell r="H8068" t="str">
            <v/>
          </cell>
          <cell r="I8068" t="str">
            <v>FinAnswer Express Market Characterization and Program Enhancements - Utah Service Territory 30 Nov 2011.pdf</v>
          </cell>
        </row>
        <row r="8069">
          <cell r="C8069" t="str">
            <v>12162013-145.2_Planned Net to Gross Ratio</v>
          </cell>
          <cell r="D8069">
            <v>2</v>
          </cell>
          <cell r="E8069" t="str">
            <v>Planned Net to Gross Ratio</v>
          </cell>
          <cell r="F8069" t="str">
            <v>Net-to-Gross Value Source</v>
          </cell>
          <cell r="G8069" t="str">
            <v/>
          </cell>
          <cell r="H8069" t="str">
            <v>Page 2</v>
          </cell>
          <cell r="I8069" t="str">
            <v>CA_Energy_FinAnswer_Program_Evaluation_2009-2011.pdf</v>
          </cell>
        </row>
        <row r="8070">
          <cell r="C8070" t="str">
            <v>12162013-275.2_Measure life (years)</v>
          </cell>
          <cell r="D8070">
            <v>2</v>
          </cell>
          <cell r="E8070" t="str">
            <v>Measure life (years)</v>
          </cell>
          <cell r="F8070" t="str">
            <v>Measure Life Value Source</v>
          </cell>
          <cell r="G8070" t="str">
            <v>14.5, rounded to 15</v>
          </cell>
          <cell r="H8070" t="str">
            <v>Table 16</v>
          </cell>
          <cell r="I8070" t="str">
            <v>Idaho Energy FinAnswer Evaluation Report - 2008.pdf</v>
          </cell>
        </row>
        <row r="8071">
          <cell r="C8071" t="str">
            <v>12162013-275.2_Planned Net to Gross Ratio</v>
          </cell>
          <cell r="D8071">
            <v>2</v>
          </cell>
          <cell r="E8071" t="str">
            <v>Planned Net to Gross Ratio</v>
          </cell>
          <cell r="F8071" t="str">
            <v>Net-to-Gross Ratio Value Source</v>
          </cell>
          <cell r="G8071" t="str">
            <v/>
          </cell>
          <cell r="H8071" t="str">
            <v>Page 2</v>
          </cell>
          <cell r="I8071" t="str">
            <v>ID_Energy_FinAnswer_Program_Evaluation_2009-2011.pdf</v>
          </cell>
        </row>
        <row r="8072">
          <cell r="C8072" t="str">
            <v>12162013-275.2_Planned Realization Rate</v>
          </cell>
          <cell r="D8072">
            <v>2</v>
          </cell>
          <cell r="E8072" t="str">
            <v>Planned Realization Rate</v>
          </cell>
          <cell r="F8072" t="str">
            <v>Realization Rate Value Source</v>
          </cell>
          <cell r="G8072" t="str">
            <v/>
          </cell>
          <cell r="H8072" t="str">
            <v>Table 1</v>
          </cell>
          <cell r="I8072" t="str">
            <v>ID_Energy_FinAnswer_Program_Evaluation_2009-2011.pdf</v>
          </cell>
        </row>
        <row r="8073">
          <cell r="C8073" t="str">
            <v>11222013-015.2_Incentive Customer ($)</v>
          </cell>
          <cell r="D8073">
            <v>2</v>
          </cell>
          <cell r="E8073" t="str">
            <v>Incentive Customer ($)</v>
          </cell>
          <cell r="F8073" t="str">
            <v>Incentive Value Source</v>
          </cell>
          <cell r="G8073" t="str">
            <v/>
          </cell>
          <cell r="H8073" t="str">
            <v>Incentive Caluclator Tool</v>
          </cell>
          <cell r="I8073" t="str">
            <v>WB UT Incentive Calc EXTERNAL 1.1E 0722013.xlsx</v>
          </cell>
        </row>
        <row r="8074">
          <cell r="C8074" t="str">
            <v>12162013-015.2_Incentive Customer ($)</v>
          </cell>
          <cell r="D8074">
            <v>2</v>
          </cell>
          <cell r="E8074" t="str">
            <v>Incentive Customer ($)</v>
          </cell>
          <cell r="F8074" t="str">
            <v>Incentive Value Source</v>
          </cell>
          <cell r="G8074" t="str">
            <v/>
          </cell>
          <cell r="H8074" t="str">
            <v>Incentive Caluclator Tool</v>
          </cell>
          <cell r="I8074" t="str">
            <v>WA wattSmart Business Incentive DUMMY.xlsx</v>
          </cell>
        </row>
        <row r="8075">
          <cell r="C8075" t="str">
            <v>12162013-405.2_Measure life (years)</v>
          </cell>
          <cell r="D8075">
            <v>2</v>
          </cell>
          <cell r="E8075" t="str">
            <v>Measure life (years)</v>
          </cell>
          <cell r="F8075" t="str">
            <v>Measure Life Value Source</v>
          </cell>
          <cell r="G8075" t="str">
            <v/>
          </cell>
          <cell r="H8075" t="str">
            <v>Table 26</v>
          </cell>
          <cell r="I8075" t="str">
            <v>2013-Wyoming-Annual-Report-Appendices-FINAL.pdf</v>
          </cell>
        </row>
        <row r="8076">
          <cell r="C8076" t="str">
            <v>12162013-405.2_Planned Realization Rate</v>
          </cell>
          <cell r="D8076">
            <v>2</v>
          </cell>
          <cell r="E8076" t="str">
            <v>Planned Realization Rate</v>
          </cell>
          <cell r="F8076" t="str">
            <v>Realization Rate Value Source</v>
          </cell>
          <cell r="G8076" t="str">
            <v/>
          </cell>
          <cell r="H8076" t="str">
            <v>Table 1</v>
          </cell>
          <cell r="I8076" t="str">
            <v>DSM_WY_EnergyFinAnswer_Report_2011.pdf</v>
          </cell>
        </row>
        <row r="8077">
          <cell r="C8077" t="str">
            <v>12162013-405.2_Planned Net to Gross Ratio</v>
          </cell>
          <cell r="D8077">
            <v>2</v>
          </cell>
          <cell r="E8077" t="str">
            <v>Planned Net to Gross Ratio</v>
          </cell>
          <cell r="F8077" t="str">
            <v>Net-to-Gross Valur Source</v>
          </cell>
          <cell r="G8077" t="str">
            <v/>
          </cell>
          <cell r="H8077" t="str">
            <v>Page 10</v>
          </cell>
          <cell r="I8077" t="str">
            <v>DSM_WY_EnergyFinAnswer_Report_2011.pdf</v>
          </cell>
        </row>
        <row r="8078">
          <cell r="C8078" t="str">
            <v>12162013-146.2_Planned Net to Gross Ratio</v>
          </cell>
          <cell r="D8078">
            <v>2</v>
          </cell>
          <cell r="E8078" t="str">
            <v>Planned Net to Gross Ratio</v>
          </cell>
          <cell r="F8078" t="str">
            <v>Net-to-Gross Value Source</v>
          </cell>
          <cell r="G8078" t="str">
            <v/>
          </cell>
          <cell r="H8078" t="str">
            <v>Page 2</v>
          </cell>
          <cell r="I8078" t="str">
            <v>CA_Energy_FinAnswer_Program_Evaluation_2009-2011.pdf</v>
          </cell>
        </row>
        <row r="8079">
          <cell r="C8079" t="str">
            <v>12162013-276.2_Planned Realization Rate</v>
          </cell>
          <cell r="D8079">
            <v>2</v>
          </cell>
          <cell r="E8079" t="str">
            <v>Planned Realization Rate</v>
          </cell>
          <cell r="F8079" t="str">
            <v>Realization Rate Value Source</v>
          </cell>
          <cell r="G8079" t="str">
            <v/>
          </cell>
          <cell r="H8079" t="str">
            <v>Table 1</v>
          </cell>
          <cell r="I8079" t="str">
            <v>ID_Energy_FinAnswer_Program_Evaluation_2009-2011.pdf</v>
          </cell>
        </row>
        <row r="8080">
          <cell r="C8080" t="str">
            <v>12162013-276.2_Planned Net to Gross Ratio</v>
          </cell>
          <cell r="D8080">
            <v>2</v>
          </cell>
          <cell r="E8080" t="str">
            <v>Planned Net to Gross Ratio</v>
          </cell>
          <cell r="F8080" t="str">
            <v>Net-to-Gross Ratio Value Source</v>
          </cell>
          <cell r="G8080" t="str">
            <v/>
          </cell>
          <cell r="H8080" t="str">
            <v>Page 2</v>
          </cell>
          <cell r="I8080" t="str">
            <v>ID_Energy_FinAnswer_Program_Evaluation_2009-2011.pdf</v>
          </cell>
        </row>
        <row r="8081">
          <cell r="C8081" t="str">
            <v>12162013-276.2_Measure life (years)</v>
          </cell>
          <cell r="D8081">
            <v>2</v>
          </cell>
          <cell r="E8081" t="str">
            <v>Measure life (years)</v>
          </cell>
          <cell r="F8081" t="str">
            <v>Measure Life Value Source</v>
          </cell>
          <cell r="G8081" t="str">
            <v>14.5, rounded to 15</v>
          </cell>
          <cell r="H8081" t="str">
            <v>Table 16</v>
          </cell>
          <cell r="I8081" t="str">
            <v>Idaho Energy FinAnswer Evaluation Report - 2008.pdf</v>
          </cell>
        </row>
        <row r="8082">
          <cell r="C8082" t="str">
            <v>11222013-016.2_Incentive Customer ($)</v>
          </cell>
          <cell r="D8082">
            <v>2</v>
          </cell>
          <cell r="E8082" t="str">
            <v>Incentive Customer ($)</v>
          </cell>
          <cell r="F8082" t="str">
            <v>Incentive Value Source</v>
          </cell>
          <cell r="G8082" t="str">
            <v/>
          </cell>
          <cell r="H8082" t="str">
            <v>Incentive Caluclator Tool</v>
          </cell>
          <cell r="I8082" t="str">
            <v>WB UT Incentive Calc EXTERNAL 1.1E 0722013.xlsx</v>
          </cell>
        </row>
        <row r="8083">
          <cell r="C8083" t="str">
            <v>12162013-016.2_Incentive Customer ($)</v>
          </cell>
          <cell r="D8083">
            <v>2</v>
          </cell>
          <cell r="E8083" t="str">
            <v>Incentive Customer ($)</v>
          </cell>
          <cell r="F8083" t="str">
            <v>Incentive Value Source</v>
          </cell>
          <cell r="G8083" t="str">
            <v/>
          </cell>
          <cell r="H8083" t="str">
            <v>Incentive Caluclator Tool</v>
          </cell>
          <cell r="I8083" t="str">
            <v>WA wattSmart Business Incentive DUMMY.xlsx</v>
          </cell>
        </row>
        <row r="8084">
          <cell r="C8084" t="str">
            <v>12162013-406.2_Measure life (years)</v>
          </cell>
          <cell r="D8084">
            <v>2</v>
          </cell>
          <cell r="E8084" t="str">
            <v>Measure life (years)</v>
          </cell>
          <cell r="F8084" t="str">
            <v>Measure Life Value Source</v>
          </cell>
          <cell r="G8084" t="str">
            <v/>
          </cell>
          <cell r="H8084" t="str">
            <v>Table 26</v>
          </cell>
          <cell r="I8084" t="str">
            <v>2013-Wyoming-Annual-Report-Appendices-FINAL.pdf</v>
          </cell>
        </row>
        <row r="8085">
          <cell r="C8085" t="str">
            <v>12162013-406.2_Planned Net to Gross Ratio</v>
          </cell>
          <cell r="D8085">
            <v>2</v>
          </cell>
          <cell r="E8085" t="str">
            <v>Planned Net to Gross Ratio</v>
          </cell>
          <cell r="F8085" t="str">
            <v>Net-to-Gross Valur Source</v>
          </cell>
          <cell r="G8085" t="str">
            <v/>
          </cell>
          <cell r="H8085" t="str">
            <v>Page 10</v>
          </cell>
          <cell r="I8085" t="str">
            <v>DSM_WY_EnergyFinAnswer_Report_2011.pdf</v>
          </cell>
        </row>
        <row r="8086">
          <cell r="C8086" t="str">
            <v>12162013-406.2_Planned Realization Rate</v>
          </cell>
          <cell r="D8086">
            <v>2</v>
          </cell>
          <cell r="E8086" t="str">
            <v>Planned Realization Rate</v>
          </cell>
          <cell r="F8086" t="str">
            <v>Realization Rate Value Source</v>
          </cell>
          <cell r="G8086" t="str">
            <v/>
          </cell>
          <cell r="H8086" t="str">
            <v>Table 1</v>
          </cell>
          <cell r="I8086" t="str">
            <v>DSM_WY_EnergyFinAnswer_Report_2011.pdf</v>
          </cell>
        </row>
        <row r="8087">
          <cell r="C8087" t="str">
            <v>112.2_Planned Net to Gross Ratio</v>
          </cell>
          <cell r="D8087">
            <v>2</v>
          </cell>
          <cell r="E8087" t="str">
            <v>Planned Net to Gross Ratio</v>
          </cell>
          <cell r="F8087" t="str">
            <v>Net-to-Gross Value Source</v>
          </cell>
          <cell r="G8087" t="str">
            <v/>
          </cell>
          <cell r="H8087" t="str">
            <v>page 2</v>
          </cell>
          <cell r="I8087" t="str">
            <v>CA_FinAnswer_Express_Program_Evaluation_2009-2011.pdf</v>
          </cell>
        </row>
        <row r="8088">
          <cell r="C8088" t="str">
            <v>112.2_Planned Realization Rate</v>
          </cell>
          <cell r="D8088">
            <v>2</v>
          </cell>
          <cell r="E8088" t="str">
            <v>Planned Realization Rate</v>
          </cell>
          <cell r="F8088" t="str">
            <v>Realization Rate Value Source</v>
          </cell>
          <cell r="G8088" t="str">
            <v/>
          </cell>
          <cell r="H8088" t="str">
            <v>page 2</v>
          </cell>
          <cell r="I8088" t="str">
            <v>CA_FinAnswer_Express_Program_Evaluation_2009-2011.pdf</v>
          </cell>
        </row>
        <row r="8089">
          <cell r="C8089" t="str">
            <v>388.2_Gross incremental annual electric savings (kWh/yr)</v>
          </cell>
          <cell r="D8089">
            <v>2</v>
          </cell>
          <cell r="E8089" t="str">
            <v>Gross incremental annual electric savings (kWh/yr)</v>
          </cell>
          <cell r="F8089" t="str">
            <v xml:space="preserve">Energy Savings Value Source </v>
          </cell>
          <cell r="G8089" t="str">
            <v/>
          </cell>
          <cell r="H8089" t="str">
            <v/>
          </cell>
          <cell r="I8089" t="str">
            <v>2010 ID FX MARKET CHARACTERIZATION 051512.pdf</v>
          </cell>
        </row>
        <row r="8090">
          <cell r="C8090" t="str">
            <v>388.2_Incremental cost ($)</v>
          </cell>
          <cell r="D8090">
            <v>2</v>
          </cell>
          <cell r="E8090" t="str">
            <v>Incremental cost ($)</v>
          </cell>
          <cell r="F8090" t="str">
            <v>Cost Value Source</v>
          </cell>
          <cell r="G8090" t="str">
            <v/>
          </cell>
          <cell r="H8090" t="str">
            <v/>
          </cell>
          <cell r="I8090" t="str">
            <v>2010 ID FX MARKET CHARACTERIZATION 051512.pdf</v>
          </cell>
        </row>
        <row r="8091">
          <cell r="C8091" t="str">
            <v>388.2_Gross Average Monthly Demand Reduction (kW/unit)</v>
          </cell>
          <cell r="D8091">
            <v>2</v>
          </cell>
          <cell r="E8091" t="str">
            <v>Gross Average Monthly Demand Reduction (kW/unit)</v>
          </cell>
          <cell r="F8091" t="str">
            <v>Demand Reduction Value Source</v>
          </cell>
          <cell r="G8091" t="str">
            <v/>
          </cell>
          <cell r="H8091" t="str">
            <v/>
          </cell>
          <cell r="I8091" t="str">
            <v>2010 ID FX MARKET CHARACTERIZATION 051512.pdf</v>
          </cell>
        </row>
        <row r="8092">
          <cell r="C8092" t="str">
            <v>388.2_Planned Net to Gross Ratio</v>
          </cell>
          <cell r="D8092">
            <v>2</v>
          </cell>
          <cell r="E8092" t="str">
            <v>Planned Net to Gross Ratio</v>
          </cell>
          <cell r="F8092" t="str">
            <v>Net-to-Gross Value Source</v>
          </cell>
          <cell r="G8092" t="str">
            <v/>
          </cell>
          <cell r="H8092" t="str">
            <v>Page 2</v>
          </cell>
          <cell r="I8092" t="str">
            <v>ID_FinAnswer_Express_Program_Evaluation_2009-2011.pdf</v>
          </cell>
        </row>
        <row r="8093">
          <cell r="C8093" t="str">
            <v>388.2_Measure life (years)</v>
          </cell>
          <cell r="D8093">
            <v>2</v>
          </cell>
          <cell r="E8093" t="str">
            <v>Measure life (years)</v>
          </cell>
          <cell r="F8093" t="str">
            <v>Measure Life Value Source</v>
          </cell>
          <cell r="G8093" t="str">
            <v/>
          </cell>
          <cell r="H8093" t="str">
            <v/>
          </cell>
          <cell r="I8093" t="str">
            <v>2010 ID FX MARKET CHARACTERIZATION 051512.pdf</v>
          </cell>
        </row>
        <row r="8094">
          <cell r="C8094" t="str">
            <v>388.2_Planned Realization Rate</v>
          </cell>
          <cell r="D8094">
            <v>2</v>
          </cell>
          <cell r="E8094" t="str">
            <v>Planned Realization Rate</v>
          </cell>
          <cell r="F8094" t="str">
            <v>Realization Rate Value Source</v>
          </cell>
          <cell r="G8094" t="str">
            <v/>
          </cell>
          <cell r="H8094" t="str">
            <v>Table 1</v>
          </cell>
          <cell r="I8094" t="str">
            <v>ID_FinAnswer_Express_Program_Evaluation_2009-2011.pdf</v>
          </cell>
        </row>
        <row r="8095">
          <cell r="C8095" t="str">
            <v>572.2_Gross Average Monthly Demand Reduction (kW/unit)</v>
          </cell>
          <cell r="D8095">
            <v>2</v>
          </cell>
          <cell r="E8095" t="str">
            <v>Gross Average Monthly Demand Reduction (kW/unit)</v>
          </cell>
          <cell r="F8095" t="str">
            <v>Demand Reduction Value Source</v>
          </cell>
          <cell r="G8095" t="str">
            <v/>
          </cell>
          <cell r="H8095" t="str">
            <v>Table 2-10</v>
          </cell>
          <cell r="I8095" t="str">
            <v>FinAnswer Express Market Characterization and Program Enhancements - Utah Service Territory 30 Nov 2011.pdf</v>
          </cell>
        </row>
        <row r="8096">
          <cell r="C8096" t="str">
            <v>572.2_Gross incremental annual electric savings (kWh/yr)</v>
          </cell>
          <cell r="D8096">
            <v>2</v>
          </cell>
          <cell r="E8096" t="str">
            <v>Gross incremental annual electric savings (kWh/yr)</v>
          </cell>
          <cell r="F8096" t="str">
            <v xml:space="preserve">Energy Savings Value Source </v>
          </cell>
          <cell r="G8096" t="str">
            <v/>
          </cell>
          <cell r="H8096" t="str">
            <v>Table 4-9</v>
          </cell>
          <cell r="I8096" t="str">
            <v>FinAnswer Express Market Characterization and Program Enhancements - Utah Service Territory 30 Nov 2011.pdf</v>
          </cell>
        </row>
        <row r="8097">
          <cell r="C8097" t="str">
            <v>572.2_Measure life (years)</v>
          </cell>
          <cell r="D8097">
            <v>2</v>
          </cell>
          <cell r="E8097" t="str">
            <v>Measure life (years)</v>
          </cell>
          <cell r="F8097" t="str">
            <v>Measure Life Value Source</v>
          </cell>
          <cell r="G8097" t="str">
            <v/>
          </cell>
          <cell r="H8097" t="str">
            <v>Table 2 on page 22 of Appendix 1</v>
          </cell>
          <cell r="I8097" t="str">
            <v>UT_2011_Annual_Report.pdf</v>
          </cell>
        </row>
        <row r="8098">
          <cell r="C8098" t="str">
            <v>572.2_Incremental cost ($)</v>
          </cell>
          <cell r="D8098">
            <v>2</v>
          </cell>
          <cell r="E8098" t="str">
            <v>Incremental cost ($)</v>
          </cell>
          <cell r="F8098" t="str">
            <v>Cost Value Source</v>
          </cell>
          <cell r="G8098" t="str">
            <v/>
          </cell>
          <cell r="H8098" t="str">
            <v>Table 4-9</v>
          </cell>
          <cell r="I8098" t="str">
            <v>FinAnswer Express Market Characterization and Program Enhancements - Utah Service Territory 30 Nov 2011.pdf</v>
          </cell>
        </row>
        <row r="8099">
          <cell r="C8099" t="str">
            <v>572.2_Incentive Customer ($)</v>
          </cell>
          <cell r="D8099">
            <v>2</v>
          </cell>
          <cell r="E8099" t="str">
            <v>Incentive Customer ($)</v>
          </cell>
          <cell r="F8099" t="str">
            <v>Incentive Value Source</v>
          </cell>
          <cell r="G8099" t="str">
            <v/>
          </cell>
          <cell r="H8099" t="str">
            <v>Table 4-9</v>
          </cell>
          <cell r="I8099" t="str">
            <v>FinAnswer Express Market Characterization and Program Enhancements - Utah Service Territory 30 Nov 2011.pdf</v>
          </cell>
        </row>
        <row r="8100">
          <cell r="C8100" t="str">
            <v>572.2_Gross incremental annual electric savings (kWh/yr)</v>
          </cell>
          <cell r="D8100">
            <v>2</v>
          </cell>
          <cell r="E8100" t="str">
            <v>Gross incremental annual electric savings (kWh/yr)</v>
          </cell>
          <cell r="F8100" t="str">
            <v>See Source Document(s) for savings methodology</v>
          </cell>
          <cell r="G8100" t="str">
            <v/>
          </cell>
          <cell r="H8100" t="str">
            <v/>
          </cell>
          <cell r="I8100" t="str">
            <v>Insulation.docx</v>
          </cell>
        </row>
        <row r="8101">
          <cell r="C8101" t="str">
            <v>572.2_Gross incremental annual electric savings (kWh/yr)</v>
          </cell>
          <cell r="D8101">
            <v>2</v>
          </cell>
          <cell r="E8101" t="str">
            <v>Gross incremental annual electric savings (kWh/yr)</v>
          </cell>
          <cell r="F8101" t="str">
            <v>See Source Document(s) for savings methodology</v>
          </cell>
          <cell r="G8101" t="str">
            <v/>
          </cell>
          <cell r="H8101" t="str">
            <v/>
          </cell>
          <cell r="I8101" t="str">
            <v>Evenlope_ModelingParameters 091911 UT.xls</v>
          </cell>
        </row>
        <row r="8102">
          <cell r="C8102" t="str">
            <v>572.3_Measure life (years)</v>
          </cell>
          <cell r="D8102">
            <v>3</v>
          </cell>
          <cell r="E8102" t="str">
            <v>Measure life (years)</v>
          </cell>
          <cell r="F8102" t="str">
            <v>Measure Life Value Source</v>
          </cell>
          <cell r="G8102" t="str">
            <v/>
          </cell>
          <cell r="H8102" t="str">
            <v>Table 2 on page 22 of Appendix 1</v>
          </cell>
          <cell r="I8102" t="str">
            <v>UT_2011_Annual_Report.pdf</v>
          </cell>
        </row>
        <row r="8103">
          <cell r="C8103" t="str">
            <v>572.3_Gross Average Monthly Demand Reduction (kW/unit)</v>
          </cell>
          <cell r="D8103">
            <v>3</v>
          </cell>
          <cell r="E8103" t="str">
            <v>Gross Average Monthly Demand Reduction (kW/unit)</v>
          </cell>
          <cell r="F8103" t="str">
            <v>Demand Reduction Value Source</v>
          </cell>
          <cell r="G8103" t="str">
            <v/>
          </cell>
          <cell r="H8103" t="str">
            <v/>
          </cell>
          <cell r="I8103" t="str">
            <v>Program Update Report UT 050214.docx</v>
          </cell>
        </row>
        <row r="8104">
          <cell r="C8104" t="str">
            <v>572.3_Incremental cost ($)</v>
          </cell>
          <cell r="D8104">
            <v>3</v>
          </cell>
          <cell r="E8104" t="str">
            <v>Incremental cost ($)</v>
          </cell>
          <cell r="F8104" t="str">
            <v>Cost Value Source</v>
          </cell>
          <cell r="G8104" t="str">
            <v/>
          </cell>
          <cell r="H8104" t="str">
            <v>Table 4-9</v>
          </cell>
          <cell r="I8104" t="str">
            <v>FinAnswer Express Market Characterization and Program Enhancements - Utah Service Territory 30 Nov 2011.pdf</v>
          </cell>
        </row>
        <row r="8105">
          <cell r="C8105" t="str">
            <v>572.3_Gross incremental annual electric savings (kWh/yr)</v>
          </cell>
          <cell r="D8105">
            <v>3</v>
          </cell>
          <cell r="E8105" t="str">
            <v>Gross incremental annual electric savings (kWh/yr)</v>
          </cell>
          <cell r="F8105" t="str">
            <v xml:space="preserve">Energy Savings Value Source </v>
          </cell>
          <cell r="G8105" t="str">
            <v/>
          </cell>
          <cell r="H8105" t="str">
            <v/>
          </cell>
          <cell r="I8105" t="str">
            <v>Program Update Report UT 050214.docx</v>
          </cell>
        </row>
        <row r="8106">
          <cell r="C8106" t="str">
            <v>572.3_Incentive Customer ($)</v>
          </cell>
          <cell r="D8106">
            <v>3</v>
          </cell>
          <cell r="E8106" t="str">
            <v>Incentive Customer ($)</v>
          </cell>
          <cell r="F8106" t="str">
            <v>Incentive Value Source</v>
          </cell>
          <cell r="G8106" t="str">
            <v/>
          </cell>
          <cell r="H8106" t="str">
            <v>Table 4-9</v>
          </cell>
          <cell r="I8106" t="str">
            <v>FinAnswer Express Market Characterization and Program Enhancements - Utah Service Territory 30 Nov 2011.pdf</v>
          </cell>
        </row>
        <row r="8107">
          <cell r="C8107" t="str">
            <v>766.2_Incentive Customer ($)</v>
          </cell>
          <cell r="D8107">
            <v>2</v>
          </cell>
          <cell r="E8107" t="str">
            <v>Incentive Customer ($)</v>
          </cell>
          <cell r="F8107" t="str">
            <v>Incentive Value Source</v>
          </cell>
          <cell r="G8107" t="str">
            <v/>
          </cell>
          <cell r="H8107" t="str">
            <v>pg 10, Table 4-7</v>
          </cell>
          <cell r="I8107" t="str">
            <v>FinAnswer Express Market Characterization and Program Enhancements - Washington Service Territory 9 Sept 2011.pdf</v>
          </cell>
        </row>
        <row r="8108">
          <cell r="C8108" t="str">
            <v>766.2_Gross Average Monthly Demand Reduction (kW/unit)</v>
          </cell>
          <cell r="D8108">
            <v>2</v>
          </cell>
          <cell r="E8108" t="str">
            <v>Gross Average Monthly Demand Reduction (kW/unit)</v>
          </cell>
          <cell r="F8108" t="str">
            <v>Savings Parameters</v>
          </cell>
          <cell r="G8108" t="str">
            <v/>
          </cell>
          <cell r="H8108" t="str">
            <v>See Source Document(s) for savings methodology</v>
          </cell>
          <cell r="I8108" t="str">
            <v>Envel_ModelParameters 090710 WA_CA_ID.xls</v>
          </cell>
        </row>
        <row r="8109">
          <cell r="C8109" t="str">
            <v>766.2_Gross incremental annual electric savings (kWh/yr)</v>
          </cell>
          <cell r="D8109">
            <v>2</v>
          </cell>
          <cell r="E8109" t="str">
            <v>Gross incremental annual electric savings (kWh/yr)</v>
          </cell>
          <cell r="F8109" t="str">
            <v>Savings Parameters</v>
          </cell>
          <cell r="G8109" t="str">
            <v/>
          </cell>
          <cell r="H8109" t="str">
            <v>See Source Document(s) for savings methodology</v>
          </cell>
          <cell r="I8109" t="str">
            <v>WA Insulation.docx</v>
          </cell>
        </row>
        <row r="8110">
          <cell r="C8110" t="str">
            <v>766.2_Measure life (years)</v>
          </cell>
          <cell r="D8110">
            <v>2</v>
          </cell>
          <cell r="E8110" t="str">
            <v>Measure life (years)</v>
          </cell>
          <cell r="F8110" t="str">
            <v>Measure Life Value Source</v>
          </cell>
          <cell r="G8110" t="str">
            <v/>
          </cell>
          <cell r="H8110" t="str">
            <v>pg 10, Table 4-7</v>
          </cell>
          <cell r="I8110" t="str">
            <v>FinAnswer Express Market Characterization and Program Enhancements - Washington Service Territory 9 Sept 2011.pdf</v>
          </cell>
        </row>
        <row r="8111">
          <cell r="C8111" t="str">
            <v>766.2_Gross incremental annual electric savings (kWh/yr)</v>
          </cell>
          <cell r="D8111">
            <v>2</v>
          </cell>
          <cell r="E8111" t="str">
            <v>Gross incremental annual electric savings (kWh/yr)</v>
          </cell>
          <cell r="F8111" t="str">
            <v>Savings Parameters</v>
          </cell>
          <cell r="G8111" t="str">
            <v/>
          </cell>
          <cell r="H8111" t="str">
            <v>See Source Document(s) for savings methodology</v>
          </cell>
          <cell r="I8111" t="str">
            <v>Envel_ModelParameters 090710 WA_CA_ID.xls</v>
          </cell>
        </row>
        <row r="8112">
          <cell r="C8112" t="str">
            <v>766.2_Incremental cost ($)</v>
          </cell>
          <cell r="D8112">
            <v>2</v>
          </cell>
          <cell r="E8112" t="str">
            <v>Incremental cost ($)</v>
          </cell>
          <cell r="F8112" t="str">
            <v>Cost Value Source</v>
          </cell>
          <cell r="G8112" t="str">
            <v/>
          </cell>
          <cell r="H8112" t="str">
            <v>pg 10, Table 4-7</v>
          </cell>
          <cell r="I8112" t="str">
            <v>FinAnswer Express Market Characterization and Program Enhancements - Washington Service Territory 9 Sept 2011.pdf</v>
          </cell>
        </row>
        <row r="8113">
          <cell r="C8113" t="str">
            <v>766.2_Gross incremental annual electric savings (kWh/yr)</v>
          </cell>
          <cell r="D8113">
            <v>2</v>
          </cell>
          <cell r="E8113" t="str">
            <v>Gross incremental annual electric savings (kWh/yr)</v>
          </cell>
          <cell r="F8113" t="str">
            <v xml:space="preserve">Energy Savings Value Source </v>
          </cell>
          <cell r="G8113" t="str">
            <v/>
          </cell>
          <cell r="H8113" t="str">
            <v>pg 10, Table 4-7</v>
          </cell>
          <cell r="I8113" t="str">
            <v>FinAnswer Express Market Characterization and Program Enhancements - Washington Service Territory 9 Sept 2011.pdf</v>
          </cell>
        </row>
        <row r="8114">
          <cell r="C8114" t="str">
            <v>766.2_Gross Average Monthly Demand Reduction (kW/unit)</v>
          </cell>
          <cell r="D8114">
            <v>2</v>
          </cell>
          <cell r="E8114" t="str">
            <v>Gross Average Monthly Demand Reduction (kW/unit)</v>
          </cell>
          <cell r="F8114" t="str">
            <v>Savings Parameters</v>
          </cell>
          <cell r="G8114" t="str">
            <v/>
          </cell>
          <cell r="H8114" t="str">
            <v>See Source Document(s) for savings methodology</v>
          </cell>
          <cell r="I8114" t="str">
            <v>WA Insulation.docx</v>
          </cell>
        </row>
        <row r="8115">
          <cell r="C8115" t="str">
            <v>766.2_Gross Average Monthly Demand Reduction (kW/unit)</v>
          </cell>
          <cell r="D8115">
            <v>2</v>
          </cell>
          <cell r="E8115" t="str">
            <v>Gross Average Monthly Demand Reduction (kW/unit)</v>
          </cell>
          <cell r="F8115" t="str">
            <v>Demand Reduction Value Source</v>
          </cell>
          <cell r="G8115" t="str">
            <v/>
          </cell>
          <cell r="H8115" t="str">
            <v>pg 10, Table 4-7</v>
          </cell>
          <cell r="I8115" t="str">
            <v>FinAnswer Express Market Characterization and Program Enhancements - Washington Service Territory 9 Sept 2011.pdf</v>
          </cell>
        </row>
        <row r="8116">
          <cell r="C8116" t="str">
            <v>972.2_Planned Net to Gross Ratio</v>
          </cell>
          <cell r="D8116">
            <v>2</v>
          </cell>
          <cell r="E8116" t="str">
            <v>Planned Net to Gross Ratio</v>
          </cell>
          <cell r="F8116" t="str">
            <v>Net-to-Gross Value Source</v>
          </cell>
          <cell r="G8116" t="str">
            <v/>
          </cell>
          <cell r="H8116" t="str">
            <v>Page 10</v>
          </cell>
          <cell r="I8116" t="str">
            <v>DSM_WY_FinAnswerExpress_Report_2011.pdf</v>
          </cell>
        </row>
        <row r="8117">
          <cell r="C8117" t="str">
            <v>972.2_Planned Realization Rate</v>
          </cell>
          <cell r="D8117">
            <v>2</v>
          </cell>
          <cell r="E8117" t="str">
            <v>Planned Realization Rate</v>
          </cell>
          <cell r="F8117" t="str">
            <v>Realization Rate Value Source</v>
          </cell>
          <cell r="G8117" t="str">
            <v/>
          </cell>
          <cell r="H8117" t="str">
            <v>Table 1</v>
          </cell>
          <cell r="I8117" t="str">
            <v>DSM_WY_FinAnswerExpress_Report_2011.pdf</v>
          </cell>
        </row>
        <row r="8118">
          <cell r="C8118" t="str">
            <v>972.2_Measure life (years)</v>
          </cell>
          <cell r="D8118">
            <v>2</v>
          </cell>
          <cell r="E8118" t="str">
            <v>Measure life (years)</v>
          </cell>
          <cell r="F8118" t="str">
            <v>Measure Life Value Source</v>
          </cell>
          <cell r="G8118" t="str">
            <v/>
          </cell>
          <cell r="H8118" t="str">
            <v/>
          </cell>
          <cell r="I8118" t="str">
            <v>NonLighting Measure Worksheets WY 120814.pdf</v>
          </cell>
        </row>
        <row r="8119">
          <cell r="C8119" t="str">
            <v>972.2_Gross Average Monthly Demand Reduction (kW/unit)</v>
          </cell>
          <cell r="D8119">
            <v>2</v>
          </cell>
          <cell r="E8119" t="str">
            <v>Gross Average Monthly Demand Reduction (kW/unit)</v>
          </cell>
          <cell r="F8119" t="str">
            <v>Demand Savings Value Source</v>
          </cell>
          <cell r="G8119" t="str">
            <v/>
          </cell>
          <cell r="H8119" t="str">
            <v/>
          </cell>
          <cell r="I8119" t="str">
            <v>NonLighting Measure Worksheets WY 120814.pdf</v>
          </cell>
        </row>
        <row r="8120">
          <cell r="C8120" t="str">
            <v>972.2_Gross incremental annual electric savings (kWh/yr)</v>
          </cell>
          <cell r="D8120">
            <v>2</v>
          </cell>
          <cell r="E8120" t="str">
            <v>Gross incremental annual electric savings (kWh/yr)</v>
          </cell>
          <cell r="F8120" t="str">
            <v>Energy Savings Value Source</v>
          </cell>
          <cell r="G8120" t="str">
            <v/>
          </cell>
          <cell r="H8120" t="str">
            <v/>
          </cell>
          <cell r="I8120" t="str">
            <v>NonLighting Measure Worksheets WY 120814.pdf</v>
          </cell>
        </row>
        <row r="8121">
          <cell r="C8121" t="str">
            <v>972.2_Incremental cost ($)</v>
          </cell>
          <cell r="D8121">
            <v>2</v>
          </cell>
          <cell r="E8121" t="str">
            <v>Incremental cost ($)</v>
          </cell>
          <cell r="F8121" t="str">
            <v>Incremental Cost Value Source</v>
          </cell>
          <cell r="G8121" t="str">
            <v/>
          </cell>
          <cell r="H8121" t="str">
            <v/>
          </cell>
          <cell r="I8121" t="str">
            <v>NonLighting Measure Worksheets WY 120814.pdf</v>
          </cell>
        </row>
        <row r="8122">
          <cell r="C8122" t="str">
            <v>112.1_Planned Net to Gross Ratio</v>
          </cell>
          <cell r="D8122">
            <v>1</v>
          </cell>
          <cell r="E8122" t="str">
            <v>Planned Net to Gross Ratio</v>
          </cell>
          <cell r="F8122" t="str">
            <v>Net-to-Gross Value Source</v>
          </cell>
          <cell r="G8122" t="str">
            <v/>
          </cell>
          <cell r="H8122" t="str">
            <v>page 2</v>
          </cell>
          <cell r="I8122" t="str">
            <v>CA_FinAnswer_Express_Program_Evaluation_2009-2011.pdf</v>
          </cell>
        </row>
        <row r="8123">
          <cell r="C8123" t="str">
            <v>112.1_Incremental cost ($)</v>
          </cell>
          <cell r="D8123">
            <v>1</v>
          </cell>
          <cell r="E8123" t="str">
            <v>Incremental cost ($)</v>
          </cell>
          <cell r="F8123" t="str">
            <v>Cost Value Source</v>
          </cell>
          <cell r="G8123" t="str">
            <v/>
          </cell>
          <cell r="H8123" t="str">
            <v>Table 4-8</v>
          </cell>
          <cell r="I8123" t="str">
            <v>CA FinAnswer Express Market Characterization 081911.pdf</v>
          </cell>
        </row>
        <row r="8124">
          <cell r="C8124" t="str">
            <v>112.1_Gross incremental annual electric savings (kWh/yr)</v>
          </cell>
          <cell r="D8124">
            <v>1</v>
          </cell>
          <cell r="E8124" t="str">
            <v>Gross incremental annual electric savings (kWh/yr)</v>
          </cell>
          <cell r="F8124" t="str">
            <v>See Source Document(s) for savings methodology</v>
          </cell>
          <cell r="G8124" t="str">
            <v/>
          </cell>
          <cell r="H8124" t="str">
            <v/>
          </cell>
          <cell r="I8124" t="str">
            <v>Envel_ModelParameters 090710 WA_CA_ID.xls</v>
          </cell>
        </row>
        <row r="8125">
          <cell r="C8125" t="str">
            <v>112.1_Gross incremental annual electric savings (kWh/yr)</v>
          </cell>
          <cell r="D8125">
            <v>1</v>
          </cell>
          <cell r="E8125" t="str">
            <v>Gross incremental annual electric savings (kWh/yr)</v>
          </cell>
          <cell r="F8125" t="str">
            <v>See Source Document(s) for savings methodology</v>
          </cell>
          <cell r="G8125" t="str">
            <v/>
          </cell>
          <cell r="H8125" t="str">
            <v/>
          </cell>
          <cell r="I8125" t="str">
            <v>Insulation.docx</v>
          </cell>
        </row>
        <row r="8126">
          <cell r="C8126" t="str">
            <v>112.1_Gross incremental annual electric savings (kWh/yr)</v>
          </cell>
          <cell r="D8126">
            <v>1</v>
          </cell>
          <cell r="E8126" t="str">
            <v>Gross incremental annual electric savings (kWh/yr)</v>
          </cell>
          <cell r="F8126" t="str">
            <v xml:space="preserve">Energy Savings Value Source </v>
          </cell>
          <cell r="G8126" t="str">
            <v/>
          </cell>
          <cell r="H8126" t="str">
            <v>Table 4-8</v>
          </cell>
          <cell r="I8126" t="str">
            <v>CA FinAnswer Express Market Characterization 081911.pdf</v>
          </cell>
        </row>
        <row r="8127">
          <cell r="C8127" t="str">
            <v>112.1_Incentive Customer ($)</v>
          </cell>
          <cell r="D8127">
            <v>1</v>
          </cell>
          <cell r="E8127" t="str">
            <v>Incentive Customer ($)</v>
          </cell>
          <cell r="F8127" t="str">
            <v>Incentive Value Source</v>
          </cell>
          <cell r="G8127" t="str">
            <v/>
          </cell>
          <cell r="H8127" t="str">
            <v>Table 4-8</v>
          </cell>
          <cell r="I8127" t="str">
            <v>CA FinAnswer Express Market Characterization 081911.pdf</v>
          </cell>
        </row>
        <row r="8128">
          <cell r="C8128" t="str">
            <v>112.1_Planned Realization Rate</v>
          </cell>
          <cell r="D8128">
            <v>1</v>
          </cell>
          <cell r="E8128" t="str">
            <v>Planned Realization Rate</v>
          </cell>
          <cell r="F8128" t="str">
            <v>Realization Rate Value Source</v>
          </cell>
          <cell r="G8128" t="str">
            <v/>
          </cell>
          <cell r="H8128" t="str">
            <v>page 2</v>
          </cell>
          <cell r="I8128" t="str">
            <v>CA_FinAnswer_Express_Program_Evaluation_2009-2011.pdf</v>
          </cell>
        </row>
        <row r="8129">
          <cell r="C8129" t="str">
            <v>112.1_Measure life (years)</v>
          </cell>
          <cell r="D8129">
            <v>1</v>
          </cell>
          <cell r="E8129" t="str">
            <v>Measure life (years)</v>
          </cell>
          <cell r="F8129" t="str">
            <v>Measure Life Value Source</v>
          </cell>
          <cell r="G8129" t="str">
            <v/>
          </cell>
          <cell r="H8129" t="str">
            <v>Table 4-8</v>
          </cell>
          <cell r="I8129" t="str">
            <v>CA FinAnswer Express Market Characterization 081911.pdf</v>
          </cell>
        </row>
        <row r="8130">
          <cell r="C8130" t="str">
            <v>112.1_Gross Average Monthly Demand Reduction (kW/unit)</v>
          </cell>
          <cell r="D8130">
            <v>1</v>
          </cell>
          <cell r="E8130" t="str">
            <v>Gross Average Monthly Demand Reduction (kW/unit)</v>
          </cell>
          <cell r="F8130" t="str">
            <v>Demand Reduction Value Source</v>
          </cell>
          <cell r="G8130" t="str">
            <v/>
          </cell>
          <cell r="H8130" t="str">
            <v>Table 2-10</v>
          </cell>
          <cell r="I8130" t="str">
            <v>CA FinAnswer Express Market Characterization 081911.pdf</v>
          </cell>
        </row>
        <row r="8131">
          <cell r="C8131" t="str">
            <v>107.2_Planned Net to Gross Ratio</v>
          </cell>
          <cell r="D8131">
            <v>2</v>
          </cell>
          <cell r="E8131" t="str">
            <v>Planned Net to Gross Ratio</v>
          </cell>
          <cell r="F8131" t="str">
            <v>Net-to-Gross Value Source</v>
          </cell>
          <cell r="G8131" t="str">
            <v/>
          </cell>
          <cell r="H8131" t="str">
            <v>page 2</v>
          </cell>
          <cell r="I8131" t="str">
            <v>CA_FinAnswer_Express_Program_Evaluation_2009-2011.pdf</v>
          </cell>
        </row>
        <row r="8132">
          <cell r="C8132" t="str">
            <v>107.2_Planned Realization Rate</v>
          </cell>
          <cell r="D8132">
            <v>2</v>
          </cell>
          <cell r="E8132" t="str">
            <v>Planned Realization Rate</v>
          </cell>
          <cell r="F8132" t="str">
            <v>Realization Rate Value Source</v>
          </cell>
          <cell r="G8132" t="str">
            <v/>
          </cell>
          <cell r="H8132" t="str">
            <v>page 2</v>
          </cell>
          <cell r="I8132" t="str">
            <v>CA_FinAnswer_Express_Program_Evaluation_2009-2011.pdf</v>
          </cell>
        </row>
        <row r="8133">
          <cell r="C8133" t="str">
            <v>333.2_Planned Net to Gross Ratio</v>
          </cell>
          <cell r="D8133">
            <v>2</v>
          </cell>
          <cell r="E8133" t="str">
            <v>Planned Net to Gross Ratio</v>
          </cell>
          <cell r="F8133" t="str">
            <v>Net-to-Gross Value Source</v>
          </cell>
          <cell r="G8133" t="str">
            <v/>
          </cell>
          <cell r="H8133" t="str">
            <v>Page 2</v>
          </cell>
          <cell r="I8133" t="str">
            <v>ID_FinAnswer_Express_Program_Evaluation_2009-2011.pdf</v>
          </cell>
        </row>
        <row r="8134">
          <cell r="C8134" t="str">
            <v>333.2_Gross incremental annual electric savings (kWh/yr)</v>
          </cell>
          <cell r="D8134">
            <v>2</v>
          </cell>
          <cell r="E8134" t="str">
            <v>Gross incremental annual electric savings (kWh/yr)</v>
          </cell>
          <cell r="F8134" t="str">
            <v xml:space="preserve">Energy Savings Value Source </v>
          </cell>
          <cell r="G8134" t="str">
            <v/>
          </cell>
          <cell r="H8134" t="str">
            <v/>
          </cell>
          <cell r="I8134" t="str">
            <v>2010 ID FX MARKET CHARACTERIZATION 051512.pdf</v>
          </cell>
        </row>
        <row r="8135">
          <cell r="C8135" t="str">
            <v>333.2_Incremental cost ($)</v>
          </cell>
          <cell r="D8135">
            <v>2</v>
          </cell>
          <cell r="E8135" t="str">
            <v>Incremental cost ($)</v>
          </cell>
          <cell r="F8135" t="str">
            <v>Cost Value Source</v>
          </cell>
          <cell r="G8135" t="str">
            <v/>
          </cell>
          <cell r="H8135" t="str">
            <v/>
          </cell>
          <cell r="I8135" t="str">
            <v>2010 ID FX MARKET CHARACTERIZATION 051512.pdf</v>
          </cell>
        </row>
        <row r="8136">
          <cell r="C8136" t="str">
            <v>333.2_Gross Average Monthly Demand Reduction (kW/unit)</v>
          </cell>
          <cell r="D8136">
            <v>2</v>
          </cell>
          <cell r="E8136" t="str">
            <v>Gross Average Monthly Demand Reduction (kW/unit)</v>
          </cell>
          <cell r="F8136" t="str">
            <v>Demand Reduction Value Source</v>
          </cell>
          <cell r="G8136" t="str">
            <v/>
          </cell>
          <cell r="H8136" t="str">
            <v/>
          </cell>
          <cell r="I8136" t="str">
            <v>2010 ID FX MARKET CHARACTERIZATION 051512.pdf</v>
          </cell>
        </row>
        <row r="8137">
          <cell r="C8137" t="str">
            <v>333.2_Planned Realization Rate</v>
          </cell>
          <cell r="D8137">
            <v>2</v>
          </cell>
          <cell r="E8137" t="str">
            <v>Planned Realization Rate</v>
          </cell>
          <cell r="F8137" t="str">
            <v>Realization Rate Value Source</v>
          </cell>
          <cell r="G8137" t="str">
            <v/>
          </cell>
          <cell r="H8137" t="str">
            <v>Table 1</v>
          </cell>
          <cell r="I8137" t="str">
            <v>ID_FinAnswer_Express_Program_Evaluation_2009-2011.pdf</v>
          </cell>
        </row>
        <row r="8138">
          <cell r="C8138" t="str">
            <v>333.2_Measure life (years)</v>
          </cell>
          <cell r="D8138">
            <v>2</v>
          </cell>
          <cell r="E8138" t="str">
            <v>Measure life (years)</v>
          </cell>
          <cell r="F8138" t="str">
            <v>Measure Life Value Source</v>
          </cell>
          <cell r="G8138" t="str">
            <v/>
          </cell>
          <cell r="H8138" t="str">
            <v/>
          </cell>
          <cell r="I8138" t="str">
            <v>2010 ID FX MARKET CHARACTERIZATION 051512.pdf</v>
          </cell>
        </row>
        <row r="8139">
          <cell r="C8139" t="str">
            <v>551.2_Gross incremental annual electric savings (kWh/yr)</v>
          </cell>
          <cell r="D8139">
            <v>2</v>
          </cell>
          <cell r="E8139" t="str">
            <v>Gross incremental annual electric savings (kWh/yr)</v>
          </cell>
          <cell r="F8139" t="str">
            <v>See Source Document(s) for savings methodology</v>
          </cell>
          <cell r="G8139" t="str">
            <v/>
          </cell>
          <cell r="H8139" t="str">
            <v/>
          </cell>
          <cell r="I8139" t="str">
            <v>Insulation.docx</v>
          </cell>
        </row>
        <row r="8140">
          <cell r="C8140" t="str">
            <v>551.2_Gross incremental annual electric savings (kWh/yr)</v>
          </cell>
          <cell r="D8140">
            <v>2</v>
          </cell>
          <cell r="E8140" t="str">
            <v>Gross incremental annual electric savings (kWh/yr)</v>
          </cell>
          <cell r="F8140" t="str">
            <v xml:space="preserve">Energy Savings Value Source </v>
          </cell>
          <cell r="G8140" t="str">
            <v/>
          </cell>
          <cell r="H8140" t="str">
            <v>Table 4-8</v>
          </cell>
          <cell r="I8140" t="str">
            <v>FinAnswer Express Market Characterization and Program Enhancements - Utah Service Territory 30 Nov 2011.pdf</v>
          </cell>
        </row>
        <row r="8141">
          <cell r="C8141" t="str">
            <v>551.2_Incentive Customer ($)</v>
          </cell>
          <cell r="D8141">
            <v>2</v>
          </cell>
          <cell r="E8141" t="str">
            <v>Incentive Customer ($)</v>
          </cell>
          <cell r="F8141" t="str">
            <v>Incentive Value Source</v>
          </cell>
          <cell r="G8141" t="str">
            <v/>
          </cell>
          <cell r="H8141" t="str">
            <v>Table 4-8</v>
          </cell>
          <cell r="I8141" t="str">
            <v>FinAnswer Express Market Characterization and Program Enhancements - Utah Service Territory 30 Nov 2011.pdf</v>
          </cell>
        </row>
        <row r="8142">
          <cell r="C8142" t="str">
            <v>551.2_Measure life (years)</v>
          </cell>
          <cell r="D8142">
            <v>2</v>
          </cell>
          <cell r="E8142" t="str">
            <v>Measure life (years)</v>
          </cell>
          <cell r="F8142" t="str">
            <v>Measure Life Value Source</v>
          </cell>
          <cell r="G8142" t="str">
            <v/>
          </cell>
          <cell r="H8142" t="str">
            <v>Table 2 on page 22 of Appendix 1</v>
          </cell>
          <cell r="I8142" t="str">
            <v>UT_2011_Annual_Report.pdf</v>
          </cell>
        </row>
        <row r="8143">
          <cell r="C8143" t="str">
            <v>551.2_Gross Average Monthly Demand Reduction (kW/unit)</v>
          </cell>
          <cell r="D8143">
            <v>2</v>
          </cell>
          <cell r="E8143" t="str">
            <v>Gross Average Monthly Demand Reduction (kW/unit)</v>
          </cell>
          <cell r="F8143" t="str">
            <v>Demand Reduction Value Source</v>
          </cell>
          <cell r="G8143" t="str">
            <v/>
          </cell>
          <cell r="H8143" t="str">
            <v>Table 2-10</v>
          </cell>
          <cell r="I8143" t="str">
            <v>FinAnswer Express Market Characterization and Program Enhancements - Utah Service Territory 30 Nov 2011.pdf</v>
          </cell>
        </row>
        <row r="8144">
          <cell r="C8144" t="str">
            <v>551.2_Gross incremental annual electric savings (kWh/yr)</v>
          </cell>
          <cell r="D8144">
            <v>2</v>
          </cell>
          <cell r="E8144" t="str">
            <v>Gross incremental annual electric savings (kWh/yr)</v>
          </cell>
          <cell r="F8144" t="str">
            <v>See Source Document(s) for savings methodology</v>
          </cell>
          <cell r="G8144" t="str">
            <v/>
          </cell>
          <cell r="H8144" t="str">
            <v/>
          </cell>
          <cell r="I8144" t="str">
            <v>Evenlope_ModelingParameters 091911 UT.xls</v>
          </cell>
        </row>
        <row r="8145">
          <cell r="C8145" t="str">
            <v>551.2_Incremental cost ($)</v>
          </cell>
          <cell r="D8145">
            <v>2</v>
          </cell>
          <cell r="E8145" t="str">
            <v>Incremental cost ($)</v>
          </cell>
          <cell r="F8145" t="str">
            <v>Cost Value Source</v>
          </cell>
          <cell r="G8145" t="str">
            <v/>
          </cell>
          <cell r="H8145" t="str">
            <v>Table 4-8</v>
          </cell>
          <cell r="I8145" t="str">
            <v>FinAnswer Express Market Characterization and Program Enhancements - Utah Service Territory 30 Nov 2011.pdf</v>
          </cell>
        </row>
        <row r="8146">
          <cell r="C8146" t="str">
            <v>753.2_Measure life (years)</v>
          </cell>
          <cell r="D8146">
            <v>2</v>
          </cell>
          <cell r="E8146" t="str">
            <v>Measure life (years)</v>
          </cell>
          <cell r="F8146" t="str">
            <v>Measure Life Value Source</v>
          </cell>
          <cell r="G8146" t="str">
            <v/>
          </cell>
          <cell r="H8146" t="str">
            <v>pg 10, Table 4-8</v>
          </cell>
          <cell r="I8146" t="str">
            <v>FinAnswer Express Market Characterization and Program Enhancements - Washington Service Territory 9 Sept 2011.pdf</v>
          </cell>
        </row>
        <row r="8147">
          <cell r="C8147" t="str">
            <v>753.2_Incentive Customer ($)</v>
          </cell>
          <cell r="D8147">
            <v>2</v>
          </cell>
          <cell r="E8147" t="str">
            <v>Incentive Customer ($)</v>
          </cell>
          <cell r="F8147" t="str">
            <v>Incentive Value Source</v>
          </cell>
          <cell r="G8147" t="str">
            <v/>
          </cell>
          <cell r="H8147" t="str">
            <v>pg 10, Table 4-8</v>
          </cell>
          <cell r="I8147" t="str">
            <v>FinAnswer Express Market Characterization and Program Enhancements - Washington Service Territory 9 Sept 2011.pdf</v>
          </cell>
        </row>
        <row r="8148">
          <cell r="C8148" t="str">
            <v>753.2_Gross incremental annual electric savings (kWh/yr)</v>
          </cell>
          <cell r="D8148">
            <v>2</v>
          </cell>
          <cell r="E8148" t="str">
            <v>Gross incremental annual electric savings (kWh/yr)</v>
          </cell>
          <cell r="F8148" t="str">
            <v>Savings Parameters</v>
          </cell>
          <cell r="G8148" t="str">
            <v/>
          </cell>
          <cell r="H8148" t="str">
            <v>See Source Document(s) for savings methodology</v>
          </cell>
          <cell r="I8148" t="str">
            <v>Envel_ModelParameters 090710 WA_CA_ID.xls</v>
          </cell>
        </row>
        <row r="8149">
          <cell r="C8149" t="str">
            <v>753.2_Gross Average Monthly Demand Reduction (kW/unit)</v>
          </cell>
          <cell r="D8149">
            <v>2</v>
          </cell>
          <cell r="E8149" t="str">
            <v>Gross Average Monthly Demand Reduction (kW/unit)</v>
          </cell>
          <cell r="F8149" t="str">
            <v>Savings Parameters</v>
          </cell>
          <cell r="G8149" t="str">
            <v/>
          </cell>
          <cell r="H8149" t="str">
            <v>See Source Document(s) for savings methodology</v>
          </cell>
          <cell r="I8149" t="str">
            <v>Envel_ModelParameters 090710 WA_CA_ID.xls</v>
          </cell>
        </row>
        <row r="8150">
          <cell r="C8150" t="str">
            <v>753.2_Gross Average Monthly Demand Reduction (kW/unit)</v>
          </cell>
          <cell r="D8150">
            <v>2</v>
          </cell>
          <cell r="E8150" t="str">
            <v>Gross Average Monthly Demand Reduction (kW/unit)</v>
          </cell>
          <cell r="F8150" t="str">
            <v>Savings Parameters</v>
          </cell>
          <cell r="G8150" t="str">
            <v/>
          </cell>
          <cell r="H8150" t="str">
            <v>See Source Document(s) for savings methodology</v>
          </cell>
          <cell r="I8150" t="str">
            <v>WA Insulation.docx</v>
          </cell>
        </row>
        <row r="8151">
          <cell r="C8151" t="str">
            <v>753.2_Gross incremental annual electric savings (kWh/yr)</v>
          </cell>
          <cell r="D8151">
            <v>2</v>
          </cell>
          <cell r="E8151" t="str">
            <v>Gross incremental annual electric savings (kWh/yr)</v>
          </cell>
          <cell r="F8151" t="str">
            <v xml:space="preserve">Energy Savings Value Source </v>
          </cell>
          <cell r="G8151" t="str">
            <v/>
          </cell>
          <cell r="H8151" t="str">
            <v>pg 10, Table 4-8</v>
          </cell>
          <cell r="I8151" t="str">
            <v>FinAnswer Express Market Characterization and Program Enhancements - Washington Service Territory 9 Sept 2011.pdf</v>
          </cell>
        </row>
        <row r="8152">
          <cell r="C8152" t="str">
            <v>753.2_Incremental cost ($)</v>
          </cell>
          <cell r="D8152">
            <v>2</v>
          </cell>
          <cell r="E8152" t="str">
            <v>Incremental cost ($)</v>
          </cell>
          <cell r="F8152" t="str">
            <v>Cost Value Source</v>
          </cell>
          <cell r="G8152" t="str">
            <v/>
          </cell>
          <cell r="H8152" t="str">
            <v>pg 10, Table 4-8</v>
          </cell>
          <cell r="I8152" t="str">
            <v>FinAnswer Express Market Characterization and Program Enhancements - Washington Service Territory 9 Sept 2011.pdf</v>
          </cell>
        </row>
        <row r="8153">
          <cell r="C8153" t="str">
            <v>753.2_Gross incremental annual electric savings (kWh/yr)</v>
          </cell>
          <cell r="D8153">
            <v>2</v>
          </cell>
          <cell r="E8153" t="str">
            <v>Gross incremental annual electric savings (kWh/yr)</v>
          </cell>
          <cell r="F8153" t="str">
            <v>Savings Parameters</v>
          </cell>
          <cell r="G8153" t="str">
            <v/>
          </cell>
          <cell r="H8153" t="str">
            <v>See Source Document(s) for savings methodology</v>
          </cell>
          <cell r="I8153" t="str">
            <v>WA Insulation.docx</v>
          </cell>
        </row>
        <row r="8154">
          <cell r="C8154" t="str">
            <v>753.2_Gross Average Monthly Demand Reduction (kW/unit)</v>
          </cell>
          <cell r="D8154">
            <v>2</v>
          </cell>
          <cell r="E8154" t="str">
            <v>Gross Average Monthly Demand Reduction (kW/unit)</v>
          </cell>
          <cell r="F8154" t="str">
            <v>Demand Reduction Value Source</v>
          </cell>
          <cell r="G8154" t="str">
            <v/>
          </cell>
          <cell r="H8154" t="str">
            <v>pg 10, Table 4-8</v>
          </cell>
          <cell r="I8154" t="str">
            <v>FinAnswer Express Market Characterization and Program Enhancements - Washington Service Territory 9 Sept 2011.pdf</v>
          </cell>
        </row>
        <row r="8155">
          <cell r="C8155" t="str">
            <v>956.2_Measure life (years)</v>
          </cell>
          <cell r="D8155">
            <v>2</v>
          </cell>
          <cell r="E8155" t="str">
            <v>Measure life (years)</v>
          </cell>
          <cell r="F8155" t="str">
            <v>Measure Life Value Source</v>
          </cell>
          <cell r="G8155" t="str">
            <v/>
          </cell>
          <cell r="H8155" t="str">
            <v>Page 4-10</v>
          </cell>
          <cell r="I8155" t="str">
            <v>2010 WY Market Characterization 101810.pdf</v>
          </cell>
        </row>
        <row r="8156">
          <cell r="C8156" t="str">
            <v>956.2_Incremental cost ($)</v>
          </cell>
          <cell r="D8156">
            <v>2</v>
          </cell>
          <cell r="E8156" t="str">
            <v>Incremental cost ($)</v>
          </cell>
          <cell r="F8156" t="str">
            <v>Incremental Cost Value Source</v>
          </cell>
          <cell r="G8156" t="str">
            <v/>
          </cell>
          <cell r="H8156" t="str">
            <v>Page 4-10</v>
          </cell>
          <cell r="I8156" t="str">
            <v>2010 WY Market Characterization 101810.pdf</v>
          </cell>
        </row>
        <row r="8157">
          <cell r="C8157" t="str">
            <v>956.2_Gross incremental annual electric savings (kWh/yr)</v>
          </cell>
          <cell r="D8157">
            <v>2</v>
          </cell>
          <cell r="E8157" t="str">
            <v>Gross incremental annual electric savings (kWh/yr)</v>
          </cell>
          <cell r="F8157" t="str">
            <v>Energy Savings Value Source</v>
          </cell>
          <cell r="G8157" t="str">
            <v/>
          </cell>
          <cell r="H8157" t="str">
            <v>Page 4-10</v>
          </cell>
          <cell r="I8157" t="str">
            <v>2010 WY Market Characterization 101810.pdf</v>
          </cell>
        </row>
        <row r="8158">
          <cell r="C8158" t="str">
            <v>956.2_Planned Net to Gross Ratio</v>
          </cell>
          <cell r="D8158">
            <v>2</v>
          </cell>
          <cell r="E8158" t="str">
            <v>Planned Net to Gross Ratio</v>
          </cell>
          <cell r="F8158" t="str">
            <v>Net-to-Gross Value Source</v>
          </cell>
          <cell r="G8158" t="str">
            <v/>
          </cell>
          <cell r="H8158" t="str">
            <v>Page 10</v>
          </cell>
          <cell r="I8158" t="str">
            <v>DSM_WY_FinAnswerExpress_Report_2011.pdf</v>
          </cell>
        </row>
        <row r="8159">
          <cell r="C8159" t="str">
            <v>956.2_Gross Average Monthly Demand Reduction (kW/unit)</v>
          </cell>
          <cell r="D8159">
            <v>2</v>
          </cell>
          <cell r="E8159" t="str">
            <v>Gross Average Monthly Demand Reduction (kW/unit)</v>
          </cell>
          <cell r="F8159" t="str">
            <v>Demand Savings Value Source</v>
          </cell>
          <cell r="G8159" t="str">
            <v/>
          </cell>
          <cell r="H8159" t="str">
            <v>Page 4-10</v>
          </cell>
          <cell r="I8159" t="str">
            <v>2010 WY Market Characterization 101810.pdf</v>
          </cell>
        </row>
        <row r="8160">
          <cell r="C8160" t="str">
            <v>956.2_Planned Realization Rate</v>
          </cell>
          <cell r="D8160">
            <v>2</v>
          </cell>
          <cell r="E8160" t="str">
            <v>Planned Realization Rate</v>
          </cell>
          <cell r="F8160" t="str">
            <v>Realization Rate Value Source</v>
          </cell>
          <cell r="G8160" t="str">
            <v/>
          </cell>
          <cell r="H8160" t="str">
            <v>Table 1</v>
          </cell>
          <cell r="I8160" t="str">
            <v>DSM_WY_FinAnswerExpress_Report_2011.pdf</v>
          </cell>
        </row>
        <row r="8161">
          <cell r="C8161" t="str">
            <v>107.1_Planned Realization Rate</v>
          </cell>
          <cell r="D8161">
            <v>1</v>
          </cell>
          <cell r="E8161" t="str">
            <v>Planned Realization Rate</v>
          </cell>
          <cell r="F8161" t="str">
            <v>Realization Rate Value Source</v>
          </cell>
          <cell r="G8161" t="str">
            <v/>
          </cell>
          <cell r="H8161" t="str">
            <v>page 2</v>
          </cell>
          <cell r="I8161" t="str">
            <v>CA_FinAnswer_Express_Program_Evaluation_2009-2011.pdf</v>
          </cell>
        </row>
        <row r="8162">
          <cell r="C8162" t="str">
            <v>107.1_Incentive Customer ($)</v>
          </cell>
          <cell r="D8162">
            <v>1</v>
          </cell>
          <cell r="E8162" t="str">
            <v>Incentive Customer ($)</v>
          </cell>
          <cell r="F8162" t="str">
            <v>Incentive Value Source</v>
          </cell>
          <cell r="G8162" t="str">
            <v/>
          </cell>
          <cell r="H8162" t="str">
            <v>Table 4-7</v>
          </cell>
          <cell r="I8162" t="str">
            <v>CA FinAnswer Express Market Characterization 081911.pdf</v>
          </cell>
        </row>
        <row r="8163">
          <cell r="C8163" t="str">
            <v>107.1_Gross Average Monthly Demand Reduction (kW/unit)</v>
          </cell>
          <cell r="D8163">
            <v>1</v>
          </cell>
          <cell r="E8163" t="str">
            <v>Gross Average Monthly Demand Reduction (kW/unit)</v>
          </cell>
          <cell r="F8163" t="str">
            <v>Demand Reduction Value Source</v>
          </cell>
          <cell r="G8163" t="str">
            <v/>
          </cell>
          <cell r="H8163" t="str">
            <v>Table 4-7</v>
          </cell>
          <cell r="I8163" t="str">
            <v>CA FinAnswer Express Market Characterization 081911.pdf</v>
          </cell>
        </row>
        <row r="8164">
          <cell r="C8164" t="str">
            <v>107.1_Planned Net to Gross Ratio</v>
          </cell>
          <cell r="D8164">
            <v>1</v>
          </cell>
          <cell r="E8164" t="str">
            <v>Planned Net to Gross Ratio</v>
          </cell>
          <cell r="F8164" t="str">
            <v>Net-to-Gross Value Source</v>
          </cell>
          <cell r="G8164" t="str">
            <v/>
          </cell>
          <cell r="H8164" t="str">
            <v>page 2</v>
          </cell>
          <cell r="I8164" t="str">
            <v>CA_FinAnswer_Express_Program_Evaluation_2009-2011.pdf</v>
          </cell>
        </row>
        <row r="8165">
          <cell r="C8165" t="str">
            <v>107.1_Measure life (years)</v>
          </cell>
          <cell r="D8165">
            <v>1</v>
          </cell>
          <cell r="E8165" t="str">
            <v>Measure life (years)</v>
          </cell>
          <cell r="F8165" t="str">
            <v>Measure Life Value Source</v>
          </cell>
          <cell r="G8165" t="str">
            <v/>
          </cell>
          <cell r="H8165" t="str">
            <v>Table 4-7</v>
          </cell>
          <cell r="I8165" t="str">
            <v>CA FinAnswer Express Market Characterization 081911.pdf</v>
          </cell>
        </row>
        <row r="8166">
          <cell r="C8166" t="str">
            <v>107.1_Gross incremental annual electric savings (kWh/yr)</v>
          </cell>
          <cell r="D8166">
            <v>1</v>
          </cell>
          <cell r="E8166" t="str">
            <v>Gross incremental annual electric savings (kWh/yr)</v>
          </cell>
          <cell r="F8166" t="str">
            <v xml:space="preserve">Energy Savings Value Source </v>
          </cell>
          <cell r="G8166" t="str">
            <v/>
          </cell>
          <cell r="H8166" t="str">
            <v>Table 4-7</v>
          </cell>
          <cell r="I8166" t="str">
            <v>CA FinAnswer Express Market Characterization 081911.pdf</v>
          </cell>
        </row>
        <row r="8167">
          <cell r="C8167" t="str">
            <v>107.1_Incremental cost ($)</v>
          </cell>
          <cell r="D8167">
            <v>1</v>
          </cell>
          <cell r="E8167" t="str">
            <v>Incremental cost ($)</v>
          </cell>
          <cell r="F8167" t="str">
            <v>Cost Value Source</v>
          </cell>
          <cell r="G8167" t="str">
            <v/>
          </cell>
          <cell r="H8167" t="str">
            <v>Table 4-7</v>
          </cell>
          <cell r="I8167" t="str">
            <v>CA FinAnswer Express Market Characterization 081911.pdf</v>
          </cell>
        </row>
        <row r="8168">
          <cell r="C8168" t="str">
            <v>2136 - FE.2_Incremental cost ($)</v>
          </cell>
          <cell r="D8168">
            <v>2</v>
          </cell>
          <cell r="E8168" t="str">
            <v>Incremental cost ($)</v>
          </cell>
          <cell r="F8168" t="str">
            <v>Cost Value Source</v>
          </cell>
          <cell r="G8168" t="str">
            <v/>
          </cell>
          <cell r="H8168" t="str">
            <v>C-E Input tab</v>
          </cell>
          <cell r="I8168" t="str">
            <v>UT HES State Savings Summary- 14Nov2012.xlsx</v>
          </cell>
        </row>
        <row r="8169">
          <cell r="C8169" t="str">
            <v>2136 - FE.2_Gross incremental annual electric savings (kWh/yr)</v>
          </cell>
          <cell r="D8169">
            <v>2</v>
          </cell>
          <cell r="E8169" t="str">
            <v>Gross incremental annual electric savings (kWh/yr)</v>
          </cell>
          <cell r="F8169" t="str">
            <v xml:space="preserve">Energy Savings Value Source </v>
          </cell>
          <cell r="G8169" t="str">
            <v/>
          </cell>
          <cell r="H8169" t="str">
            <v>UT State Savings Summary See HVAC Measures - Cooling tab</v>
          </cell>
          <cell r="I8169" t="str">
            <v/>
          </cell>
        </row>
        <row r="8170">
          <cell r="C8170" t="str">
            <v>2136 - FE.2_Gross incremental annual electric savings (kWh/yr)</v>
          </cell>
          <cell r="D8170">
            <v>2</v>
          </cell>
          <cell r="E8170" t="str">
            <v>Gross incremental annual electric savings (kWh/yr)</v>
          </cell>
          <cell r="F8170" t="str">
            <v>Equation E (Energy): Gross incremental annual electric savings (kWh/yr)</v>
          </cell>
          <cell r="G8170" t="str">
            <v>http://www.energystar.gov/ia/business/bulk_purchasing/bpsavings_calc/CalculatorConsumerRoomAC.xls</v>
          </cell>
          <cell r="H8170" t="str">
            <v/>
          </cell>
          <cell r="I8170" t="str">
            <v/>
          </cell>
        </row>
        <row r="8171">
          <cell r="C8171" t="str">
            <v>2136 - FE.2_Measure life (years)</v>
          </cell>
          <cell r="D8171">
            <v>2</v>
          </cell>
          <cell r="E8171" t="str">
            <v>Measure life (years)</v>
          </cell>
          <cell r="F8171" t="str">
            <v>Measure Life Value Source</v>
          </cell>
          <cell r="G8171" t="str">
            <v/>
          </cell>
          <cell r="H8171" t="str">
            <v>C-E Input tab</v>
          </cell>
          <cell r="I8171" t="str">
            <v>UT HES State Savings Summary- 14Nov2012.xlsx</v>
          </cell>
        </row>
        <row r="8172">
          <cell r="C8172" t="str">
            <v>2136 - FE.2_Gross incremental annual electric savings (kWh/yr)</v>
          </cell>
          <cell r="D8172">
            <v>2</v>
          </cell>
          <cell r="E8172" t="str">
            <v>Gross incremental annual electric savings (kWh/yr)</v>
          </cell>
          <cell r="F8172" t="str">
            <v>Base case</v>
          </cell>
          <cell r="G8172" t="str">
            <v>9.8 - EER</v>
          </cell>
          <cell r="H8172" t="str">
            <v>Federal Standard</v>
          </cell>
          <cell r="I8172" t="str">
            <v/>
          </cell>
        </row>
        <row r="8173">
          <cell r="C8173" t="str">
            <v>2743 - FE.2_Planned Net to Gross Ratio</v>
          </cell>
          <cell r="D8173">
            <v>2</v>
          </cell>
          <cell r="E8173" t="str">
            <v>Planned Net to Gross Ratio</v>
          </cell>
          <cell r="F8173" t="str">
            <v>Net-to-Gross Value Source</v>
          </cell>
          <cell r="G8173" t="str">
            <v/>
          </cell>
          <cell r="H8173" t="str">
            <v>Page 10</v>
          </cell>
          <cell r="I8173" t="str">
            <v>DSM_WY_FinAnswerExpress_Report_2011.pdf</v>
          </cell>
        </row>
        <row r="8174">
          <cell r="C8174" t="str">
            <v>2743 - FE.2_Planned Realization Rate</v>
          </cell>
          <cell r="D8174">
            <v>2</v>
          </cell>
          <cell r="E8174" t="str">
            <v>Planned Realization Rate</v>
          </cell>
          <cell r="F8174" t="str">
            <v>Realization Rate Value Source</v>
          </cell>
          <cell r="G8174" t="str">
            <v/>
          </cell>
          <cell r="H8174" t="str">
            <v>Table 1</v>
          </cell>
          <cell r="I8174" t="str">
            <v>DSM_WY_FinAnswerExpress_Report_2011.pdf</v>
          </cell>
        </row>
        <row r="8175">
          <cell r="C8175" t="str">
            <v>433.2_Gross Average Monthly Demand Reduction (kW/unit)</v>
          </cell>
          <cell r="D8175">
            <v>2</v>
          </cell>
          <cell r="E8175" t="str">
            <v>Gross Average Monthly Demand Reduction (kW/unit)</v>
          </cell>
          <cell r="F8175" t="str">
            <v>Demand Reduction Value Source</v>
          </cell>
          <cell r="G8175" t="str">
            <v/>
          </cell>
          <cell r="H8175" t="str">
            <v/>
          </cell>
          <cell r="I8175" t="str">
            <v>FinAnswer Express Market Characterization and Program Enhancements - Utah Service Territory 30 Nov 2011.pdf</v>
          </cell>
        </row>
        <row r="8176">
          <cell r="C8176" t="str">
            <v>433.2_Incremental cost ($)</v>
          </cell>
          <cell r="D8176">
            <v>2</v>
          </cell>
          <cell r="E8176" t="str">
            <v>Incremental cost ($)</v>
          </cell>
          <cell r="F8176" t="str">
            <v>Cost Value Source</v>
          </cell>
          <cell r="G8176" t="str">
            <v/>
          </cell>
          <cell r="H8176" t="str">
            <v/>
          </cell>
          <cell r="I8176" t="str">
            <v>FinAnswer Express Market Characterization and Program Enhancements - Utah Service Territory 30 Nov 2011.pdf</v>
          </cell>
        </row>
        <row r="8177">
          <cell r="C8177" t="str">
            <v>433.2_Gross incremental annual electric savings (kWh/yr)</v>
          </cell>
          <cell r="D8177">
            <v>2</v>
          </cell>
          <cell r="E8177" t="str">
            <v>Gross incremental annual electric savings (kWh/yr)</v>
          </cell>
          <cell r="F8177" t="str">
            <v xml:space="preserve">Energy Savings Value Source </v>
          </cell>
          <cell r="G8177" t="str">
            <v/>
          </cell>
          <cell r="H8177" t="str">
            <v/>
          </cell>
          <cell r="I8177" t="str">
            <v>FinAnswer Express Market Characterization and Program Enhancements - Utah Service Territory 30 Nov 2011.pdf</v>
          </cell>
        </row>
        <row r="8178">
          <cell r="C8178" t="str">
            <v>433.2_Incentive Customer ($)</v>
          </cell>
          <cell r="D8178">
            <v>2</v>
          </cell>
          <cell r="E8178" t="str">
            <v>Incentive Customer ($)</v>
          </cell>
          <cell r="F8178" t="str">
            <v>Incentive Value Source</v>
          </cell>
          <cell r="G8178" t="str">
            <v/>
          </cell>
          <cell r="H8178" t="str">
            <v>FE Deemed Savings - Industrial v10.18.12.xlsx table of deemed values used by program administator</v>
          </cell>
          <cell r="I8178" t="str">
            <v/>
          </cell>
        </row>
        <row r="8179">
          <cell r="C8179" t="str">
            <v>433.2_Gross incremental annual electric savings (kWh/yr)</v>
          </cell>
          <cell r="D8179">
            <v>2</v>
          </cell>
          <cell r="E8179" t="str">
            <v>Gross incremental annual electric savings (kWh/yr)</v>
          </cell>
          <cell r="F8179" t="str">
            <v>See Source Document(s) for savings methodology</v>
          </cell>
          <cell r="G8179" t="str">
            <v/>
          </cell>
          <cell r="H8179" t="str">
            <v/>
          </cell>
          <cell r="I8179" t="str">
            <v>Irrigation Measure Savings Calcs.xlsx</v>
          </cell>
        </row>
        <row r="8180">
          <cell r="C8180" t="str">
            <v>433.2_Baseline Value</v>
          </cell>
          <cell r="D8180">
            <v>2</v>
          </cell>
          <cell r="E8180" t="str">
            <v>Baseline Value</v>
          </cell>
          <cell r="F8180" t="str">
            <v>Baseline Value Source</v>
          </cell>
          <cell r="G8180" t="str">
            <v/>
          </cell>
          <cell r="H8180" t="str">
            <v/>
          </cell>
          <cell r="I8180" t="str">
            <v>FinAnswer Express Market Characterization and Program Enhancements - Utah Service Territory 30 Nov 2011.pdf</v>
          </cell>
        </row>
        <row r="8181">
          <cell r="C8181" t="str">
            <v>433.2_Gross Average Monthly Demand Reduction (kW/unit)</v>
          </cell>
          <cell r="D8181">
            <v>2</v>
          </cell>
          <cell r="E8181" t="str">
            <v>Gross Average Monthly Demand Reduction (kW/unit)</v>
          </cell>
          <cell r="F8181" t="str">
            <v>Savings Parameters</v>
          </cell>
          <cell r="G8181" t="str">
            <v/>
          </cell>
          <cell r="H8181" t="str">
            <v/>
          </cell>
          <cell r="I8181" t="str">
            <v>Irrigation Measure Savings Calcs.xlsx</v>
          </cell>
        </row>
        <row r="8182">
          <cell r="C8182" t="str">
            <v>433.2_Efficient Case Value</v>
          </cell>
          <cell r="D8182">
            <v>2</v>
          </cell>
          <cell r="E8182" t="str">
            <v>Efficient Case Value</v>
          </cell>
          <cell r="F8182" t="str">
            <v>Efficient Case Value Source</v>
          </cell>
          <cell r="G8182" t="str">
            <v/>
          </cell>
          <cell r="H8182" t="str">
            <v/>
          </cell>
          <cell r="I8182" t="str">
            <v>FinAnswer Express Market Characterization and Program Enhancements - Utah Service Territory 30 Nov 2011.pdf</v>
          </cell>
        </row>
        <row r="8183">
          <cell r="C8183" t="str">
            <v>20150501-010.1_Planned Realization Rate</v>
          </cell>
          <cell r="D8183">
            <v>1</v>
          </cell>
          <cell r="E8183" t="str">
            <v>Planned Realization Rate</v>
          </cell>
          <cell r="F8183" t="str">
            <v>Realization Rate Value Source</v>
          </cell>
          <cell r="G8183" t="str">
            <v/>
          </cell>
          <cell r="H8183" t="str">
            <v xml:space="preserve"> Table 1, p. 2.</v>
          </cell>
          <cell r="I8183" t="str">
            <v>CA_FinAnswer_Express_Program_Evaluation_2009-2011.pdf</v>
          </cell>
        </row>
        <row r="8184">
          <cell r="C8184" t="str">
            <v>20150501-010.1_Gross incremental annual electric savings (kWh/yr)</v>
          </cell>
          <cell r="D8184">
            <v>1</v>
          </cell>
          <cell r="E8184" t="str">
            <v>Gross incremental annual electric savings (kWh/yr)</v>
          </cell>
          <cell r="F8184" t="str">
            <v>Energy Savings Value Source</v>
          </cell>
          <cell r="G8184" t="str">
            <v/>
          </cell>
          <cell r="H8184" t="str">
            <v/>
          </cell>
          <cell r="I8184" t="str">
            <v>Irrigation Measure Revision - Analysis Updated 13 Feb 2014.xlsx</v>
          </cell>
        </row>
        <row r="8185">
          <cell r="C8185" t="str">
            <v>20150501-010.1_Gross Average Monthly Demand Reduction (kW/unit)</v>
          </cell>
          <cell r="D8185">
            <v>1</v>
          </cell>
          <cell r="E8185" t="str">
            <v>Gross Average Monthly Demand Reduction (kW/unit)</v>
          </cell>
          <cell r="F8185" t="str">
            <v>Demand Savings Value Source</v>
          </cell>
          <cell r="G8185" t="str">
            <v/>
          </cell>
          <cell r="H8185" t="str">
            <v/>
          </cell>
          <cell r="I8185" t="str">
            <v>Irrigation Measure Revision - Analysis Updated 13 Feb 2014.xlsx</v>
          </cell>
        </row>
        <row r="8186">
          <cell r="C8186" t="str">
            <v>20150501-010.1_Measure life (years)</v>
          </cell>
          <cell r="D8186">
            <v>1</v>
          </cell>
          <cell r="E8186" t="str">
            <v>Measure life (years)</v>
          </cell>
          <cell r="F8186" t="str">
            <v>Measure Life Value Source</v>
          </cell>
          <cell r="G8186" t="str">
            <v/>
          </cell>
          <cell r="H8186" t="str">
            <v/>
          </cell>
          <cell r="I8186" t="str">
            <v>Irrigation Measure Revision - Analysis Updated 13 Feb 2014.xlsx</v>
          </cell>
        </row>
        <row r="8187">
          <cell r="C8187" t="str">
            <v>20150501-010.1_Incremental cost ($)</v>
          </cell>
          <cell r="D8187">
            <v>1</v>
          </cell>
          <cell r="E8187" t="str">
            <v>Incremental cost ($)</v>
          </cell>
          <cell r="F8187" t="str">
            <v>Incremental Cost Value Source</v>
          </cell>
          <cell r="G8187" t="str">
            <v/>
          </cell>
          <cell r="H8187" t="str">
            <v/>
          </cell>
          <cell r="I8187" t="str">
            <v>Irrigation Measure Revision - Analysis Updated 13 Feb 2014.xlsx</v>
          </cell>
        </row>
        <row r="8188">
          <cell r="C8188" t="str">
            <v>20150501-010.1_Planned Net to Gross Ratio</v>
          </cell>
          <cell r="D8188">
            <v>1</v>
          </cell>
          <cell r="E8188" t="str">
            <v>Planned Net to Gross Ratio</v>
          </cell>
          <cell r="F8188" t="str">
            <v>Net-to-Gross Value Source</v>
          </cell>
          <cell r="G8188" t="str">
            <v/>
          </cell>
          <cell r="H8188" t="str">
            <v>P. 2 .</v>
          </cell>
          <cell r="I8188" t="str">
            <v>CA_FinAnswer_Express_Program_Evaluation_2009-2011.pdf</v>
          </cell>
        </row>
        <row r="8189">
          <cell r="C8189" t="str">
            <v>12302013-020.1_Measure life (years)</v>
          </cell>
          <cell r="D8189">
            <v>1</v>
          </cell>
          <cell r="E8189" t="str">
            <v>Measure life (years)</v>
          </cell>
          <cell r="F8189" t="str">
            <v>Measure Life Value Source</v>
          </cell>
          <cell r="G8189" t="str">
            <v/>
          </cell>
          <cell r="H8189" t="str">
            <v>Page 18</v>
          </cell>
          <cell r="I8189" t="str">
            <v>Review and Update Industrial Agricultural Incentive Table Measures Washington 3 Nov 2013.pdf</v>
          </cell>
        </row>
        <row r="8190">
          <cell r="C8190" t="str">
            <v>12302013-020.1_Incremental cost ($)</v>
          </cell>
          <cell r="D8190">
            <v>1</v>
          </cell>
          <cell r="E8190" t="str">
            <v>Incremental cost ($)</v>
          </cell>
          <cell r="F8190" t="str">
            <v>Cost Value Source</v>
          </cell>
          <cell r="G8190" t="str">
            <v/>
          </cell>
          <cell r="H8190" t="str">
            <v/>
          </cell>
          <cell r="I8190" t="str">
            <v>Irrigation Measure Revision - Analysis 11 Oct 2013.xlsx</v>
          </cell>
        </row>
        <row r="8191">
          <cell r="C8191" t="str">
            <v>12302013-020.1_Gross Average Monthly Demand Reduction (kW/unit)</v>
          </cell>
          <cell r="D8191">
            <v>1</v>
          </cell>
          <cell r="E8191" t="str">
            <v>Gross Average Monthly Demand Reduction (kW/unit)</v>
          </cell>
          <cell r="F8191" t="str">
            <v>Demand Reduction Value Source</v>
          </cell>
          <cell r="G8191" t="str">
            <v/>
          </cell>
          <cell r="H8191" t="str">
            <v/>
          </cell>
          <cell r="I8191" t="str">
            <v>Irrigation Measure Revision - Analysis 11 Oct 2013.xlsx</v>
          </cell>
        </row>
        <row r="8192">
          <cell r="C8192" t="str">
            <v>12302013-020.1_Gross incremental annual electric savings (kWh/yr)</v>
          </cell>
          <cell r="D8192">
            <v>1</v>
          </cell>
          <cell r="E8192" t="str">
            <v>Gross incremental annual electric savings (kWh/yr)</v>
          </cell>
          <cell r="F8192" t="str">
            <v xml:space="preserve">Energy Savings Value Source </v>
          </cell>
          <cell r="G8192" t="str">
            <v/>
          </cell>
          <cell r="H8192" t="str">
            <v/>
          </cell>
          <cell r="I8192" t="str">
            <v>Irrigation Measure Revision - Analysis 11 Oct 2013.xlsx</v>
          </cell>
        </row>
        <row r="8193">
          <cell r="C8193" t="str">
            <v>12302013-020.1_Incentive Customer ($)</v>
          </cell>
          <cell r="D8193">
            <v>1</v>
          </cell>
          <cell r="E8193" t="str">
            <v>Incentive Customer ($)</v>
          </cell>
          <cell r="F8193" t="str">
            <v>Incentive Value Source</v>
          </cell>
          <cell r="G8193" t="str">
            <v/>
          </cell>
          <cell r="H8193" t="str">
            <v/>
          </cell>
          <cell r="I8193" t="str">
            <v>Irrigation Measure Revision - Analysis 11 Oct 2013.xlsx</v>
          </cell>
        </row>
        <row r="8194">
          <cell r="C8194" t="str">
            <v>11252014-008.1_Measure life (years)</v>
          </cell>
          <cell r="D8194">
            <v>1</v>
          </cell>
          <cell r="E8194" t="str">
            <v>Measure life (years)</v>
          </cell>
          <cell r="F8194" t="str">
            <v>Measure Life Value Source</v>
          </cell>
          <cell r="G8194" t="str">
            <v/>
          </cell>
          <cell r="H8194" t="str">
            <v>Page 19</v>
          </cell>
          <cell r="I8194" t="str">
            <v>Wyoming Industrial  Agricultural Measure Review and Update 9 Nov.docx</v>
          </cell>
        </row>
        <row r="8195">
          <cell r="C8195" t="str">
            <v>11252014-008.1_Incremental cost ($)</v>
          </cell>
          <cell r="D8195">
            <v>1</v>
          </cell>
          <cell r="E8195" t="str">
            <v>Incremental cost ($)</v>
          </cell>
          <cell r="F8195" t="str">
            <v>Incremental Cost Value Source</v>
          </cell>
          <cell r="G8195" t="str">
            <v/>
          </cell>
          <cell r="H8195" t="str">
            <v>Page 19</v>
          </cell>
          <cell r="I8195" t="str">
            <v>Wyoming Industrial  Agricultural Measure Review and Update 9 Nov.docx</v>
          </cell>
        </row>
        <row r="8196">
          <cell r="C8196" t="str">
            <v>11252014-008.1_Planned Net to Gross Ratio</v>
          </cell>
          <cell r="D8196">
            <v>1</v>
          </cell>
          <cell r="E8196" t="str">
            <v>Planned Net to Gross Ratio</v>
          </cell>
          <cell r="F8196" t="str">
            <v>Net-to-Gross Value Source</v>
          </cell>
          <cell r="G8196" t="str">
            <v/>
          </cell>
          <cell r="H8196" t="str">
            <v>Recommendation on Page 10</v>
          </cell>
          <cell r="I8196" t="str">
            <v>DSM_WY_EnergyFinAnswer_Report_2011.pdf</v>
          </cell>
        </row>
        <row r="8197">
          <cell r="C8197" t="str">
            <v>11252014-008.1_Gross Average Monthly Demand Reduction (kW/unit)</v>
          </cell>
          <cell r="D8197">
            <v>1</v>
          </cell>
          <cell r="E8197" t="str">
            <v>Gross Average Monthly Demand Reduction (kW/unit)</v>
          </cell>
          <cell r="F8197" t="str">
            <v>Demand Savings Value Source</v>
          </cell>
          <cell r="G8197" t="str">
            <v/>
          </cell>
          <cell r="H8197" t="str">
            <v>Page 19</v>
          </cell>
          <cell r="I8197" t="str">
            <v>Wyoming Industrial  Agricultural Measure Review and Update 9 Nov.docx</v>
          </cell>
        </row>
        <row r="8198">
          <cell r="C8198" t="str">
            <v>11252014-008.1_Gross incremental annual electric savings (kWh/yr)</v>
          </cell>
          <cell r="D8198">
            <v>1</v>
          </cell>
          <cell r="E8198" t="str">
            <v>Gross incremental annual electric savings (kWh/yr)</v>
          </cell>
          <cell r="F8198" t="str">
            <v>Energy Savings Value Source</v>
          </cell>
          <cell r="G8198" t="str">
            <v/>
          </cell>
          <cell r="H8198" t="str">
            <v>Page 19</v>
          </cell>
          <cell r="I8198" t="str">
            <v>Wyoming Industrial  Agricultural Measure Review and Update 9 Nov.docx</v>
          </cell>
        </row>
        <row r="8199">
          <cell r="C8199" t="str">
            <v>173.2_Planned Realization Rate</v>
          </cell>
          <cell r="D8199">
            <v>2</v>
          </cell>
          <cell r="E8199" t="str">
            <v>Planned Realization Rate</v>
          </cell>
          <cell r="F8199" t="str">
            <v>Realization Rate Value Source</v>
          </cell>
          <cell r="G8199" t="str">
            <v/>
          </cell>
          <cell r="H8199" t="str">
            <v>page 2</v>
          </cell>
          <cell r="I8199" t="str">
            <v>CA_FinAnswer_Express_Program_Evaluation_2009-2011.pdf</v>
          </cell>
        </row>
        <row r="8200">
          <cell r="C8200" t="str">
            <v>173.2_Planned Net to Gross Ratio</v>
          </cell>
          <cell r="D8200">
            <v>2</v>
          </cell>
          <cell r="E8200" t="str">
            <v>Planned Net to Gross Ratio</v>
          </cell>
          <cell r="F8200" t="str">
            <v>Net-to-Gross Value Source</v>
          </cell>
          <cell r="G8200" t="str">
            <v/>
          </cell>
          <cell r="H8200" t="str">
            <v>page 2</v>
          </cell>
          <cell r="I8200" t="str">
            <v>CA_FinAnswer_Express_Program_Evaluation_2009-2011.pdf</v>
          </cell>
        </row>
        <row r="8201">
          <cell r="C8201" t="str">
            <v>387.3_Incremental cost ($)</v>
          </cell>
          <cell r="D8201">
            <v>3</v>
          </cell>
          <cell r="E8201" t="str">
            <v>Incremental cost ($)</v>
          </cell>
          <cell r="F8201" t="str">
            <v>Cost Value Source</v>
          </cell>
          <cell r="G8201" t="str">
            <v/>
          </cell>
          <cell r="H8201" t="str">
            <v/>
          </cell>
          <cell r="I8201" t="str">
            <v>RTF_SmartPlugPowerStrips_v3_0.xlsm</v>
          </cell>
        </row>
        <row r="8202">
          <cell r="C8202" t="str">
            <v>387.3_Gross incremental annual electric savings (kWh/yr)</v>
          </cell>
          <cell r="D8202">
            <v>3</v>
          </cell>
          <cell r="E8202" t="str">
            <v>Gross incremental annual electric savings (kWh/yr)</v>
          </cell>
          <cell r="F8202" t="str">
            <v xml:space="preserve">Energy Savings Value Source </v>
          </cell>
          <cell r="G8202" t="str">
            <v/>
          </cell>
          <cell r="H8202" t="str">
            <v/>
          </cell>
          <cell r="I8202" t="str">
            <v>RTF_SmartPlugPowerStrips_v3_0.xlsm</v>
          </cell>
        </row>
        <row r="8203">
          <cell r="C8203" t="str">
            <v>387.3_Gross Average Monthly Demand Reduction (kW/unit)</v>
          </cell>
          <cell r="D8203">
            <v>3</v>
          </cell>
          <cell r="E8203" t="str">
            <v>Gross Average Monthly Demand Reduction (kW/unit)</v>
          </cell>
          <cell r="F8203" t="str">
            <v>Demand Reduction Value Source</v>
          </cell>
          <cell r="G8203" t="str">
            <v/>
          </cell>
          <cell r="H8203" t="str">
            <v/>
          </cell>
          <cell r="I8203" t="str">
            <v>NonLighting Measure Worksheets ID 111314.pdf</v>
          </cell>
        </row>
        <row r="8204">
          <cell r="C8204" t="str">
            <v>387.3_Measure life (years)</v>
          </cell>
          <cell r="D8204">
            <v>3</v>
          </cell>
          <cell r="E8204" t="str">
            <v>Measure life (years)</v>
          </cell>
          <cell r="F8204" t="str">
            <v>Measure Life Value Source</v>
          </cell>
          <cell r="G8204" t="str">
            <v/>
          </cell>
          <cell r="H8204" t="str">
            <v/>
          </cell>
          <cell r="I8204" t="str">
            <v>RTF_SmartPlugPowerStrips_v3_0.xlsm</v>
          </cell>
        </row>
        <row r="8205">
          <cell r="C8205" t="str">
            <v>387.3_Planned Realization Rate</v>
          </cell>
          <cell r="D8205">
            <v>3</v>
          </cell>
          <cell r="E8205" t="str">
            <v>Planned Realization Rate</v>
          </cell>
          <cell r="F8205" t="str">
            <v>Realization Rate Value Source</v>
          </cell>
          <cell r="G8205" t="str">
            <v/>
          </cell>
          <cell r="H8205" t="str">
            <v>Table 1</v>
          </cell>
          <cell r="I8205" t="str">
            <v>ID_FinAnswer_Express_Program_Evaluation_2009-2011.pdf</v>
          </cell>
        </row>
        <row r="8206">
          <cell r="C8206" t="str">
            <v>387.3_Planned Net to Gross Ratio</v>
          </cell>
          <cell r="D8206">
            <v>3</v>
          </cell>
          <cell r="E8206" t="str">
            <v>Planned Net to Gross Ratio</v>
          </cell>
          <cell r="F8206" t="str">
            <v>Net-to-Gross Value Source</v>
          </cell>
          <cell r="G8206" t="str">
            <v/>
          </cell>
          <cell r="H8206" t="str">
            <v>Page 2</v>
          </cell>
          <cell r="I8206" t="str">
            <v>ID_FinAnswer_Express_Program_Evaluation_2009-2011.pdf</v>
          </cell>
        </row>
        <row r="8207">
          <cell r="C8207" t="str">
            <v>387.2_Gross incremental annual electric savings (kWh/yr)</v>
          </cell>
          <cell r="D8207">
            <v>2</v>
          </cell>
          <cell r="E8207" t="str">
            <v>Gross incremental annual electric savings (kWh/yr)</v>
          </cell>
          <cell r="F8207" t="str">
            <v xml:space="preserve">Energy Savings Value Source </v>
          </cell>
          <cell r="G8207" t="str">
            <v/>
          </cell>
          <cell r="H8207" t="str">
            <v/>
          </cell>
          <cell r="I8207" t="str">
            <v>NonLighting Measure Worksheets ID 111314.pdf</v>
          </cell>
        </row>
        <row r="8208">
          <cell r="C8208" t="str">
            <v>387.2_Planned Net to Gross Ratio</v>
          </cell>
          <cell r="D8208">
            <v>2</v>
          </cell>
          <cell r="E8208" t="str">
            <v>Planned Net to Gross Ratio</v>
          </cell>
          <cell r="F8208" t="str">
            <v>Net-to-Gross Value Source</v>
          </cell>
          <cell r="G8208" t="str">
            <v/>
          </cell>
          <cell r="H8208" t="str">
            <v>Page 2</v>
          </cell>
          <cell r="I8208" t="str">
            <v>ID_FinAnswer_Express_Program_Evaluation_2009-2011.pdf</v>
          </cell>
        </row>
        <row r="8209">
          <cell r="C8209" t="str">
            <v>387.2_Measure life (years)</v>
          </cell>
          <cell r="D8209">
            <v>2</v>
          </cell>
          <cell r="E8209" t="str">
            <v>Measure life (years)</v>
          </cell>
          <cell r="F8209" t="str">
            <v>Measure Life Value Source</v>
          </cell>
          <cell r="G8209" t="str">
            <v/>
          </cell>
          <cell r="H8209" t="str">
            <v/>
          </cell>
          <cell r="I8209" t="str">
            <v>NonLighting Measure Worksheets ID 111314.pdf</v>
          </cell>
        </row>
        <row r="8210">
          <cell r="C8210" t="str">
            <v>387.2_Planned Realization Rate</v>
          </cell>
          <cell r="D8210">
            <v>2</v>
          </cell>
          <cell r="E8210" t="str">
            <v>Planned Realization Rate</v>
          </cell>
          <cell r="F8210" t="str">
            <v>Realization Rate Value Source</v>
          </cell>
          <cell r="G8210" t="str">
            <v/>
          </cell>
          <cell r="H8210" t="str">
            <v>Table 1</v>
          </cell>
          <cell r="I8210" t="str">
            <v>ID_FinAnswer_Express_Program_Evaluation_2009-2011.pdf</v>
          </cell>
        </row>
        <row r="8211">
          <cell r="C8211" t="str">
            <v>387.2_Incremental cost ($)</v>
          </cell>
          <cell r="D8211">
            <v>2</v>
          </cell>
          <cell r="E8211" t="str">
            <v>Incremental cost ($)</v>
          </cell>
          <cell r="F8211" t="str">
            <v>Cost Value Source</v>
          </cell>
          <cell r="G8211" t="str">
            <v/>
          </cell>
          <cell r="H8211" t="str">
            <v/>
          </cell>
          <cell r="I8211" t="str">
            <v>NonLighting Measure Worksheets ID 111314.pdf</v>
          </cell>
        </row>
        <row r="8212">
          <cell r="C8212" t="str">
            <v>387.2_Gross Average Monthly Demand Reduction (kW/unit)</v>
          </cell>
          <cell r="D8212">
            <v>2</v>
          </cell>
          <cell r="E8212" t="str">
            <v>Gross Average Monthly Demand Reduction (kW/unit)</v>
          </cell>
          <cell r="F8212" t="str">
            <v>Demand Reduction Value Source</v>
          </cell>
          <cell r="G8212" t="str">
            <v/>
          </cell>
          <cell r="H8212" t="str">
            <v/>
          </cell>
          <cell r="I8212" t="str">
            <v>NonLighting Measure Worksheets ID 111314.pdf</v>
          </cell>
        </row>
        <row r="8213">
          <cell r="C8213" t="str">
            <v>618.3_Measure life (years)</v>
          </cell>
          <cell r="D8213">
            <v>3</v>
          </cell>
          <cell r="E8213" t="str">
            <v>Measure life (years)</v>
          </cell>
          <cell r="F8213" t="str">
            <v>Measure Life Value Source</v>
          </cell>
          <cell r="G8213" t="str">
            <v/>
          </cell>
          <cell r="H8213" t="str">
            <v/>
          </cell>
          <cell r="I8213" t="str">
            <v>RTF_SmartPlugPowerStrips_v3_0.xlsm</v>
          </cell>
        </row>
        <row r="8214">
          <cell r="C8214" t="str">
            <v>618.3_Gross Average Monthly Demand Reduction (kW/unit)</v>
          </cell>
          <cell r="D8214">
            <v>3</v>
          </cell>
          <cell r="E8214" t="str">
            <v>Gross Average Monthly Demand Reduction (kW/unit)</v>
          </cell>
          <cell r="F8214" t="str">
            <v>Demand Reduction Value Source</v>
          </cell>
          <cell r="G8214" t="str">
            <v/>
          </cell>
          <cell r="H8214" t="str">
            <v/>
          </cell>
          <cell r="I8214" t="str">
            <v>FinAnswer Express Market Characterization and Program Enhancements - Utah Service Territory 30 Nov 2011.pdf</v>
          </cell>
        </row>
        <row r="8215">
          <cell r="C8215" t="str">
            <v>618.3_Gross incremental annual electric savings (kWh/yr)</v>
          </cell>
          <cell r="D8215">
            <v>3</v>
          </cell>
          <cell r="E8215" t="str">
            <v>Gross incremental annual electric savings (kWh/yr)</v>
          </cell>
          <cell r="F8215" t="str">
            <v xml:space="preserve">Energy Savings Value Source </v>
          </cell>
          <cell r="G8215" t="str">
            <v/>
          </cell>
          <cell r="H8215" t="str">
            <v/>
          </cell>
          <cell r="I8215" t="str">
            <v>RTF_SmartPlugPowerStrips_v3_0.xlsm</v>
          </cell>
        </row>
        <row r="8216">
          <cell r="C8216" t="str">
            <v>618.3_Incremental cost ($)</v>
          </cell>
          <cell r="D8216">
            <v>3</v>
          </cell>
          <cell r="E8216" t="str">
            <v>Incremental cost ($)</v>
          </cell>
          <cell r="F8216" t="str">
            <v>Cost Value Source</v>
          </cell>
          <cell r="G8216" t="str">
            <v/>
          </cell>
          <cell r="H8216" t="str">
            <v/>
          </cell>
          <cell r="I8216" t="str">
            <v>RTF_SmartPlugPowerStrips_v3_0.xlsm</v>
          </cell>
        </row>
        <row r="8217">
          <cell r="C8217" t="str">
            <v>618.2_Gross Average Monthly Demand Reduction (kW/unit)</v>
          </cell>
          <cell r="D8217">
            <v>2</v>
          </cell>
          <cell r="E8217" t="str">
            <v>Gross Average Monthly Demand Reduction (kW/unit)</v>
          </cell>
          <cell r="F8217" t="str">
            <v>Demand Reduction Value Source</v>
          </cell>
          <cell r="G8217" t="str">
            <v/>
          </cell>
          <cell r="H8217" t="str">
            <v>Table 4-7</v>
          </cell>
          <cell r="I8217" t="str">
            <v>FinAnswer Express Market Characterization and Program Enhancements - Utah Service Territory 30 Nov 2011.pdf</v>
          </cell>
        </row>
        <row r="8218">
          <cell r="C8218" t="str">
            <v>618.2_Gross incremental annual electric savings (kWh/yr)</v>
          </cell>
          <cell r="D8218">
            <v>2</v>
          </cell>
          <cell r="E8218" t="str">
            <v>Gross incremental annual electric savings (kWh/yr)</v>
          </cell>
          <cell r="F8218" t="str">
            <v>See Source Document(s) for savings methodology</v>
          </cell>
          <cell r="G8218" t="str">
            <v/>
          </cell>
          <cell r="H8218" t="str">
            <v/>
          </cell>
          <cell r="I8218" t="str">
            <v>Plug Load Occupancy Sensor - Worksheet_FINAL.docx</v>
          </cell>
        </row>
        <row r="8219">
          <cell r="C8219" t="str">
            <v>618.2_Measure life (years)</v>
          </cell>
          <cell r="D8219">
            <v>2</v>
          </cell>
          <cell r="E8219" t="str">
            <v>Measure life (years)</v>
          </cell>
          <cell r="F8219" t="str">
            <v>Measure Life Value Source</v>
          </cell>
          <cell r="G8219" t="str">
            <v/>
          </cell>
          <cell r="H8219" t="str">
            <v>Table 2 on page 22 of Appendix 1</v>
          </cell>
          <cell r="I8219" t="str">
            <v>UT_2011_Annual_Report.pdf</v>
          </cell>
        </row>
        <row r="8220">
          <cell r="C8220" t="str">
            <v>618.2_Incremental cost ($)</v>
          </cell>
          <cell r="D8220">
            <v>2</v>
          </cell>
          <cell r="E8220" t="str">
            <v>Incremental cost ($)</v>
          </cell>
          <cell r="F8220" t="str">
            <v>Cost Value Source</v>
          </cell>
          <cell r="G8220" t="str">
            <v/>
          </cell>
          <cell r="H8220" t="str">
            <v>Table 11-6</v>
          </cell>
          <cell r="I8220" t="str">
            <v>FinAnswer Express Market Characterization and Program Enhancements - Utah Service Territory 30 Nov 2011.pdf</v>
          </cell>
        </row>
        <row r="8221">
          <cell r="C8221" t="str">
            <v>618.2_Gross incremental annual electric savings (kWh/yr)</v>
          </cell>
          <cell r="D8221">
            <v>2</v>
          </cell>
          <cell r="E8221" t="str">
            <v>Gross incremental annual electric savings (kWh/yr)</v>
          </cell>
          <cell r="F8221" t="str">
            <v xml:space="preserve">Energy Savings Value Source </v>
          </cell>
          <cell r="G8221" t="str">
            <v/>
          </cell>
          <cell r="H8221" t="str">
            <v>Table 11-6</v>
          </cell>
          <cell r="I8221" t="str">
            <v>FinAnswer Express Market Characterization and Program Enhancements - Utah Service Territory 30 Nov 2011.pdf</v>
          </cell>
        </row>
        <row r="8222">
          <cell r="C8222" t="str">
            <v>618.2_Gross incremental annual electric savings (kWh/yr)</v>
          </cell>
          <cell r="D8222">
            <v>2</v>
          </cell>
          <cell r="E8222" t="str">
            <v>Gross incremental annual electric savings (kWh/yr)</v>
          </cell>
          <cell r="F8222" t="str">
            <v>See Source Document(s) for savings methodology</v>
          </cell>
          <cell r="G8222" t="str">
            <v/>
          </cell>
          <cell r="H8222" t="str">
            <v/>
          </cell>
          <cell r="I8222" t="str">
            <v>RTF - ResPowerStrips.xls</v>
          </cell>
        </row>
        <row r="8223">
          <cell r="C8223" t="str">
            <v>618.2_Incentive Customer ($)</v>
          </cell>
          <cell r="D8223">
            <v>2</v>
          </cell>
          <cell r="E8223" t="str">
            <v>Incentive Customer ($)</v>
          </cell>
          <cell r="F8223" t="str">
            <v>Incentive Value Source</v>
          </cell>
          <cell r="G8223" t="str">
            <v/>
          </cell>
          <cell r="H8223" t="str">
            <v>Table 11-6</v>
          </cell>
          <cell r="I8223" t="str">
            <v>FinAnswer Express Market Characterization and Program Enhancements - Utah Service Territory 30 Nov 2011.pdf</v>
          </cell>
        </row>
        <row r="8224">
          <cell r="C8224" t="str">
            <v>828.2_Incentive Customer ($)</v>
          </cell>
          <cell r="D8224">
            <v>2</v>
          </cell>
          <cell r="E8224" t="str">
            <v>Incentive Customer ($)</v>
          </cell>
          <cell r="F8224" t="str">
            <v>Incentive Value Source</v>
          </cell>
          <cell r="G8224" t="str">
            <v/>
          </cell>
          <cell r="H8224" t="str">
            <v>Table 1-4</v>
          </cell>
          <cell r="I8224" t="str">
            <v/>
          </cell>
        </row>
        <row r="8225">
          <cell r="C8225" t="str">
            <v>828.2_Gross incremental annual electric savings (kWh/yr)</v>
          </cell>
          <cell r="D8225">
            <v>2</v>
          </cell>
          <cell r="E8225" t="str">
            <v>Gross incremental annual electric savings (kWh/yr)</v>
          </cell>
          <cell r="F8225" t="str">
            <v>Savings Parameters</v>
          </cell>
          <cell r="G8225" t="str">
            <v/>
          </cell>
          <cell r="H8225" t="str">
            <v>See Source Document(s) for savings methodology</v>
          </cell>
          <cell r="I8225" t="str">
            <v/>
          </cell>
        </row>
        <row r="8226">
          <cell r="C8226" t="str">
            <v>828.2_Incremental cost ($)</v>
          </cell>
          <cell r="D8226">
            <v>2</v>
          </cell>
          <cell r="E8226" t="str">
            <v>Incremental cost ($)</v>
          </cell>
          <cell r="F8226" t="str">
            <v>Cost Value Source</v>
          </cell>
          <cell r="G8226" t="str">
            <v/>
          </cell>
          <cell r="H8226" t="str">
            <v>Table 1-4</v>
          </cell>
          <cell r="I8226" t="str">
            <v/>
          </cell>
        </row>
        <row r="8227">
          <cell r="C8227" t="str">
            <v>828.2_Gross incremental annual electric savings (kWh/yr)</v>
          </cell>
          <cell r="D8227">
            <v>2</v>
          </cell>
          <cell r="E8227" t="str">
            <v>Gross incremental annual electric savings (kWh/yr)</v>
          </cell>
          <cell r="F8227" t="str">
            <v>Savings Parameters</v>
          </cell>
          <cell r="G8227" t="str">
            <v/>
          </cell>
          <cell r="H8227" t="str">
            <v>See Source Document(s) for savings methodology</v>
          </cell>
          <cell r="I8227" t="str">
            <v/>
          </cell>
        </row>
        <row r="8228">
          <cell r="C8228" t="str">
            <v>828.2_Gross Average Monthly Demand Reduction (kW/unit)</v>
          </cell>
          <cell r="D8228">
            <v>2</v>
          </cell>
          <cell r="E8228" t="str">
            <v>Gross Average Monthly Demand Reduction (kW/unit)</v>
          </cell>
          <cell r="F8228" t="str">
            <v>Demand Reduction Value Source</v>
          </cell>
          <cell r="G8228" t="str">
            <v/>
          </cell>
          <cell r="H8228" t="str">
            <v>Table 1-4</v>
          </cell>
          <cell r="I8228" t="str">
            <v/>
          </cell>
        </row>
        <row r="8229">
          <cell r="C8229" t="str">
            <v>828.2_Measure life (years)</v>
          </cell>
          <cell r="D8229">
            <v>2</v>
          </cell>
          <cell r="E8229" t="str">
            <v>Measure life (years)</v>
          </cell>
          <cell r="F8229" t="str">
            <v>Measure Life Value Source</v>
          </cell>
          <cell r="G8229" t="str">
            <v/>
          </cell>
          <cell r="H8229" t="str">
            <v>Table 1-4</v>
          </cell>
          <cell r="I8229" t="str">
            <v/>
          </cell>
        </row>
        <row r="8230">
          <cell r="C8230" t="str">
            <v>828.2_Gross incremental annual electric savings (kWh/yr)</v>
          </cell>
          <cell r="D8230">
            <v>2</v>
          </cell>
          <cell r="E8230" t="str">
            <v>Gross incremental annual electric savings (kWh/yr)</v>
          </cell>
          <cell r="F8230" t="str">
            <v xml:space="preserve">Energy Savings Value Source </v>
          </cell>
          <cell r="G8230" t="str">
            <v/>
          </cell>
          <cell r="H8230" t="str">
            <v>Table 1-4</v>
          </cell>
          <cell r="I8230" t="str">
            <v/>
          </cell>
        </row>
        <row r="8231">
          <cell r="C8231" t="str">
            <v>1042.3_Incremental cost ($)</v>
          </cell>
          <cell r="D8231">
            <v>3</v>
          </cell>
          <cell r="E8231" t="str">
            <v>Incremental cost ($)</v>
          </cell>
          <cell r="F8231" t="str">
            <v>Incremental Cost Value Source</v>
          </cell>
          <cell r="G8231" t="str">
            <v/>
          </cell>
          <cell r="H8231" t="str">
            <v/>
          </cell>
          <cell r="I8231" t="str">
            <v>RTF_SmartPlugPowerStrips_v3_0.xlsm</v>
          </cell>
        </row>
        <row r="8232">
          <cell r="C8232" t="str">
            <v>1042.3_Planned Net to Gross Ratio</v>
          </cell>
          <cell r="D8232">
            <v>3</v>
          </cell>
          <cell r="E8232" t="str">
            <v>Planned Net to Gross Ratio</v>
          </cell>
          <cell r="F8232" t="str">
            <v>Net-to-Gross Value Source</v>
          </cell>
          <cell r="G8232" t="str">
            <v/>
          </cell>
          <cell r="H8232" t="str">
            <v>Page 10</v>
          </cell>
          <cell r="I8232" t="str">
            <v>DSM_WY_FinAnswerExpress_Report_2011.pdf</v>
          </cell>
        </row>
        <row r="8233">
          <cell r="C8233" t="str">
            <v>1042.3_Measure life (years)</v>
          </cell>
          <cell r="D8233">
            <v>3</v>
          </cell>
          <cell r="E8233" t="str">
            <v>Measure life (years)</v>
          </cell>
          <cell r="F8233" t="str">
            <v>Measure Life Value Source</v>
          </cell>
          <cell r="G8233" t="str">
            <v/>
          </cell>
          <cell r="H8233" t="str">
            <v/>
          </cell>
          <cell r="I8233" t="str">
            <v>RTF_SmartPlugPowerStrips_v3_0.xlsm</v>
          </cell>
        </row>
        <row r="8234">
          <cell r="C8234" t="str">
            <v>1042.3_Gross Average Monthly Demand Reduction (kW/unit)</v>
          </cell>
          <cell r="D8234">
            <v>3</v>
          </cell>
          <cell r="E8234" t="str">
            <v>Gross Average Monthly Demand Reduction (kW/unit)</v>
          </cell>
          <cell r="F8234" t="str">
            <v>Demand Savings Value Source</v>
          </cell>
          <cell r="G8234" t="str">
            <v/>
          </cell>
          <cell r="H8234" t="str">
            <v/>
          </cell>
          <cell r="I8234" t="str">
            <v>NonLighting Measure Worksheets WY 120814.pdf</v>
          </cell>
        </row>
        <row r="8235">
          <cell r="C8235" t="str">
            <v>1042.3_Planned Realization Rate</v>
          </cell>
          <cell r="D8235">
            <v>3</v>
          </cell>
          <cell r="E8235" t="str">
            <v>Planned Realization Rate</v>
          </cell>
          <cell r="F8235" t="str">
            <v>Realization Rate Value Source</v>
          </cell>
          <cell r="G8235" t="str">
            <v/>
          </cell>
          <cell r="H8235" t="str">
            <v>Table 1</v>
          </cell>
          <cell r="I8235" t="str">
            <v>DSM_WY_FinAnswerExpress_Report_2011.pdf</v>
          </cell>
        </row>
        <row r="8236">
          <cell r="C8236" t="str">
            <v>1042.3_Gross incremental annual electric savings (kWh/yr)</v>
          </cell>
          <cell r="D8236">
            <v>3</v>
          </cell>
          <cell r="E8236" t="str">
            <v>Gross incremental annual electric savings (kWh/yr)</v>
          </cell>
          <cell r="F8236" t="str">
            <v>Energy Savings Value Source</v>
          </cell>
          <cell r="G8236" t="str">
            <v/>
          </cell>
          <cell r="H8236" t="str">
            <v/>
          </cell>
          <cell r="I8236" t="str">
            <v>RTF_SmartPlugPowerStrips_v3_0.xlsm</v>
          </cell>
        </row>
        <row r="8237">
          <cell r="C8237" t="str">
            <v>1042.2_Measure life (years)</v>
          </cell>
          <cell r="D8237">
            <v>2</v>
          </cell>
          <cell r="E8237" t="str">
            <v>Measure life (years)</v>
          </cell>
          <cell r="F8237" t="str">
            <v>Measure Life Value Source</v>
          </cell>
          <cell r="G8237" t="str">
            <v/>
          </cell>
          <cell r="H8237" t="str">
            <v/>
          </cell>
          <cell r="I8237" t="str">
            <v>NonLighting Measure Worksheets WY 120814.pdf</v>
          </cell>
        </row>
        <row r="8238">
          <cell r="C8238" t="str">
            <v>1042.2_Gross Average Monthly Demand Reduction (kW/unit)</v>
          </cell>
          <cell r="D8238">
            <v>2</v>
          </cell>
          <cell r="E8238" t="str">
            <v>Gross Average Monthly Demand Reduction (kW/unit)</v>
          </cell>
          <cell r="F8238" t="str">
            <v>Demand Savings Value Source</v>
          </cell>
          <cell r="G8238" t="str">
            <v/>
          </cell>
          <cell r="H8238" t="str">
            <v/>
          </cell>
          <cell r="I8238" t="str">
            <v>NonLighting Measure Worksheets WY 120814.pdf</v>
          </cell>
        </row>
        <row r="8239">
          <cell r="C8239" t="str">
            <v>1042.2_Planned Realization Rate</v>
          </cell>
          <cell r="D8239">
            <v>2</v>
          </cell>
          <cell r="E8239" t="str">
            <v>Planned Realization Rate</v>
          </cell>
          <cell r="F8239" t="str">
            <v>Realization Rate Value Source</v>
          </cell>
          <cell r="G8239" t="str">
            <v/>
          </cell>
          <cell r="H8239" t="str">
            <v>Table 1</v>
          </cell>
          <cell r="I8239" t="str">
            <v>DSM_WY_FinAnswerExpress_Report_2011.pdf</v>
          </cell>
        </row>
        <row r="8240">
          <cell r="C8240" t="str">
            <v>1042.2_Incremental cost ($)</v>
          </cell>
          <cell r="D8240">
            <v>2</v>
          </cell>
          <cell r="E8240" t="str">
            <v>Incremental cost ($)</v>
          </cell>
          <cell r="F8240" t="str">
            <v>Incremental Cost Value Source</v>
          </cell>
          <cell r="G8240" t="str">
            <v/>
          </cell>
          <cell r="H8240" t="str">
            <v/>
          </cell>
          <cell r="I8240" t="str">
            <v>NonLighting Measure Worksheets WY 120814.pdf</v>
          </cell>
        </row>
        <row r="8241">
          <cell r="C8241" t="str">
            <v>1042.2_Gross incremental annual electric savings (kWh/yr)</v>
          </cell>
          <cell r="D8241">
            <v>2</v>
          </cell>
          <cell r="E8241" t="str">
            <v>Gross incremental annual electric savings (kWh/yr)</v>
          </cell>
          <cell r="F8241" t="str">
            <v>Energy Savings Value Source</v>
          </cell>
          <cell r="G8241" t="str">
            <v/>
          </cell>
          <cell r="H8241" t="str">
            <v/>
          </cell>
          <cell r="I8241" t="str">
            <v>NonLighting Measure Worksheets WY 120814.pdf</v>
          </cell>
        </row>
        <row r="8242">
          <cell r="C8242" t="str">
            <v>1042.2_Planned Net to Gross Ratio</v>
          </cell>
          <cell r="D8242">
            <v>2</v>
          </cell>
          <cell r="E8242" t="str">
            <v>Planned Net to Gross Ratio</v>
          </cell>
          <cell r="F8242" t="str">
            <v>Net-to-Gross Value Source</v>
          </cell>
          <cell r="G8242" t="str">
            <v/>
          </cell>
          <cell r="H8242" t="str">
            <v>Page 10</v>
          </cell>
          <cell r="I8242" t="str">
            <v>DSM_WY_FinAnswerExpress_Report_2011.pdf</v>
          </cell>
        </row>
        <row r="8243">
          <cell r="C8243" t="str">
            <v>12162013-257.2_Planned Net to Gross Ratio</v>
          </cell>
          <cell r="D8243">
            <v>2</v>
          </cell>
          <cell r="E8243" t="str">
            <v>Planned Net to Gross Ratio</v>
          </cell>
          <cell r="F8243" t="str">
            <v>Net-to-Gross Value Source</v>
          </cell>
          <cell r="G8243" t="str">
            <v/>
          </cell>
          <cell r="H8243" t="str">
            <v>Page 2</v>
          </cell>
          <cell r="I8243" t="str">
            <v>CA_Energy_FinAnswer_Program_Evaluation_2009-2011.pdf</v>
          </cell>
        </row>
        <row r="8244">
          <cell r="C8244" t="str">
            <v>12162013-387.2_Planned Realization Rate</v>
          </cell>
          <cell r="D8244">
            <v>2</v>
          </cell>
          <cell r="E8244" t="str">
            <v>Planned Realization Rate</v>
          </cell>
          <cell r="F8244" t="str">
            <v>Realization Rate Value Source</v>
          </cell>
          <cell r="G8244" t="str">
            <v/>
          </cell>
          <cell r="H8244" t="str">
            <v>Table 1</v>
          </cell>
          <cell r="I8244" t="str">
            <v>ID_Energy_FinAnswer_Program_Evaluation_2009-2011.pdf</v>
          </cell>
        </row>
        <row r="8245">
          <cell r="C8245" t="str">
            <v>12162013-387.2_Planned Net to Gross Ratio</v>
          </cell>
          <cell r="D8245">
            <v>2</v>
          </cell>
          <cell r="E8245" t="str">
            <v>Planned Net to Gross Ratio</v>
          </cell>
          <cell r="F8245" t="str">
            <v>Net-to-Gross Ratio Value Source</v>
          </cell>
          <cell r="G8245" t="str">
            <v/>
          </cell>
          <cell r="H8245" t="str">
            <v>Page 2</v>
          </cell>
          <cell r="I8245" t="str">
            <v>ID_Energy_FinAnswer_Program_Evaluation_2009-2011.pdf</v>
          </cell>
        </row>
        <row r="8246">
          <cell r="C8246" t="str">
            <v>12162013-387.2_Measure life (years)</v>
          </cell>
          <cell r="D8246">
            <v>2</v>
          </cell>
          <cell r="E8246" t="str">
            <v>Measure life (years)</v>
          </cell>
          <cell r="F8246" t="str">
            <v>Measure Life Value Source</v>
          </cell>
          <cell r="G8246" t="str">
            <v>14.5, rounded to 15</v>
          </cell>
          <cell r="H8246" t="str">
            <v>Table 16</v>
          </cell>
          <cell r="I8246" t="str">
            <v>Idaho Energy FinAnswer Evaluation Report - 2008.pdf</v>
          </cell>
        </row>
        <row r="8247">
          <cell r="C8247" t="str">
            <v>11222013-153.2_Incentive Customer ($)</v>
          </cell>
          <cell r="D8247">
            <v>2</v>
          </cell>
          <cell r="E8247" t="str">
            <v>Incentive Customer ($)</v>
          </cell>
          <cell r="F8247" t="str">
            <v>Incentive Value Source</v>
          </cell>
          <cell r="G8247" t="str">
            <v/>
          </cell>
          <cell r="H8247" t="str">
            <v>Incentive Caluclator Tool</v>
          </cell>
          <cell r="I8247" t="str">
            <v>WB UT Incentive Calc EXTERNAL 1.1E 0722013.xlsx</v>
          </cell>
        </row>
        <row r="8248">
          <cell r="C8248" t="str">
            <v>12162013-127.2_Incentive Customer ($)</v>
          </cell>
          <cell r="D8248">
            <v>2</v>
          </cell>
          <cell r="E8248" t="str">
            <v>Incentive Customer ($)</v>
          </cell>
          <cell r="F8248" t="str">
            <v>Incentive Value Source</v>
          </cell>
          <cell r="G8248" t="str">
            <v/>
          </cell>
          <cell r="H8248" t="str">
            <v>Incentive Caluclator Tool</v>
          </cell>
          <cell r="I8248" t="str">
            <v>WA wattSmart Business Incentive DUMMY.xlsx</v>
          </cell>
        </row>
        <row r="8249">
          <cell r="C8249" t="str">
            <v>12162013-517.2_Planned Realization Rate</v>
          </cell>
          <cell r="D8249">
            <v>2</v>
          </cell>
          <cell r="E8249" t="str">
            <v>Planned Realization Rate</v>
          </cell>
          <cell r="F8249" t="str">
            <v>Realization Rate Value Source</v>
          </cell>
          <cell r="G8249" t="str">
            <v/>
          </cell>
          <cell r="H8249" t="str">
            <v>Table 1</v>
          </cell>
          <cell r="I8249" t="str">
            <v>DSM_WY_EnergyFinAnswer_Report_2011.pdf</v>
          </cell>
        </row>
        <row r="8250">
          <cell r="C8250" t="str">
            <v>12162013-517.2_Planned Net to Gross Ratio</v>
          </cell>
          <cell r="D8250">
            <v>2</v>
          </cell>
          <cell r="E8250" t="str">
            <v>Planned Net to Gross Ratio</v>
          </cell>
          <cell r="F8250" t="str">
            <v>Net-to-Gross Valur Source</v>
          </cell>
          <cell r="G8250" t="str">
            <v/>
          </cell>
          <cell r="H8250" t="str">
            <v>Page 10</v>
          </cell>
          <cell r="I8250" t="str">
            <v>DSM_WY_EnergyFinAnswer_Report_2011.pdf</v>
          </cell>
        </row>
        <row r="8251">
          <cell r="C8251" t="str">
            <v>12162013-517.2_Measure life (years)</v>
          </cell>
          <cell r="D8251">
            <v>2</v>
          </cell>
          <cell r="E8251" t="str">
            <v>Measure life (years)</v>
          </cell>
          <cell r="F8251" t="str">
            <v>Measure Life Value Source</v>
          </cell>
          <cell r="G8251" t="str">
            <v/>
          </cell>
          <cell r="H8251" t="str">
            <v>Table 26</v>
          </cell>
          <cell r="I8251" t="str">
            <v>2013-Wyoming-Annual-Report-Appendices-FINAL.pdf</v>
          </cell>
        </row>
        <row r="8252">
          <cell r="C8252" t="str">
            <v>12162013-258.2_Planned Net to Gross Ratio</v>
          </cell>
          <cell r="D8252">
            <v>2</v>
          </cell>
          <cell r="E8252" t="str">
            <v>Planned Net to Gross Ratio</v>
          </cell>
          <cell r="F8252" t="str">
            <v>Net-to-Gross Value Source</v>
          </cell>
          <cell r="G8252" t="str">
            <v/>
          </cell>
          <cell r="H8252" t="str">
            <v>Page 2</v>
          </cell>
          <cell r="I8252" t="str">
            <v>CA_Energy_FinAnswer_Program_Evaluation_2009-2011.pdf</v>
          </cell>
        </row>
        <row r="8253">
          <cell r="C8253" t="str">
            <v>12162013-388.2_Planned Net to Gross Ratio</v>
          </cell>
          <cell r="D8253">
            <v>2</v>
          </cell>
          <cell r="E8253" t="str">
            <v>Planned Net to Gross Ratio</v>
          </cell>
          <cell r="F8253" t="str">
            <v>Net-to-Gross Ratio Value Source</v>
          </cell>
          <cell r="G8253" t="str">
            <v/>
          </cell>
          <cell r="H8253" t="str">
            <v>Page 2</v>
          </cell>
          <cell r="I8253" t="str">
            <v>ID_Energy_FinAnswer_Program_Evaluation_2009-2011.pdf</v>
          </cell>
        </row>
        <row r="8254">
          <cell r="C8254" t="str">
            <v>12162013-388.2_Planned Realization Rate</v>
          </cell>
          <cell r="D8254">
            <v>2</v>
          </cell>
          <cell r="E8254" t="str">
            <v>Planned Realization Rate</v>
          </cell>
          <cell r="F8254" t="str">
            <v>Realization Rate Value Source</v>
          </cell>
          <cell r="G8254" t="str">
            <v/>
          </cell>
          <cell r="H8254" t="str">
            <v>Table 1</v>
          </cell>
          <cell r="I8254" t="str">
            <v>ID_Energy_FinAnswer_Program_Evaluation_2009-2011.pdf</v>
          </cell>
        </row>
        <row r="8255">
          <cell r="C8255" t="str">
            <v>12162013-388.2_Measure life (years)</v>
          </cell>
          <cell r="D8255">
            <v>2</v>
          </cell>
          <cell r="E8255" t="str">
            <v>Measure life (years)</v>
          </cell>
          <cell r="F8255" t="str">
            <v>Measure Life Value Source</v>
          </cell>
          <cell r="G8255" t="str">
            <v>14.5, rounded to 15</v>
          </cell>
          <cell r="H8255" t="str">
            <v>Table 16</v>
          </cell>
          <cell r="I8255" t="str">
            <v>Idaho Energy FinAnswer Evaluation Report - 2008.pdf</v>
          </cell>
        </row>
        <row r="8256">
          <cell r="C8256" t="str">
            <v>11222013-154.2_Incentive Customer ($)</v>
          </cell>
          <cell r="D8256">
            <v>2</v>
          </cell>
          <cell r="E8256" t="str">
            <v>Incentive Customer ($)</v>
          </cell>
          <cell r="F8256" t="str">
            <v>Incentive Value Source</v>
          </cell>
          <cell r="G8256" t="str">
            <v/>
          </cell>
          <cell r="H8256" t="str">
            <v>Incentive Caluclator Tool</v>
          </cell>
          <cell r="I8256" t="str">
            <v>WB UT Incentive Calc EXTERNAL 1.1E 0722013.xlsx</v>
          </cell>
        </row>
        <row r="8257">
          <cell r="C8257" t="str">
            <v>12162013-128.2_Incentive Customer ($)</v>
          </cell>
          <cell r="D8257">
            <v>2</v>
          </cell>
          <cell r="E8257" t="str">
            <v>Incentive Customer ($)</v>
          </cell>
          <cell r="F8257" t="str">
            <v>Incentive Value Source</v>
          </cell>
          <cell r="G8257" t="str">
            <v/>
          </cell>
          <cell r="H8257" t="str">
            <v>Incentive Caluclator Tool</v>
          </cell>
          <cell r="I8257" t="str">
            <v>WA wattSmart Business Incentive DUMMY.xlsx</v>
          </cell>
        </row>
        <row r="8258">
          <cell r="C8258" t="str">
            <v>12162013-518.2_Planned Realization Rate</v>
          </cell>
          <cell r="D8258">
            <v>2</v>
          </cell>
          <cell r="E8258" t="str">
            <v>Planned Realization Rate</v>
          </cell>
          <cell r="F8258" t="str">
            <v>Realization Rate Value Source</v>
          </cell>
          <cell r="G8258" t="str">
            <v/>
          </cell>
          <cell r="H8258" t="str">
            <v>Table 1</v>
          </cell>
          <cell r="I8258" t="str">
            <v>DSM_WY_EnergyFinAnswer_Report_2011.pdf</v>
          </cell>
        </row>
        <row r="8259">
          <cell r="C8259" t="str">
            <v>12162013-518.2_Planned Net to Gross Ratio</v>
          </cell>
          <cell r="D8259">
            <v>2</v>
          </cell>
          <cell r="E8259" t="str">
            <v>Planned Net to Gross Ratio</v>
          </cell>
          <cell r="F8259" t="str">
            <v>Net-to-Gross Valur Source</v>
          </cell>
          <cell r="G8259" t="str">
            <v/>
          </cell>
          <cell r="H8259" t="str">
            <v>Page 10</v>
          </cell>
          <cell r="I8259" t="str">
            <v>DSM_WY_EnergyFinAnswer_Report_2011.pdf</v>
          </cell>
        </row>
        <row r="8260">
          <cell r="C8260" t="str">
            <v>12162013-518.2_Measure life (years)</v>
          </cell>
          <cell r="D8260">
            <v>2</v>
          </cell>
          <cell r="E8260" t="str">
            <v>Measure life (years)</v>
          </cell>
          <cell r="F8260" t="str">
            <v>Measure Life Value Source</v>
          </cell>
          <cell r="G8260" t="str">
            <v/>
          </cell>
          <cell r="H8260" t="str">
            <v>Table 26</v>
          </cell>
          <cell r="I8260" t="str">
            <v>2013-Wyoming-Annual-Report-Appendices-FINAL.pdf</v>
          </cell>
        </row>
        <row r="8261">
          <cell r="C8261" t="str">
            <v>435.2_Incentive Customer ($)</v>
          </cell>
          <cell r="D8261">
            <v>2</v>
          </cell>
          <cell r="E8261" t="str">
            <v>Incentive Customer ($)</v>
          </cell>
          <cell r="F8261" t="str">
            <v>Incentive Value Source</v>
          </cell>
          <cell r="G8261" t="str">
            <v/>
          </cell>
          <cell r="H8261" t="str">
            <v>FE Deemed Savings - Industrial v10.18.12.xlsx table of deemed values used by program administator</v>
          </cell>
          <cell r="I8261" t="str">
            <v/>
          </cell>
        </row>
        <row r="8262">
          <cell r="C8262" t="str">
            <v>435.2_Gross incremental annual electric savings (kWh/yr)</v>
          </cell>
          <cell r="D8262">
            <v>2</v>
          </cell>
          <cell r="E8262" t="str">
            <v>Gross incremental annual electric savings (kWh/yr)</v>
          </cell>
          <cell r="F8262" t="str">
            <v xml:space="preserve">Energy Savings Value Source </v>
          </cell>
          <cell r="G8262" t="str">
            <v/>
          </cell>
          <cell r="H8262" t="str">
            <v/>
          </cell>
          <cell r="I8262" t="str">
            <v>FinAnswer Express Market Characterization and Program Enhancements - Utah Service Territory 30 Nov 2011.pdf</v>
          </cell>
        </row>
        <row r="8263">
          <cell r="C8263" t="str">
            <v>435.2_Gross Average Monthly Demand Reduction (kW/unit)</v>
          </cell>
          <cell r="D8263">
            <v>2</v>
          </cell>
          <cell r="E8263" t="str">
            <v>Gross Average Monthly Demand Reduction (kW/unit)</v>
          </cell>
          <cell r="F8263" t="str">
            <v>Savings Parameters</v>
          </cell>
          <cell r="G8263" t="str">
            <v/>
          </cell>
          <cell r="H8263" t="str">
            <v/>
          </cell>
          <cell r="I8263" t="str">
            <v>Irrigation Measure Savings Calcs.xlsx</v>
          </cell>
        </row>
        <row r="8264">
          <cell r="C8264" t="str">
            <v>435.2_Gross incremental annual electric savings (kWh/yr)</v>
          </cell>
          <cell r="D8264">
            <v>2</v>
          </cell>
          <cell r="E8264" t="str">
            <v>Gross incremental annual electric savings (kWh/yr)</v>
          </cell>
          <cell r="F8264" t="str">
            <v>See Source Document(s) for savings methodology</v>
          </cell>
          <cell r="G8264" t="str">
            <v/>
          </cell>
          <cell r="H8264" t="str">
            <v/>
          </cell>
          <cell r="I8264" t="str">
            <v>Irrigation Measure Savings Calcs.xlsx</v>
          </cell>
        </row>
        <row r="8265">
          <cell r="C8265" t="str">
            <v>435.2_Gross Average Monthly Demand Reduction (kW/unit)</v>
          </cell>
          <cell r="D8265">
            <v>2</v>
          </cell>
          <cell r="E8265" t="str">
            <v>Gross Average Monthly Demand Reduction (kW/unit)</v>
          </cell>
          <cell r="F8265" t="str">
            <v>Demand Reduction Value Source</v>
          </cell>
          <cell r="G8265" t="str">
            <v/>
          </cell>
          <cell r="H8265" t="str">
            <v/>
          </cell>
          <cell r="I8265" t="str">
            <v>FinAnswer Express Market Characterization and Program Enhancements - Utah Service Territory 30 Nov 2011.pdf</v>
          </cell>
        </row>
        <row r="8266">
          <cell r="C8266" t="str">
            <v>435.2_Incremental cost ($)</v>
          </cell>
          <cell r="D8266">
            <v>2</v>
          </cell>
          <cell r="E8266" t="str">
            <v>Incremental cost ($)</v>
          </cell>
          <cell r="F8266" t="str">
            <v>Cost Value Source</v>
          </cell>
          <cell r="G8266" t="str">
            <v/>
          </cell>
          <cell r="H8266" t="str">
            <v/>
          </cell>
          <cell r="I8266" t="str">
            <v>FinAnswer Express Market Characterization and Program Enhancements - Utah Service Territory 30 Nov 2011.pdf</v>
          </cell>
        </row>
        <row r="8267">
          <cell r="C8267" t="str">
            <v>435.2_Baseline Value</v>
          </cell>
          <cell r="D8267">
            <v>2</v>
          </cell>
          <cell r="E8267" t="str">
            <v>Baseline Value</v>
          </cell>
          <cell r="F8267" t="str">
            <v>Baseline Value Source</v>
          </cell>
          <cell r="G8267" t="str">
            <v/>
          </cell>
          <cell r="H8267" t="str">
            <v/>
          </cell>
          <cell r="I8267" t="str">
            <v>FinAnswer Express Market Characterization and Program Enhancements - Utah Service Territory 30 Nov 2011.pdf</v>
          </cell>
        </row>
        <row r="8268">
          <cell r="C8268" t="str">
            <v>435.2_Efficient Case Value</v>
          </cell>
          <cell r="D8268">
            <v>2</v>
          </cell>
          <cell r="E8268" t="str">
            <v>Efficient Case Value</v>
          </cell>
          <cell r="F8268" t="str">
            <v>Efficient Case Value Source</v>
          </cell>
          <cell r="G8268" t="str">
            <v/>
          </cell>
          <cell r="H8268" t="str">
            <v/>
          </cell>
          <cell r="I8268" t="str">
            <v>FinAnswer Express Market Characterization and Program Enhancements - Utah Service Territory 30 Nov 2011.pdf</v>
          </cell>
        </row>
        <row r="8269">
          <cell r="C8269" t="str">
            <v>08062014-001.2_Planned Net to Gross Ratio</v>
          </cell>
          <cell r="D8269">
            <v>2</v>
          </cell>
          <cell r="E8269" t="str">
            <v>Planned Net to Gross Ratio</v>
          </cell>
          <cell r="F8269" t="str">
            <v>Net-to-Gross Ratio Value Source</v>
          </cell>
          <cell r="G8269" t="str">
            <v/>
          </cell>
          <cell r="H8269" t="str">
            <v>Table 16</v>
          </cell>
          <cell r="I8269" t="str">
            <v>ID_Energy_FinAnswer_Program_Evaluation_2009-2011.pdf</v>
          </cell>
        </row>
        <row r="8270">
          <cell r="C8270" t="str">
            <v>08062014-001.2_Measure life (years)</v>
          </cell>
          <cell r="D8270">
            <v>2</v>
          </cell>
          <cell r="E8270" t="str">
            <v>Measure life (years)</v>
          </cell>
          <cell r="F8270" t="str">
            <v>Measure Life Value Source</v>
          </cell>
          <cell r="G8270" t="str">
            <v/>
          </cell>
          <cell r="H8270" t="str">
            <v>Table 23, Page 34</v>
          </cell>
          <cell r="I8270" t="str">
            <v>ID Irrigation Energy Savers Evaluation Report 2006-2008.pdf</v>
          </cell>
        </row>
        <row r="8271">
          <cell r="C8271" t="str">
            <v>432.2_Gross Average Monthly Demand Reduction (kW/unit)</v>
          </cell>
          <cell r="D8271">
            <v>2</v>
          </cell>
          <cell r="E8271" t="str">
            <v>Gross Average Monthly Demand Reduction (kW/unit)</v>
          </cell>
          <cell r="F8271" t="str">
            <v>Savings Parameters</v>
          </cell>
          <cell r="G8271" t="str">
            <v/>
          </cell>
          <cell r="H8271" t="str">
            <v/>
          </cell>
          <cell r="I8271" t="str">
            <v>Irrigation Measure Savings Calcs.xlsx</v>
          </cell>
        </row>
        <row r="8272">
          <cell r="C8272" t="str">
            <v>432.2_Baseline Value</v>
          </cell>
          <cell r="D8272">
            <v>2</v>
          </cell>
          <cell r="E8272" t="str">
            <v>Baseline Value</v>
          </cell>
          <cell r="F8272" t="str">
            <v>Baseline Value Source</v>
          </cell>
          <cell r="G8272" t="str">
            <v/>
          </cell>
          <cell r="H8272" t="str">
            <v/>
          </cell>
          <cell r="I8272" t="str">
            <v>FinAnswer Express Market Characterization and Program Enhancements - Utah Service Territory 30 Nov 2011.pdf</v>
          </cell>
        </row>
        <row r="8273">
          <cell r="C8273" t="str">
            <v>432.2_Gross Average Monthly Demand Reduction (kW/unit)</v>
          </cell>
          <cell r="D8273">
            <v>2</v>
          </cell>
          <cell r="E8273" t="str">
            <v>Gross Average Monthly Demand Reduction (kW/unit)</v>
          </cell>
          <cell r="F8273" t="str">
            <v>Demand Reduction Value Source</v>
          </cell>
          <cell r="G8273" t="str">
            <v/>
          </cell>
          <cell r="H8273" t="str">
            <v/>
          </cell>
          <cell r="I8273" t="str">
            <v>FinAnswer Express Market Characterization and Program Enhancements - Utah Service Territory 30 Nov 2011.pdf</v>
          </cell>
        </row>
        <row r="8274">
          <cell r="C8274" t="str">
            <v>432.2_Gross incremental annual electric savings (kWh/yr)</v>
          </cell>
          <cell r="D8274">
            <v>2</v>
          </cell>
          <cell r="E8274" t="str">
            <v>Gross incremental annual electric savings (kWh/yr)</v>
          </cell>
          <cell r="F8274" t="str">
            <v xml:space="preserve">Energy Savings Value Source </v>
          </cell>
          <cell r="G8274" t="str">
            <v/>
          </cell>
          <cell r="H8274" t="str">
            <v/>
          </cell>
          <cell r="I8274" t="str">
            <v>FinAnswer Express Market Characterization and Program Enhancements - Utah Service Territory 30 Nov 2011.pdf</v>
          </cell>
        </row>
        <row r="8275">
          <cell r="C8275" t="str">
            <v>432.2_Efficient Case Value</v>
          </cell>
          <cell r="D8275">
            <v>2</v>
          </cell>
          <cell r="E8275" t="str">
            <v>Efficient Case Value</v>
          </cell>
          <cell r="F8275" t="str">
            <v>Efficient Case Value Source</v>
          </cell>
          <cell r="G8275" t="str">
            <v/>
          </cell>
          <cell r="H8275" t="str">
            <v/>
          </cell>
          <cell r="I8275" t="str">
            <v>FinAnswer Express Market Characterization and Program Enhancements - Utah Service Territory 30 Nov 2011.pdf</v>
          </cell>
        </row>
        <row r="8276">
          <cell r="C8276" t="str">
            <v>432.2_Gross incremental annual electric savings (kWh/yr)</v>
          </cell>
          <cell r="D8276">
            <v>2</v>
          </cell>
          <cell r="E8276" t="str">
            <v>Gross incremental annual electric savings (kWh/yr)</v>
          </cell>
          <cell r="F8276" t="str">
            <v>See Source Document(s) for savings methodology</v>
          </cell>
          <cell r="G8276" t="str">
            <v/>
          </cell>
          <cell r="H8276" t="str">
            <v/>
          </cell>
          <cell r="I8276" t="str">
            <v>Irrigation Measure Savings Calcs.xlsx</v>
          </cell>
        </row>
        <row r="8277">
          <cell r="C8277" t="str">
            <v>432.2_Incentive Customer ($)</v>
          </cell>
          <cell r="D8277">
            <v>2</v>
          </cell>
          <cell r="E8277" t="str">
            <v>Incentive Customer ($)</v>
          </cell>
          <cell r="F8277" t="str">
            <v>Incentive Value Source</v>
          </cell>
          <cell r="G8277" t="str">
            <v/>
          </cell>
          <cell r="H8277" t="str">
            <v>FE Deemed Savings - Industrial v10.18.12.xlsx table of deemed values used by program administator</v>
          </cell>
          <cell r="I8277" t="str">
            <v/>
          </cell>
        </row>
        <row r="8278">
          <cell r="C8278" t="str">
            <v>432.2_Incremental cost ($)</v>
          </cell>
          <cell r="D8278">
            <v>2</v>
          </cell>
          <cell r="E8278" t="str">
            <v>Incremental cost ($)</v>
          </cell>
          <cell r="F8278" t="str">
            <v>Cost Value Source</v>
          </cell>
          <cell r="G8278" t="str">
            <v/>
          </cell>
          <cell r="H8278" t="str">
            <v/>
          </cell>
          <cell r="I8278" t="str">
            <v>FinAnswer Express Market Characterization and Program Enhancements - Utah Service Territory 30 Nov 2011.pdf</v>
          </cell>
        </row>
        <row r="8279">
          <cell r="C8279" t="str">
            <v>2755.2_Measure life (years)</v>
          </cell>
          <cell r="D8279">
            <v>2</v>
          </cell>
          <cell r="E8279" t="str">
            <v>Measure life (years)</v>
          </cell>
          <cell r="F8279" t="str">
            <v>Measure Life Value Source</v>
          </cell>
          <cell r="G8279" t="str">
            <v/>
          </cell>
          <cell r="H8279" t="str">
            <v>Table 23, Page 34</v>
          </cell>
          <cell r="I8279" t="str">
            <v>ID Irrigation Energy Savers Evaluation Report 2006-2008.pdf</v>
          </cell>
        </row>
        <row r="8280">
          <cell r="C8280" t="str">
            <v>2755.2_Planned Net to Gross Ratio</v>
          </cell>
          <cell r="D8280">
            <v>2</v>
          </cell>
          <cell r="E8280" t="str">
            <v>Planned Net to Gross Ratio</v>
          </cell>
          <cell r="F8280" t="str">
            <v>Net-to-Gross Ratio Value Source</v>
          </cell>
          <cell r="G8280" t="str">
            <v/>
          </cell>
          <cell r="H8280" t="str">
            <v>Table 16</v>
          </cell>
          <cell r="I8280" t="str">
            <v>ID_Energy_FinAnswer_Program_Evaluation_2009-2011.pdf</v>
          </cell>
        </row>
        <row r="8281">
          <cell r="C8281" t="str">
            <v>03252015 - 004.1_Planned Net to Gross Ratio</v>
          </cell>
          <cell r="D8281">
            <v>1</v>
          </cell>
          <cell r="E8281" t="str">
            <v>Planned Net to Gross Ratio</v>
          </cell>
          <cell r="F8281" t="str">
            <v>Net-to-Gross Value Source</v>
          </cell>
          <cell r="G8281" t="str">
            <v/>
          </cell>
          <cell r="H8281" t="str">
            <v/>
          </cell>
          <cell r="I8281" t="str">
            <v>Energy Management California State Program Design Pacific Power.docx</v>
          </cell>
        </row>
        <row r="8282">
          <cell r="C8282" t="str">
            <v>11182014-004.1_Measure life (years)</v>
          </cell>
          <cell r="D8282">
            <v>1</v>
          </cell>
          <cell r="E8282" t="str">
            <v>Measure life (years)</v>
          </cell>
          <cell r="F8282" t="str">
            <v>Measure Life Value Source</v>
          </cell>
          <cell r="G8282" t="str">
            <v/>
          </cell>
          <cell r="H8282" t="str">
            <v>Table 2-6</v>
          </cell>
          <cell r="I8282" t="str">
            <v>Energy Management Idaho State Program Design.docx</v>
          </cell>
        </row>
        <row r="8283">
          <cell r="C8283" t="str">
            <v>11182014-004.1_Planned Net to Gross Ratio</v>
          </cell>
          <cell r="D8283">
            <v>1</v>
          </cell>
          <cell r="E8283" t="str">
            <v>Planned Net to Gross Ratio</v>
          </cell>
          <cell r="F8283" t="str">
            <v>Net-to-Gross Ratio Value Source</v>
          </cell>
          <cell r="G8283" t="str">
            <v/>
          </cell>
          <cell r="H8283" t="str">
            <v>Page 2</v>
          </cell>
          <cell r="I8283" t="str">
            <v>ID_Energy_FinAnswer_Program_Evaluation_2009-2011.pdf</v>
          </cell>
        </row>
        <row r="8284">
          <cell r="C8284" t="str">
            <v>11182014-004.1_Planned Realization Rate</v>
          </cell>
          <cell r="D8284">
            <v>1</v>
          </cell>
          <cell r="E8284" t="str">
            <v>Planned Realization Rate</v>
          </cell>
          <cell r="F8284" t="str">
            <v>Realization Rate Value Source</v>
          </cell>
          <cell r="G8284" t="str">
            <v/>
          </cell>
          <cell r="H8284" t="str">
            <v>Table 1</v>
          </cell>
          <cell r="I8284" t="str">
            <v>ID_Energy_FinAnswer_Program_Evaluation_2009-2011.pdf</v>
          </cell>
        </row>
        <row r="8285">
          <cell r="C8285" t="str">
            <v>11222013-034.1_Incentive Customer ($)</v>
          </cell>
          <cell r="D8285">
            <v>1</v>
          </cell>
          <cell r="E8285" t="str">
            <v>Incentive Customer ($)</v>
          </cell>
          <cell r="F8285" t="str">
            <v>Incentive Value Source</v>
          </cell>
          <cell r="G8285" t="str">
            <v/>
          </cell>
          <cell r="H8285" t="str">
            <v>Incentive Caluclator Tool</v>
          </cell>
          <cell r="I8285" t="str">
            <v>UT FinAnswer Incentive Ver 3.16E  11202012.xlsx</v>
          </cell>
        </row>
        <row r="8286">
          <cell r="C8286" t="str">
            <v>02272014-004.1_Incentive Customer ($)</v>
          </cell>
          <cell r="D8286">
            <v>1</v>
          </cell>
          <cell r="E8286" t="str">
            <v>Incentive Customer ($)</v>
          </cell>
          <cell r="F8286" t="str">
            <v>Incentive Value Source</v>
          </cell>
          <cell r="G8286" t="str">
            <v/>
          </cell>
          <cell r="H8286" t="str">
            <v>Incentive Caluclator Tool</v>
          </cell>
          <cell r="I8286" t="str">
            <v>WA wattSmart Business Incentive DUMMY.xlsx</v>
          </cell>
        </row>
        <row r="8287">
          <cell r="C8287" t="str">
            <v>12152014-004.1_Measure life (years)</v>
          </cell>
          <cell r="D8287">
            <v>1</v>
          </cell>
          <cell r="E8287" t="str">
            <v>Measure life (years)</v>
          </cell>
          <cell r="F8287" t="str">
            <v>Measure Life Value Source</v>
          </cell>
          <cell r="G8287" t="str">
            <v/>
          </cell>
          <cell r="H8287" t="str">
            <v>Page 4-18</v>
          </cell>
          <cell r="I8287" t="str">
            <v>Energy Management Wyoming Program Design Rocky Mountain Power.docx</v>
          </cell>
        </row>
        <row r="8288">
          <cell r="C8288" t="str">
            <v>12152014-004.1_Planned Net to Gross Ratio</v>
          </cell>
          <cell r="D8288">
            <v>1</v>
          </cell>
          <cell r="E8288" t="str">
            <v>Planned Net to Gross Ratio</v>
          </cell>
          <cell r="F8288" t="str">
            <v>Net-to-Gross Valur Source</v>
          </cell>
          <cell r="G8288" t="str">
            <v/>
          </cell>
          <cell r="H8288" t="str">
            <v>Calculated from EnerNoc Energy Management Characterization Summary - All States v4 (XL file)- WY specific tab (first year - 2013). The NTG values is weighted average between 1.0 NTG for the SEM programs and NTG of less than 1.0 from system recommissioning</v>
          </cell>
          <cell r="I8288" t="str">
            <v/>
          </cell>
        </row>
        <row r="8289">
          <cell r="C8289" t="str">
            <v>12162013-197.2_Planned Net to Gross Ratio</v>
          </cell>
          <cell r="D8289">
            <v>2</v>
          </cell>
          <cell r="E8289" t="str">
            <v>Planned Net to Gross Ratio</v>
          </cell>
          <cell r="F8289" t="str">
            <v>Net-to-Gross Value Source</v>
          </cell>
          <cell r="G8289" t="str">
            <v/>
          </cell>
          <cell r="H8289" t="str">
            <v>Page 2</v>
          </cell>
          <cell r="I8289" t="str">
            <v>CA_Energy_FinAnswer_Program_Evaluation_2009-2011.pdf</v>
          </cell>
        </row>
        <row r="8290">
          <cell r="C8290" t="str">
            <v>12162013-327.2_Measure life (years)</v>
          </cell>
          <cell r="D8290">
            <v>2</v>
          </cell>
          <cell r="E8290" t="str">
            <v>Measure life (years)</v>
          </cell>
          <cell r="F8290" t="str">
            <v>Measure Life Value Source</v>
          </cell>
          <cell r="G8290" t="str">
            <v>14.5, rounded to 15</v>
          </cell>
          <cell r="H8290" t="str">
            <v>Table 16</v>
          </cell>
          <cell r="I8290" t="str">
            <v>Idaho Energy FinAnswer Evaluation Report - 2008.pdf</v>
          </cell>
        </row>
        <row r="8291">
          <cell r="C8291" t="str">
            <v>12162013-327.2_Planned Realization Rate</v>
          </cell>
          <cell r="D8291">
            <v>2</v>
          </cell>
          <cell r="E8291" t="str">
            <v>Planned Realization Rate</v>
          </cell>
          <cell r="F8291" t="str">
            <v>Realization Rate Value Source</v>
          </cell>
          <cell r="G8291" t="str">
            <v/>
          </cell>
          <cell r="H8291" t="str">
            <v>Table 1</v>
          </cell>
          <cell r="I8291" t="str">
            <v>ID_Energy_FinAnswer_Program_Evaluation_2009-2011.pdf</v>
          </cell>
        </row>
        <row r="8292">
          <cell r="C8292" t="str">
            <v>12162013-327.2_Planned Net to Gross Ratio</v>
          </cell>
          <cell r="D8292">
            <v>2</v>
          </cell>
          <cell r="E8292" t="str">
            <v>Planned Net to Gross Ratio</v>
          </cell>
          <cell r="F8292" t="str">
            <v>Net-to-Gross Ratio Value Source</v>
          </cell>
          <cell r="G8292" t="str">
            <v/>
          </cell>
          <cell r="H8292" t="str">
            <v>Page 2</v>
          </cell>
          <cell r="I8292" t="str">
            <v>ID_Energy_FinAnswer_Program_Evaluation_2009-2011.pdf</v>
          </cell>
        </row>
        <row r="8293">
          <cell r="C8293" t="str">
            <v>11222013-077.2_Incentive Customer ($)</v>
          </cell>
          <cell r="D8293">
            <v>2</v>
          </cell>
          <cell r="E8293" t="str">
            <v>Incentive Customer ($)</v>
          </cell>
          <cell r="F8293" t="str">
            <v>Incentive Value Source</v>
          </cell>
          <cell r="G8293" t="str">
            <v/>
          </cell>
          <cell r="H8293" t="str">
            <v>Incentive Caluclator Tool</v>
          </cell>
          <cell r="I8293" t="str">
            <v>WB UT Incentive Calc EXTERNAL 1.1E 0722013.xlsx</v>
          </cell>
        </row>
        <row r="8294">
          <cell r="C8294" t="str">
            <v>12162013-067.2_Incentive Customer ($)</v>
          </cell>
          <cell r="D8294">
            <v>2</v>
          </cell>
          <cell r="E8294" t="str">
            <v>Incentive Customer ($)</v>
          </cell>
          <cell r="F8294" t="str">
            <v>Incentive Value Source</v>
          </cell>
          <cell r="G8294" t="str">
            <v/>
          </cell>
          <cell r="H8294" t="str">
            <v>Incentive Caluclator Tool</v>
          </cell>
          <cell r="I8294" t="str">
            <v>WA wattSmart Business Incentive DUMMY.xlsx</v>
          </cell>
        </row>
        <row r="8295">
          <cell r="C8295" t="str">
            <v>12162013-457.2_Planned Realization Rate</v>
          </cell>
          <cell r="D8295">
            <v>2</v>
          </cell>
          <cell r="E8295" t="str">
            <v>Planned Realization Rate</v>
          </cell>
          <cell r="F8295" t="str">
            <v>Realization Rate Value Source</v>
          </cell>
          <cell r="G8295" t="str">
            <v/>
          </cell>
          <cell r="H8295" t="str">
            <v>Table 1</v>
          </cell>
          <cell r="I8295" t="str">
            <v>DSM_WY_EnergyFinAnswer_Report_2011.pdf</v>
          </cell>
        </row>
        <row r="8296">
          <cell r="C8296" t="str">
            <v>12162013-457.2_Planned Net to Gross Ratio</v>
          </cell>
          <cell r="D8296">
            <v>2</v>
          </cell>
          <cell r="E8296" t="str">
            <v>Planned Net to Gross Ratio</v>
          </cell>
          <cell r="F8296" t="str">
            <v>Net-to-Gross Valur Source</v>
          </cell>
          <cell r="G8296" t="str">
            <v/>
          </cell>
          <cell r="H8296" t="str">
            <v>Page 10</v>
          </cell>
          <cell r="I8296" t="str">
            <v>DSM_WY_EnergyFinAnswer_Report_2011.pdf</v>
          </cell>
        </row>
        <row r="8297">
          <cell r="C8297" t="str">
            <v>12162013-457.2_Measure life (years)</v>
          </cell>
          <cell r="D8297">
            <v>2</v>
          </cell>
          <cell r="E8297" t="str">
            <v>Measure life (years)</v>
          </cell>
          <cell r="F8297" t="str">
            <v>Measure Life Value Source</v>
          </cell>
          <cell r="G8297" t="str">
            <v/>
          </cell>
          <cell r="H8297" t="str">
            <v>Table 26</v>
          </cell>
          <cell r="I8297" t="str">
            <v>2013-Wyoming-Annual-Report-Appendices-FINAL.pdf</v>
          </cell>
        </row>
        <row r="8298">
          <cell r="C8298" t="str">
            <v>12162013-198.2_Planned Net to Gross Ratio</v>
          </cell>
          <cell r="D8298">
            <v>2</v>
          </cell>
          <cell r="E8298" t="str">
            <v>Planned Net to Gross Ratio</v>
          </cell>
          <cell r="F8298" t="str">
            <v>Net-to-Gross Value Source</v>
          </cell>
          <cell r="G8298" t="str">
            <v/>
          </cell>
          <cell r="H8298" t="str">
            <v>Page 2</v>
          </cell>
          <cell r="I8298" t="str">
            <v>CA_Energy_FinAnswer_Program_Evaluation_2009-2011.pdf</v>
          </cell>
        </row>
        <row r="8299">
          <cell r="C8299" t="str">
            <v>12162013-328.2_Planned Net to Gross Ratio</v>
          </cell>
          <cell r="D8299">
            <v>2</v>
          </cell>
          <cell r="E8299" t="str">
            <v>Planned Net to Gross Ratio</v>
          </cell>
          <cell r="F8299" t="str">
            <v>Net-to-Gross Ratio Value Source</v>
          </cell>
          <cell r="G8299" t="str">
            <v/>
          </cell>
          <cell r="H8299" t="str">
            <v>Page 2</v>
          </cell>
          <cell r="I8299" t="str">
            <v>ID_Energy_FinAnswer_Program_Evaluation_2009-2011.pdf</v>
          </cell>
        </row>
        <row r="8300">
          <cell r="C8300" t="str">
            <v>12162013-328.2_Planned Realization Rate</v>
          </cell>
          <cell r="D8300">
            <v>2</v>
          </cell>
          <cell r="E8300" t="str">
            <v>Planned Realization Rate</v>
          </cell>
          <cell r="F8300" t="str">
            <v>Realization Rate Value Source</v>
          </cell>
          <cell r="G8300" t="str">
            <v/>
          </cell>
          <cell r="H8300" t="str">
            <v>Table 1</v>
          </cell>
          <cell r="I8300" t="str">
            <v>ID_Energy_FinAnswer_Program_Evaluation_2009-2011.pdf</v>
          </cell>
        </row>
        <row r="8301">
          <cell r="C8301" t="str">
            <v>12162013-328.2_Measure life (years)</v>
          </cell>
          <cell r="D8301">
            <v>2</v>
          </cell>
          <cell r="E8301" t="str">
            <v>Measure life (years)</v>
          </cell>
          <cell r="F8301" t="str">
            <v>Measure Life Value Source</v>
          </cell>
          <cell r="G8301" t="str">
            <v>14.5, rounded to 15</v>
          </cell>
          <cell r="H8301" t="str">
            <v>Table 16</v>
          </cell>
          <cell r="I8301" t="str">
            <v>Idaho Energy FinAnswer Evaluation Report - 2008.pdf</v>
          </cell>
        </row>
        <row r="8302">
          <cell r="C8302" t="str">
            <v>11222013-078.2_Incentive Customer ($)</v>
          </cell>
          <cell r="D8302">
            <v>2</v>
          </cell>
          <cell r="E8302" t="str">
            <v>Incentive Customer ($)</v>
          </cell>
          <cell r="F8302" t="str">
            <v>Incentive Value Source</v>
          </cell>
          <cell r="G8302" t="str">
            <v/>
          </cell>
          <cell r="H8302" t="str">
            <v>Incentive Caluclator Tool</v>
          </cell>
          <cell r="I8302" t="str">
            <v>WB UT Incentive Calc EXTERNAL 1.1E 0722013.xlsx</v>
          </cell>
        </row>
        <row r="8303">
          <cell r="C8303" t="str">
            <v>12162013-068.2_Incentive Customer ($)</v>
          </cell>
          <cell r="D8303">
            <v>2</v>
          </cell>
          <cell r="E8303" t="str">
            <v>Incentive Customer ($)</v>
          </cell>
          <cell r="F8303" t="str">
            <v>Incentive Value Source</v>
          </cell>
          <cell r="G8303" t="str">
            <v/>
          </cell>
          <cell r="H8303" t="str">
            <v>Incentive Caluclator Tool</v>
          </cell>
          <cell r="I8303" t="str">
            <v>WA wattSmart Business Incentive DUMMY.xlsx</v>
          </cell>
        </row>
        <row r="8304">
          <cell r="C8304" t="str">
            <v>12162013-458.2_Measure life (years)</v>
          </cell>
          <cell r="D8304">
            <v>2</v>
          </cell>
          <cell r="E8304" t="str">
            <v>Measure life (years)</v>
          </cell>
          <cell r="F8304" t="str">
            <v>Measure Life Value Source</v>
          </cell>
          <cell r="G8304" t="str">
            <v/>
          </cell>
          <cell r="H8304" t="str">
            <v>Table 26</v>
          </cell>
          <cell r="I8304" t="str">
            <v>2013-Wyoming-Annual-Report-Appendices-FINAL.pdf</v>
          </cell>
        </row>
        <row r="8305">
          <cell r="C8305" t="str">
            <v>12162013-458.2_Planned Net to Gross Ratio</v>
          </cell>
          <cell r="D8305">
            <v>2</v>
          </cell>
          <cell r="E8305" t="str">
            <v>Planned Net to Gross Ratio</v>
          </cell>
          <cell r="F8305" t="str">
            <v>Net-to-Gross Valur Source</v>
          </cell>
          <cell r="G8305" t="str">
            <v/>
          </cell>
          <cell r="H8305" t="str">
            <v>Page 10</v>
          </cell>
          <cell r="I8305" t="str">
            <v>DSM_WY_EnergyFinAnswer_Report_2011.pdf</v>
          </cell>
        </row>
        <row r="8306">
          <cell r="C8306" t="str">
            <v>12162013-458.2_Planned Realization Rate</v>
          </cell>
          <cell r="D8306">
            <v>2</v>
          </cell>
          <cell r="E8306" t="str">
            <v>Planned Realization Rate</v>
          </cell>
          <cell r="F8306" t="str">
            <v>Realization Rate Value Source</v>
          </cell>
          <cell r="G8306" t="str">
            <v/>
          </cell>
          <cell r="H8306" t="str">
            <v>Table 1</v>
          </cell>
          <cell r="I8306" t="str">
            <v>DSM_WY_EnergyFinAnswer_Report_2011.pdf</v>
          </cell>
        </row>
        <row r="8307">
          <cell r="C8307" t="str">
            <v>08062014-005.2_Planned Net to Gross Ratio</v>
          </cell>
          <cell r="D8307">
            <v>2</v>
          </cell>
          <cell r="E8307" t="str">
            <v>Planned Net to Gross Ratio</v>
          </cell>
          <cell r="F8307" t="str">
            <v>Net-to-Gross Ratio Value Source</v>
          </cell>
          <cell r="G8307" t="str">
            <v/>
          </cell>
          <cell r="H8307" t="str">
            <v>Table 16</v>
          </cell>
          <cell r="I8307" t="str">
            <v>ID_Energy_FinAnswer_Program_Evaluation_2009-2011.pdf</v>
          </cell>
        </row>
        <row r="8308">
          <cell r="C8308" t="str">
            <v>08062014-005.2_Measure life (years)</v>
          </cell>
          <cell r="D8308">
            <v>2</v>
          </cell>
          <cell r="E8308" t="str">
            <v>Measure life (years)</v>
          </cell>
          <cell r="F8308" t="str">
            <v>Measure Life Value Source</v>
          </cell>
          <cell r="G8308" t="str">
            <v/>
          </cell>
          <cell r="H8308" t="str">
            <v>Table 23, Page 34</v>
          </cell>
          <cell r="I8308" t="str">
            <v>ID Irrigation Energy Savers Evaluation Report 2006-2008.pdf</v>
          </cell>
        </row>
        <row r="8309">
          <cell r="C8309" t="str">
            <v>06232015-043.1_Planned Net to Gross Ratio</v>
          </cell>
          <cell r="D8309">
            <v>1</v>
          </cell>
          <cell r="E8309" t="str">
            <v>Planned Net to Gross Ratio</v>
          </cell>
          <cell r="F8309" t="str">
            <v>Net-to-Gross Value Source</v>
          </cell>
          <cell r="G8309" t="str">
            <v/>
          </cell>
          <cell r="H8309" t="str">
            <v>page 2</v>
          </cell>
          <cell r="I8309" t="str">
            <v>CA_FinAnswer_Express_Program_Evaluation_2009-2011.pdf</v>
          </cell>
        </row>
        <row r="8310">
          <cell r="C8310" t="str">
            <v>06232015-043.1_Planned Realization Rate</v>
          </cell>
          <cell r="D8310">
            <v>1</v>
          </cell>
          <cell r="E8310" t="str">
            <v>Planned Realization Rate</v>
          </cell>
          <cell r="F8310" t="str">
            <v>Realization Rate Value Source</v>
          </cell>
          <cell r="G8310" t="str">
            <v/>
          </cell>
          <cell r="H8310" t="str">
            <v>page 2</v>
          </cell>
          <cell r="I8310" t="str">
            <v>CA_FinAnswer_Express_Program_Evaluation_2009-2011.pdf</v>
          </cell>
        </row>
        <row r="8311">
          <cell r="C8311" t="str">
            <v>11032014-023.1_Planned Net to Gross Ratio</v>
          </cell>
          <cell r="D8311">
            <v>1</v>
          </cell>
          <cell r="E8311" t="str">
            <v>Planned Net to Gross Ratio</v>
          </cell>
          <cell r="F8311" t="str">
            <v>Net-to-Gross Value Source</v>
          </cell>
          <cell r="G8311" t="str">
            <v/>
          </cell>
          <cell r="H8311" t="str">
            <v>Page 2</v>
          </cell>
          <cell r="I8311" t="str">
            <v>ID_FinAnswer_Express_Program_Evaluation_2009-2011.pdf</v>
          </cell>
        </row>
        <row r="8312">
          <cell r="C8312" t="str">
            <v>11032014-023.1_Planned Realization Rate</v>
          </cell>
          <cell r="D8312">
            <v>1</v>
          </cell>
          <cell r="E8312" t="str">
            <v>Planned Realization Rate</v>
          </cell>
          <cell r="F8312" t="str">
            <v>Realization Rate Value Source</v>
          </cell>
          <cell r="G8312" t="str">
            <v/>
          </cell>
          <cell r="H8312" t="str">
            <v>Table 1</v>
          </cell>
          <cell r="I8312" t="str">
            <v>ID_FinAnswer_Express_Program_Evaluation_2009-2011.pdf</v>
          </cell>
        </row>
        <row r="8313">
          <cell r="C8313" t="str">
            <v>11032014-023.1_Measure life (years)</v>
          </cell>
          <cell r="D8313">
            <v>1</v>
          </cell>
          <cell r="E8313" t="str">
            <v>Measure life (years)</v>
          </cell>
          <cell r="F8313" t="str">
            <v>Measure Life Value Source</v>
          </cell>
          <cell r="G8313" t="str">
            <v>Average of 12 years from FinAnswer Express and 15 years from Energy FinAnswer (13.5 rounded to 14)</v>
          </cell>
          <cell r="H8313" t="str">
            <v/>
          </cell>
          <cell r="I8313" t="str">
            <v>2013-Idaho-Annual-Report-Appendices-FINAL071814.pdf</v>
          </cell>
        </row>
        <row r="8314">
          <cell r="C8314" t="str">
            <v>09252014-023.1_</v>
          </cell>
          <cell r="D8314">
            <v>1</v>
          </cell>
          <cell r="E8314" t="str">
            <v/>
          </cell>
          <cell r="F8314" t="str">
            <v/>
          </cell>
          <cell r="G8314" t="str">
            <v/>
          </cell>
          <cell r="H8314" t="str">
            <v/>
          </cell>
          <cell r="I8314" t="str">
            <v/>
          </cell>
        </row>
        <row r="8315">
          <cell r="C8315" t="str">
            <v>06232015-044.1_Planned Realization Rate</v>
          </cell>
          <cell r="D8315">
            <v>1</v>
          </cell>
          <cell r="E8315" t="str">
            <v>Planned Realization Rate</v>
          </cell>
          <cell r="F8315" t="str">
            <v>Realization Rate Value Source</v>
          </cell>
          <cell r="G8315" t="str">
            <v/>
          </cell>
          <cell r="H8315" t="str">
            <v>page 2</v>
          </cell>
          <cell r="I8315" t="str">
            <v>CA_FinAnswer_Express_Program_Evaluation_2009-2011.pdf</v>
          </cell>
        </row>
        <row r="8316">
          <cell r="C8316" t="str">
            <v>06232015-044.1_Planned Net to Gross Ratio</v>
          </cell>
          <cell r="D8316">
            <v>1</v>
          </cell>
          <cell r="E8316" t="str">
            <v>Planned Net to Gross Ratio</v>
          </cell>
          <cell r="F8316" t="str">
            <v>Net-to-Gross Value Source</v>
          </cell>
          <cell r="G8316" t="str">
            <v/>
          </cell>
          <cell r="H8316" t="str">
            <v>page 2</v>
          </cell>
          <cell r="I8316" t="str">
            <v>CA_FinAnswer_Express_Program_Evaluation_2009-2011.pdf</v>
          </cell>
        </row>
        <row r="8317">
          <cell r="C8317" t="str">
            <v>11032014-024.1_Measure life (years)</v>
          </cell>
          <cell r="D8317">
            <v>1</v>
          </cell>
          <cell r="E8317" t="str">
            <v>Measure life (years)</v>
          </cell>
          <cell r="F8317" t="str">
            <v>Measure Life Value Source</v>
          </cell>
          <cell r="G8317" t="str">
            <v>Average of 12 years from FinAnswer Express and 15 years from Energy FinAnswer (13.5 rounded to 14)</v>
          </cell>
          <cell r="H8317" t="str">
            <v/>
          </cell>
          <cell r="I8317" t="str">
            <v>2013-Idaho-Annual-Report-Appendices-FINAL071814.pdf</v>
          </cell>
        </row>
        <row r="8318">
          <cell r="C8318" t="str">
            <v>11032014-024.1_Planned Net to Gross Ratio</v>
          </cell>
          <cell r="D8318">
            <v>1</v>
          </cell>
          <cell r="E8318" t="str">
            <v>Planned Net to Gross Ratio</v>
          </cell>
          <cell r="F8318" t="str">
            <v>Net-to-Gross Value Source</v>
          </cell>
          <cell r="G8318" t="str">
            <v/>
          </cell>
          <cell r="H8318" t="str">
            <v>Page 2</v>
          </cell>
          <cell r="I8318" t="str">
            <v>ID_FinAnswer_Express_Program_Evaluation_2009-2011.pdf</v>
          </cell>
        </row>
        <row r="8319">
          <cell r="C8319" t="str">
            <v>11032014-024.1_Planned Realization Rate</v>
          </cell>
          <cell r="D8319">
            <v>1</v>
          </cell>
          <cell r="E8319" t="str">
            <v>Planned Realization Rate</v>
          </cell>
          <cell r="F8319" t="str">
            <v>Realization Rate Value Source</v>
          </cell>
          <cell r="G8319" t="str">
            <v/>
          </cell>
          <cell r="H8319" t="str">
            <v>Table 1</v>
          </cell>
          <cell r="I8319" t="str">
            <v>ID_FinAnswer_Express_Program_Evaluation_2009-2011.pdf</v>
          </cell>
        </row>
        <row r="8320">
          <cell r="C8320" t="str">
            <v>09252014-024.1_</v>
          </cell>
          <cell r="D8320">
            <v>1</v>
          </cell>
          <cell r="E8320" t="str">
            <v/>
          </cell>
          <cell r="F8320" t="str">
            <v/>
          </cell>
          <cell r="G8320" t="str">
            <v/>
          </cell>
          <cell r="H8320" t="str">
            <v/>
          </cell>
          <cell r="I8320" t="str">
            <v/>
          </cell>
        </row>
        <row r="8321">
          <cell r="C8321" t="str">
            <v>07182014-030.1_Incremental cost ($)</v>
          </cell>
          <cell r="D8321">
            <v>1</v>
          </cell>
          <cell r="E8321" t="str">
            <v>Incremental cost ($)</v>
          </cell>
          <cell r="F8321" t="str">
            <v>Incremental Cost Value Source</v>
          </cell>
          <cell r="G8321" t="str">
            <v/>
          </cell>
          <cell r="H8321" t="str">
            <v/>
          </cell>
          <cell r="I8321" t="str">
            <v/>
          </cell>
        </row>
        <row r="8322">
          <cell r="C8322" t="str">
            <v>07182014-030.1_Planned Net to Gross Ratio</v>
          </cell>
          <cell r="D8322">
            <v>1</v>
          </cell>
          <cell r="E8322" t="str">
            <v>Planned Net to Gross Ratio</v>
          </cell>
          <cell r="F8322" t="str">
            <v>Net-to-Gross Value Source</v>
          </cell>
          <cell r="G8322" t="str">
            <v/>
          </cell>
          <cell r="H8322" t="str">
            <v>BAU - CE inputs sheet</v>
          </cell>
          <cell r="I8322" t="str">
            <v>CE inputs - measure update   small business 031314.xlsx</v>
          </cell>
        </row>
        <row r="8323">
          <cell r="C8323" t="str">
            <v>07182014-030.1_Planned Realization Rate</v>
          </cell>
          <cell r="D8323">
            <v>1</v>
          </cell>
          <cell r="E8323" t="str">
            <v>Planned Realization Rate</v>
          </cell>
          <cell r="F8323" t="str">
            <v>Realization Rate Value Source</v>
          </cell>
          <cell r="G8323" t="str">
            <v/>
          </cell>
          <cell r="H8323" t="str">
            <v>BAU - CE inputs sheet</v>
          </cell>
          <cell r="I8323" t="str">
            <v>CE inputs - measure update   small business 031314.xlsx</v>
          </cell>
        </row>
        <row r="8324">
          <cell r="C8324" t="str">
            <v>07182014-030.1_Gross Average Monthly Demand Reduction (kW/unit)</v>
          </cell>
          <cell r="D8324">
            <v>1</v>
          </cell>
          <cell r="E8324" t="str">
            <v>Gross Average Monthly Demand Reduction (kW/unit)</v>
          </cell>
          <cell r="F8324" t="str">
            <v>Demand Savings Value Source</v>
          </cell>
          <cell r="G8324" t="str">
            <v/>
          </cell>
          <cell r="H8324" t="str">
            <v/>
          </cell>
          <cell r="I8324" t="str">
            <v/>
          </cell>
        </row>
        <row r="8325">
          <cell r="C8325" t="str">
            <v>07182014-030.1_Gross incremental annual electric savings (kWh/yr)</v>
          </cell>
          <cell r="D8325">
            <v>1</v>
          </cell>
          <cell r="E8325" t="str">
            <v>Gross incremental annual electric savings (kWh/yr)</v>
          </cell>
          <cell r="F8325" t="str">
            <v>Energy Savings Value Source</v>
          </cell>
          <cell r="G8325" t="str">
            <v/>
          </cell>
          <cell r="H8325" t="str">
            <v/>
          </cell>
          <cell r="I8325" t="str">
            <v/>
          </cell>
        </row>
        <row r="8326">
          <cell r="C8326" t="str">
            <v>07182014-030.1_Measure life (years)</v>
          </cell>
          <cell r="D8326">
            <v>1</v>
          </cell>
          <cell r="E8326" t="str">
            <v>Measure life (years)</v>
          </cell>
          <cell r="F8326" t="str">
            <v>Measure Life Value Source</v>
          </cell>
          <cell r="G8326" t="str">
            <v/>
          </cell>
          <cell r="H8326" t="str">
            <v>Used for program change filing. Program-level measure life decreased from previous 14 years to feflect increasing role of energy management</v>
          </cell>
          <cell r="I8326" t="str">
            <v>CE inputs - measure update   small business 031314.xlsx</v>
          </cell>
        </row>
        <row r="8327">
          <cell r="C8327" t="str">
            <v>07182014-030.1_Gross incremental annual electric savings (kWh/yr)</v>
          </cell>
          <cell r="D8327">
            <v>1</v>
          </cell>
          <cell r="E8327" t="str">
            <v>Gross incremental annual electric savings (kWh/yr)</v>
          </cell>
          <cell r="F8327" t="str">
            <v>Energy Savings Value Source</v>
          </cell>
          <cell r="G8327" t="str">
            <v/>
          </cell>
          <cell r="H8327" t="str">
            <v/>
          </cell>
          <cell r="I8327" t="str">
            <v>Program Update Report UT 050214.docx</v>
          </cell>
        </row>
        <row r="8328">
          <cell r="C8328" t="str">
            <v>07182014-030.1_Gross Average Monthly Demand Reduction (kW/unit)</v>
          </cell>
          <cell r="D8328">
            <v>1</v>
          </cell>
          <cell r="E8328" t="str">
            <v>Gross Average Monthly Demand Reduction (kW/unit)</v>
          </cell>
          <cell r="F8328" t="str">
            <v>Demand Savings Value Source</v>
          </cell>
          <cell r="G8328" t="str">
            <v/>
          </cell>
          <cell r="H8328" t="str">
            <v/>
          </cell>
          <cell r="I8328" t="str">
            <v>Program Update Report UT 050214.docx</v>
          </cell>
        </row>
        <row r="8329">
          <cell r="C8329" t="str">
            <v>07182014-030.1_Incremental cost ($)</v>
          </cell>
          <cell r="D8329">
            <v>1</v>
          </cell>
          <cell r="E8329" t="str">
            <v>Incremental cost ($)</v>
          </cell>
          <cell r="F8329" t="str">
            <v>Incremental Cost Value Source</v>
          </cell>
          <cell r="G8329" t="str">
            <v/>
          </cell>
          <cell r="H8329" t="str">
            <v/>
          </cell>
          <cell r="I8329" t="str">
            <v>Program Update Report UT 050214.docx</v>
          </cell>
        </row>
        <row r="8330">
          <cell r="C8330" t="str">
            <v>06032015-007.1_Planned Net to Gross Ratio</v>
          </cell>
          <cell r="D8330">
            <v>1</v>
          </cell>
          <cell r="E8330" t="str">
            <v>Planned Net to Gross Ratio</v>
          </cell>
          <cell r="F8330" t="str">
            <v>Net-to-Gross Value Source</v>
          </cell>
          <cell r="G8330" t="str">
            <v/>
          </cell>
          <cell r="H8330" t="str">
            <v/>
          </cell>
          <cell r="I8330" t="str">
            <v>Exhibit B - Cost Effectiveness_WY_SBL.docx</v>
          </cell>
        </row>
        <row r="8331">
          <cell r="C8331" t="str">
            <v>06032015-007.1_Measure life (years)</v>
          </cell>
          <cell r="D8331">
            <v>1</v>
          </cell>
          <cell r="E8331" t="str">
            <v>Measure life (years)</v>
          </cell>
          <cell r="F8331" t="str">
            <v>Measure Life Value Source</v>
          </cell>
          <cell r="G8331" t="str">
            <v/>
          </cell>
          <cell r="H8331" t="str">
            <v/>
          </cell>
          <cell r="I8331" t="str">
            <v>Exhibit B - Cost Effectiveness_WY_SBL.docx</v>
          </cell>
        </row>
        <row r="8332">
          <cell r="C8332" t="str">
            <v>07182014-031.1_Planned Net to Gross Ratio</v>
          </cell>
          <cell r="D8332">
            <v>1</v>
          </cell>
          <cell r="E8332" t="str">
            <v>Planned Net to Gross Ratio</v>
          </cell>
          <cell r="F8332" t="str">
            <v>Net-to-Gross Value Source</v>
          </cell>
          <cell r="G8332" t="str">
            <v/>
          </cell>
          <cell r="H8332" t="str">
            <v>BAU - CE inputs sheet</v>
          </cell>
          <cell r="I8332" t="str">
            <v>CE inputs - measure update   small business 031314.xlsx</v>
          </cell>
        </row>
        <row r="8333">
          <cell r="C8333" t="str">
            <v>07182014-031.1_Planned Realization Rate</v>
          </cell>
          <cell r="D8333">
            <v>1</v>
          </cell>
          <cell r="E8333" t="str">
            <v>Planned Realization Rate</v>
          </cell>
          <cell r="F8333" t="str">
            <v>Realization Rate Value Source</v>
          </cell>
          <cell r="G8333" t="str">
            <v/>
          </cell>
          <cell r="H8333" t="str">
            <v>BAU - CE inputs sheet</v>
          </cell>
          <cell r="I8333" t="str">
            <v>CE inputs - measure update   small business 031314.xlsx</v>
          </cell>
        </row>
        <row r="8334">
          <cell r="C8334" t="str">
            <v>07182014-031.1_Incremental cost ($)</v>
          </cell>
          <cell r="D8334">
            <v>1</v>
          </cell>
          <cell r="E8334" t="str">
            <v>Incremental cost ($)</v>
          </cell>
          <cell r="F8334" t="str">
            <v>Incremental Cost Value Source</v>
          </cell>
          <cell r="G8334" t="str">
            <v/>
          </cell>
          <cell r="H8334" t="str">
            <v/>
          </cell>
          <cell r="I8334" t="str">
            <v/>
          </cell>
        </row>
        <row r="8335">
          <cell r="C8335" t="str">
            <v>07182014-031.1_Gross incremental annual electric savings (kWh/yr)</v>
          </cell>
          <cell r="D8335">
            <v>1</v>
          </cell>
          <cell r="E8335" t="str">
            <v>Gross incremental annual electric savings (kWh/yr)</v>
          </cell>
          <cell r="F8335" t="str">
            <v>Energy Savings Value Source</v>
          </cell>
          <cell r="G8335" t="str">
            <v/>
          </cell>
          <cell r="H8335" t="str">
            <v/>
          </cell>
          <cell r="I8335" t="str">
            <v/>
          </cell>
        </row>
        <row r="8336">
          <cell r="C8336" t="str">
            <v>07182014-031.1_Incremental cost ($)</v>
          </cell>
          <cell r="D8336">
            <v>1</v>
          </cell>
          <cell r="E8336" t="str">
            <v>Incremental cost ($)</v>
          </cell>
          <cell r="F8336" t="str">
            <v>Incremental Cost Value Source</v>
          </cell>
          <cell r="G8336" t="str">
            <v/>
          </cell>
          <cell r="H8336" t="str">
            <v/>
          </cell>
          <cell r="I8336" t="str">
            <v>Program Update Report UT 050214.docx</v>
          </cell>
        </row>
        <row r="8337">
          <cell r="C8337" t="str">
            <v>07182014-031.1_Gross Average Monthly Demand Reduction (kW/unit)</v>
          </cell>
          <cell r="D8337">
            <v>1</v>
          </cell>
          <cell r="E8337" t="str">
            <v>Gross Average Monthly Demand Reduction (kW/unit)</v>
          </cell>
          <cell r="F8337" t="str">
            <v>Demand Savings Value Source</v>
          </cell>
          <cell r="G8337" t="str">
            <v/>
          </cell>
          <cell r="H8337" t="str">
            <v/>
          </cell>
          <cell r="I8337" t="str">
            <v/>
          </cell>
        </row>
        <row r="8338">
          <cell r="C8338" t="str">
            <v>07182014-031.1_Gross incremental annual electric savings (kWh/yr)</v>
          </cell>
          <cell r="D8338">
            <v>1</v>
          </cell>
          <cell r="E8338" t="str">
            <v>Gross incremental annual electric savings (kWh/yr)</v>
          </cell>
          <cell r="F8338" t="str">
            <v>Energy Savings Value Source</v>
          </cell>
          <cell r="G8338" t="str">
            <v/>
          </cell>
          <cell r="H8338" t="str">
            <v/>
          </cell>
          <cell r="I8338" t="str">
            <v>Program Update Report UT 050214.docx</v>
          </cell>
        </row>
        <row r="8339">
          <cell r="C8339" t="str">
            <v>07182014-031.1_Measure life (years)</v>
          </cell>
          <cell r="D8339">
            <v>1</v>
          </cell>
          <cell r="E8339" t="str">
            <v>Measure life (years)</v>
          </cell>
          <cell r="F8339" t="str">
            <v>Measure Life Value Source</v>
          </cell>
          <cell r="G8339" t="str">
            <v/>
          </cell>
          <cell r="H8339" t="str">
            <v>Used for program change filing. Program-level measure life decreased from previous 14 years to feflect increasing role of energy management</v>
          </cell>
          <cell r="I8339" t="str">
            <v>CE inputs - measure update   small business 031314.xlsx</v>
          </cell>
        </row>
        <row r="8340">
          <cell r="C8340" t="str">
            <v>07182014-031.1_Gross Average Monthly Demand Reduction (kW/unit)</v>
          </cell>
          <cell r="D8340">
            <v>1</v>
          </cell>
          <cell r="E8340" t="str">
            <v>Gross Average Monthly Demand Reduction (kW/unit)</v>
          </cell>
          <cell r="F8340" t="str">
            <v>Demand Savings Value Source</v>
          </cell>
          <cell r="G8340" t="str">
            <v/>
          </cell>
          <cell r="H8340" t="str">
            <v/>
          </cell>
          <cell r="I8340" t="str">
            <v>Program Update Report UT 050214.docx</v>
          </cell>
        </row>
        <row r="8341">
          <cell r="C8341" t="str">
            <v>06032015-008.1_Planned Net to Gross Ratio</v>
          </cell>
          <cell r="D8341">
            <v>1</v>
          </cell>
          <cell r="E8341" t="str">
            <v>Planned Net to Gross Ratio</v>
          </cell>
          <cell r="F8341" t="str">
            <v>Net-to-Gross Value Source</v>
          </cell>
          <cell r="G8341" t="str">
            <v/>
          </cell>
          <cell r="H8341" t="str">
            <v/>
          </cell>
          <cell r="I8341" t="str">
            <v>Exhibit B - Cost Effectiveness_WY_SBL.docx</v>
          </cell>
        </row>
        <row r="8342">
          <cell r="C8342" t="str">
            <v>06032015-008.1_Measure life (years)</v>
          </cell>
          <cell r="D8342">
            <v>1</v>
          </cell>
          <cell r="E8342" t="str">
            <v>Measure life (years)</v>
          </cell>
          <cell r="F8342" t="str">
            <v>Measure Life Value Source</v>
          </cell>
          <cell r="G8342" t="str">
            <v/>
          </cell>
          <cell r="H8342" t="str">
            <v/>
          </cell>
          <cell r="I8342" t="str">
            <v>Exhibit B - Cost Effectiveness_WY_SBL.docx</v>
          </cell>
        </row>
        <row r="8343">
          <cell r="C8343" t="str">
            <v>06232015-041.1_Planned Net to Gross Ratio</v>
          </cell>
          <cell r="D8343">
            <v>1</v>
          </cell>
          <cell r="E8343" t="str">
            <v>Planned Net to Gross Ratio</v>
          </cell>
          <cell r="F8343" t="str">
            <v>Net-to-Gross Value Source</v>
          </cell>
          <cell r="G8343" t="str">
            <v/>
          </cell>
          <cell r="H8343" t="str">
            <v>page 2</v>
          </cell>
          <cell r="I8343" t="str">
            <v>CA_FinAnswer_Express_Program_Evaluation_2009-2011.pdf</v>
          </cell>
        </row>
        <row r="8344">
          <cell r="C8344" t="str">
            <v>06232015-041.1_Planned Realization Rate</v>
          </cell>
          <cell r="D8344">
            <v>1</v>
          </cell>
          <cell r="E8344" t="str">
            <v>Planned Realization Rate</v>
          </cell>
          <cell r="F8344" t="str">
            <v>Realization Rate Value Source</v>
          </cell>
          <cell r="G8344" t="str">
            <v/>
          </cell>
          <cell r="H8344" t="str">
            <v>page 2</v>
          </cell>
          <cell r="I8344" t="str">
            <v>CA_FinAnswer_Express_Program_Evaluation_2009-2011.pdf</v>
          </cell>
        </row>
        <row r="8345">
          <cell r="C8345" t="str">
            <v>11032014-021.1_Planned Realization Rate</v>
          </cell>
          <cell r="D8345">
            <v>1</v>
          </cell>
          <cell r="E8345" t="str">
            <v>Planned Realization Rate</v>
          </cell>
          <cell r="F8345" t="str">
            <v>Realization Rate Value Source</v>
          </cell>
          <cell r="G8345" t="str">
            <v/>
          </cell>
          <cell r="H8345" t="str">
            <v>Table 1</v>
          </cell>
          <cell r="I8345" t="str">
            <v>ID_FinAnswer_Express_Program_Evaluation_2009-2011.pdf</v>
          </cell>
        </row>
        <row r="8346">
          <cell r="C8346" t="str">
            <v>11032014-021.1_Measure life (years)</v>
          </cell>
          <cell r="D8346">
            <v>1</v>
          </cell>
          <cell r="E8346" t="str">
            <v>Measure life (years)</v>
          </cell>
          <cell r="F8346" t="str">
            <v>Measure Life Value Source</v>
          </cell>
          <cell r="G8346" t="str">
            <v>Average of 12 years from FinAnswer Express and 15 years from Energy FinAnswer (13.5 rounded to 14)</v>
          </cell>
          <cell r="H8346" t="str">
            <v/>
          </cell>
          <cell r="I8346" t="str">
            <v>2013-Idaho-Annual-Report-Appendices-FINAL071814.pdf</v>
          </cell>
        </row>
        <row r="8347">
          <cell r="C8347" t="str">
            <v>11032014-021.1_Planned Net to Gross Ratio</v>
          </cell>
          <cell r="D8347">
            <v>1</v>
          </cell>
          <cell r="E8347" t="str">
            <v>Planned Net to Gross Ratio</v>
          </cell>
          <cell r="F8347" t="str">
            <v>Net-to-Gross Value Source</v>
          </cell>
          <cell r="G8347" t="str">
            <v/>
          </cell>
          <cell r="H8347" t="str">
            <v>Page 2</v>
          </cell>
          <cell r="I8347" t="str">
            <v>ID_FinAnswer_Express_Program_Evaluation_2009-2011.pdf</v>
          </cell>
        </row>
        <row r="8348">
          <cell r="C8348" t="str">
            <v>09252014-021.1_</v>
          </cell>
          <cell r="D8348">
            <v>1</v>
          </cell>
          <cell r="E8348" t="str">
            <v/>
          </cell>
          <cell r="F8348" t="str">
            <v/>
          </cell>
          <cell r="G8348" t="str">
            <v/>
          </cell>
          <cell r="H8348" t="str">
            <v/>
          </cell>
          <cell r="I8348" t="str">
            <v/>
          </cell>
        </row>
        <row r="8349">
          <cell r="C8349" t="str">
            <v>07182014-032.1_Planned Realization Rate</v>
          </cell>
          <cell r="D8349">
            <v>1</v>
          </cell>
          <cell r="E8349" t="str">
            <v>Planned Realization Rate</v>
          </cell>
          <cell r="F8349" t="str">
            <v>Realization Rate Value Source</v>
          </cell>
          <cell r="G8349" t="str">
            <v/>
          </cell>
          <cell r="H8349" t="str">
            <v>BAU - CE inputs sheet</v>
          </cell>
          <cell r="I8349" t="str">
            <v>CE inputs - measure update   small business 031314.xlsx</v>
          </cell>
        </row>
        <row r="8350">
          <cell r="C8350" t="str">
            <v>07182014-032.1_Incremental cost ($)</v>
          </cell>
          <cell r="D8350">
            <v>1</v>
          </cell>
          <cell r="E8350" t="str">
            <v>Incremental cost ($)</v>
          </cell>
          <cell r="F8350" t="str">
            <v>Incremental Cost Value Source</v>
          </cell>
          <cell r="G8350" t="str">
            <v/>
          </cell>
          <cell r="H8350" t="str">
            <v/>
          </cell>
          <cell r="I8350" t="str">
            <v/>
          </cell>
        </row>
        <row r="8351">
          <cell r="C8351" t="str">
            <v>07182014-032.1_Gross incremental annual electric savings (kWh/yr)</v>
          </cell>
          <cell r="D8351">
            <v>1</v>
          </cell>
          <cell r="E8351" t="str">
            <v>Gross incremental annual electric savings (kWh/yr)</v>
          </cell>
          <cell r="F8351" t="str">
            <v>Energy Savings Value Source</v>
          </cell>
          <cell r="G8351" t="str">
            <v/>
          </cell>
          <cell r="H8351" t="str">
            <v/>
          </cell>
          <cell r="I8351" t="str">
            <v>Program Update Report UT 050214.docx</v>
          </cell>
        </row>
        <row r="8352">
          <cell r="C8352" t="str">
            <v>07182014-032.1_Gross Average Monthly Demand Reduction (kW/unit)</v>
          </cell>
          <cell r="D8352">
            <v>1</v>
          </cell>
          <cell r="E8352" t="str">
            <v>Gross Average Monthly Demand Reduction (kW/unit)</v>
          </cell>
          <cell r="F8352" t="str">
            <v>Demand Savings Value Source</v>
          </cell>
          <cell r="G8352" t="str">
            <v/>
          </cell>
          <cell r="H8352" t="str">
            <v/>
          </cell>
          <cell r="I8352" t="str">
            <v>Program Update Report UT 050214.docx</v>
          </cell>
        </row>
        <row r="8353">
          <cell r="C8353" t="str">
            <v>07182014-032.1_Gross incremental annual electric savings (kWh/yr)</v>
          </cell>
          <cell r="D8353">
            <v>1</v>
          </cell>
          <cell r="E8353" t="str">
            <v>Gross incremental annual electric savings (kWh/yr)</v>
          </cell>
          <cell r="F8353" t="str">
            <v>Energy Savings Value Source</v>
          </cell>
          <cell r="G8353" t="str">
            <v/>
          </cell>
          <cell r="H8353" t="str">
            <v/>
          </cell>
          <cell r="I8353" t="str">
            <v/>
          </cell>
        </row>
        <row r="8354">
          <cell r="C8354" t="str">
            <v>07182014-032.1_Incremental cost ($)</v>
          </cell>
          <cell r="D8354">
            <v>1</v>
          </cell>
          <cell r="E8354" t="str">
            <v>Incremental cost ($)</v>
          </cell>
          <cell r="F8354" t="str">
            <v>Incremental Cost Value Source</v>
          </cell>
          <cell r="G8354" t="str">
            <v/>
          </cell>
          <cell r="H8354" t="str">
            <v/>
          </cell>
          <cell r="I8354" t="str">
            <v>Program Update Report UT 050214.docx</v>
          </cell>
        </row>
        <row r="8355">
          <cell r="C8355" t="str">
            <v>07182014-032.1_Planned Net to Gross Ratio</v>
          </cell>
          <cell r="D8355">
            <v>1</v>
          </cell>
          <cell r="E8355" t="str">
            <v>Planned Net to Gross Ratio</v>
          </cell>
          <cell r="F8355" t="str">
            <v>Net-to-Gross Value Source</v>
          </cell>
          <cell r="G8355" t="str">
            <v/>
          </cell>
          <cell r="H8355" t="str">
            <v>BAU - CE inputs sheet</v>
          </cell>
          <cell r="I8355" t="str">
            <v>CE inputs - measure update   small business 031314.xlsx</v>
          </cell>
        </row>
        <row r="8356">
          <cell r="C8356" t="str">
            <v>07182014-032.1_Measure life (years)</v>
          </cell>
          <cell r="D8356">
            <v>1</v>
          </cell>
          <cell r="E8356" t="str">
            <v>Measure life (years)</v>
          </cell>
          <cell r="F8356" t="str">
            <v>Measure Life Value Source</v>
          </cell>
          <cell r="G8356" t="str">
            <v/>
          </cell>
          <cell r="H8356" t="str">
            <v>Used for program change filing. Program-level measure life decreased from previous 14 years to feflect increasing role of energy management</v>
          </cell>
          <cell r="I8356" t="str">
            <v>CE inputs - measure update   small business 031314.xlsx</v>
          </cell>
        </row>
        <row r="8357">
          <cell r="C8357" t="str">
            <v>07182014-032.1_Gross Average Monthly Demand Reduction (kW/unit)</v>
          </cell>
          <cell r="D8357">
            <v>1</v>
          </cell>
          <cell r="E8357" t="str">
            <v>Gross Average Monthly Demand Reduction (kW/unit)</v>
          </cell>
          <cell r="F8357" t="str">
            <v>Demand Savings Value Source</v>
          </cell>
          <cell r="G8357" t="str">
            <v/>
          </cell>
          <cell r="H8357" t="str">
            <v/>
          </cell>
          <cell r="I8357" t="str">
            <v/>
          </cell>
        </row>
        <row r="8358">
          <cell r="C8358" t="str">
            <v>06032015-005.1_Measure life (years)</v>
          </cell>
          <cell r="D8358">
            <v>1</v>
          </cell>
          <cell r="E8358" t="str">
            <v>Measure life (years)</v>
          </cell>
          <cell r="F8358" t="str">
            <v>Measure Life Value Source</v>
          </cell>
          <cell r="G8358" t="str">
            <v/>
          </cell>
          <cell r="H8358" t="str">
            <v/>
          </cell>
          <cell r="I8358" t="str">
            <v>Exhibit B - Cost Effectiveness_WY_SBL.docx</v>
          </cell>
        </row>
        <row r="8359">
          <cell r="C8359" t="str">
            <v>06032015-005.1_Planned Net to Gross Ratio</v>
          </cell>
          <cell r="D8359">
            <v>1</v>
          </cell>
          <cell r="E8359" t="str">
            <v>Planned Net to Gross Ratio</v>
          </cell>
          <cell r="F8359" t="str">
            <v>Net-to-Gross Value Source</v>
          </cell>
          <cell r="G8359" t="str">
            <v/>
          </cell>
          <cell r="H8359" t="str">
            <v/>
          </cell>
          <cell r="I8359" t="str">
            <v>Exhibit B - Cost Effectiveness_WY_SBL.docx</v>
          </cell>
        </row>
        <row r="8360">
          <cell r="C8360" t="str">
            <v>06232015-026.1_Planned Net to Gross Ratio</v>
          </cell>
          <cell r="D8360">
            <v>1</v>
          </cell>
          <cell r="E8360" t="str">
            <v>Planned Net to Gross Ratio</v>
          </cell>
          <cell r="F8360" t="str">
            <v>Net-to-Gross Value Source</v>
          </cell>
          <cell r="G8360" t="str">
            <v/>
          </cell>
          <cell r="H8360" t="str">
            <v>page 2</v>
          </cell>
          <cell r="I8360" t="str">
            <v>CA_FinAnswer_Express_Program_Evaluation_2009-2011.pdf</v>
          </cell>
        </row>
        <row r="8361">
          <cell r="C8361" t="str">
            <v>06232015-026.1_Planned Realization Rate</v>
          </cell>
          <cell r="D8361">
            <v>1</v>
          </cell>
          <cell r="E8361" t="str">
            <v>Planned Realization Rate</v>
          </cell>
          <cell r="F8361" t="str">
            <v>Realization Rate Value Source</v>
          </cell>
          <cell r="G8361" t="str">
            <v/>
          </cell>
          <cell r="H8361" t="str">
            <v>page 2</v>
          </cell>
          <cell r="I8361" t="str">
            <v>CA_FinAnswer_Express_Program_Evaluation_2009-2011.pdf</v>
          </cell>
        </row>
        <row r="8362">
          <cell r="C8362" t="str">
            <v>02122014-018.2_Planned Net to Gross Ratio</v>
          </cell>
          <cell r="D8362">
            <v>2</v>
          </cell>
          <cell r="E8362" t="str">
            <v>Planned Net to Gross Ratio</v>
          </cell>
          <cell r="F8362" t="str">
            <v>Net-to-Gross Value Source</v>
          </cell>
          <cell r="G8362" t="str">
            <v/>
          </cell>
          <cell r="H8362" t="str">
            <v>Page 2</v>
          </cell>
          <cell r="I8362" t="str">
            <v>ID_FinAnswer_Express_Program_Evaluation_2009-2011.pdf</v>
          </cell>
        </row>
        <row r="8363">
          <cell r="C8363" t="str">
            <v>02122014-018.2_Planned Realization Rate</v>
          </cell>
          <cell r="D8363">
            <v>2</v>
          </cell>
          <cell r="E8363" t="str">
            <v>Planned Realization Rate</v>
          </cell>
          <cell r="F8363" t="str">
            <v>Realization Rate Value Source</v>
          </cell>
          <cell r="G8363" t="str">
            <v/>
          </cell>
          <cell r="H8363" t="str">
            <v>Table 1</v>
          </cell>
          <cell r="I8363" t="str">
            <v>ID_FinAnswer_Express_Program_Evaluation_2009-2011.pdf</v>
          </cell>
        </row>
        <row r="8364">
          <cell r="C8364" t="str">
            <v>01302014-025.1_Gross incremental annual electric savings (kWh/yr)</v>
          </cell>
          <cell r="D8364">
            <v>1</v>
          </cell>
          <cell r="E8364" t="str">
            <v>Gross incremental annual electric savings (kWh/yr)</v>
          </cell>
          <cell r="F8364" t="str">
            <v>Energy Savings Value Source</v>
          </cell>
          <cell r="G8364" t="str">
            <v/>
          </cell>
          <cell r="H8364" t="str">
            <v/>
          </cell>
          <cell r="I8364" t="str">
            <v>RMP UT Ltg Tool 070114.12.xlsm</v>
          </cell>
        </row>
        <row r="8365">
          <cell r="C8365" t="str">
            <v>01302014-025.1_Gross Average Monthly Demand Reduction (kW/unit)</v>
          </cell>
          <cell r="D8365">
            <v>1</v>
          </cell>
          <cell r="E8365" t="str">
            <v>Gross Average Monthly Demand Reduction (kW/unit)</v>
          </cell>
          <cell r="F8365" t="str">
            <v>Demand Savings Value Source</v>
          </cell>
          <cell r="G8365" t="str">
            <v/>
          </cell>
          <cell r="H8365" t="str">
            <v/>
          </cell>
          <cell r="I8365" t="str">
            <v>RMP UT Ltg Tool 070114.12.xlsm</v>
          </cell>
        </row>
        <row r="8366">
          <cell r="C8366" t="str">
            <v>01132014-009.1_Baseline Value</v>
          </cell>
          <cell r="D8366">
            <v>1</v>
          </cell>
          <cell r="E8366" t="str">
            <v>Baseline Value</v>
          </cell>
          <cell r="F8366" t="str">
            <v>Stipulated Baseline Wattage</v>
          </cell>
          <cell r="G8366" t="str">
            <v/>
          </cell>
          <cell r="H8366" t="str">
            <v/>
          </cell>
          <cell r="I8366" t="str">
            <v>Stipulated Baseline Wattages for wattsmart Business and FinAnswer Express Linear Flurorescent and Incandescent Fixtures.pdf</v>
          </cell>
        </row>
        <row r="8367">
          <cell r="C8367" t="str">
            <v>01132014-009.1_Gross incremental annual electric savings (kWh/yr)</v>
          </cell>
          <cell r="D8367">
            <v>1</v>
          </cell>
          <cell r="E8367" t="str">
            <v>Gross incremental annual electric savings (kWh/yr)</v>
          </cell>
          <cell r="F8367" t="str">
            <v>Energy Savings Value Source</v>
          </cell>
          <cell r="G8367" t="str">
            <v/>
          </cell>
          <cell r="H8367" t="str">
            <v/>
          </cell>
          <cell r="I8367" t="str">
            <v>PP WA Ltg Tool 070114.12.xlsm</v>
          </cell>
        </row>
        <row r="8368">
          <cell r="C8368" t="str">
            <v>01132014-009.1_Gross Average Monthly Demand Reduction (kW/unit)</v>
          </cell>
          <cell r="D8368">
            <v>1</v>
          </cell>
          <cell r="E8368" t="str">
            <v>Gross Average Monthly Demand Reduction (kW/unit)</v>
          </cell>
          <cell r="F8368" t="str">
            <v>Demand Savings Value Source</v>
          </cell>
          <cell r="G8368" t="str">
            <v/>
          </cell>
          <cell r="H8368" t="str">
            <v/>
          </cell>
          <cell r="I8368" t="str">
            <v>PP WA Ltg Tool 070114.12.xlsm</v>
          </cell>
        </row>
        <row r="8369">
          <cell r="C8369" t="str">
            <v>12012014-038.1_Measure life (years)</v>
          </cell>
          <cell r="D8369">
            <v>1</v>
          </cell>
          <cell r="E8369" t="str">
            <v>Measure life (years)</v>
          </cell>
          <cell r="F8369" t="str">
            <v>Measure Life Value Source</v>
          </cell>
          <cell r="G8369" t="str">
            <v>Average of 12 years from FinAnswer Express and 15 years from Energy FinAnswer (13.5 rounded to 14)</v>
          </cell>
          <cell r="H8369" t="str">
            <v/>
          </cell>
          <cell r="I8369" t="str">
            <v/>
          </cell>
        </row>
        <row r="8370">
          <cell r="C8370" t="str">
            <v>12012014-038.1_Planned Net to Gross Ratio</v>
          </cell>
          <cell r="D8370">
            <v>1</v>
          </cell>
          <cell r="E8370" t="str">
            <v>Planned Net to Gross Ratio</v>
          </cell>
          <cell r="F8370" t="str">
            <v>Net-to-Gross Value Source</v>
          </cell>
          <cell r="G8370" t="str">
            <v/>
          </cell>
          <cell r="H8370" t="str">
            <v>Page 10</v>
          </cell>
          <cell r="I8370" t="str">
            <v>DSM_WY_FinAnswerExpress_Report_2011.pdf</v>
          </cell>
        </row>
        <row r="8371">
          <cell r="C8371" t="str">
            <v>12012014-038.1_Planned Realization Rate</v>
          </cell>
          <cell r="D8371">
            <v>1</v>
          </cell>
          <cell r="E8371" t="str">
            <v>Planned Realization Rate</v>
          </cell>
          <cell r="F8371" t="str">
            <v>Realization Rate Value Source</v>
          </cell>
          <cell r="G8371" t="str">
            <v/>
          </cell>
          <cell r="H8371" t="str">
            <v>Table 1</v>
          </cell>
          <cell r="I8371" t="str">
            <v>DSM_WY_FinAnswerExpress_Report_2011.pdf</v>
          </cell>
        </row>
        <row r="8372">
          <cell r="C8372" t="str">
            <v>02122014-062.2_Planned Net to Gross Ratio</v>
          </cell>
          <cell r="D8372">
            <v>2</v>
          </cell>
          <cell r="E8372" t="str">
            <v>Planned Net to Gross Ratio</v>
          </cell>
          <cell r="F8372" t="str">
            <v>Net-to-Gross Value Source</v>
          </cell>
          <cell r="G8372" t="str">
            <v/>
          </cell>
          <cell r="H8372" t="str">
            <v>page 2</v>
          </cell>
          <cell r="I8372" t="str">
            <v>CA_FinAnswer_Express_Program_Evaluation_2009-2011.pdf</v>
          </cell>
        </row>
        <row r="8373">
          <cell r="C8373" t="str">
            <v>02122014-062.2_Planned Realization Rate</v>
          </cell>
          <cell r="D8373">
            <v>2</v>
          </cell>
          <cell r="E8373" t="str">
            <v>Planned Realization Rate</v>
          </cell>
          <cell r="F8373" t="str">
            <v>Realization Rate Value Source</v>
          </cell>
          <cell r="G8373" t="str">
            <v/>
          </cell>
          <cell r="H8373" t="str">
            <v>page 2</v>
          </cell>
          <cell r="I8373" t="str">
            <v>CA_FinAnswer_Express_Program_Evaluation_2009-2011.pdf</v>
          </cell>
        </row>
        <row r="8374">
          <cell r="C8374" t="str">
            <v>02122014-019.2_Planned Net to Gross Ratio</v>
          </cell>
          <cell r="D8374">
            <v>2</v>
          </cell>
          <cell r="E8374" t="str">
            <v>Planned Net to Gross Ratio</v>
          </cell>
          <cell r="F8374" t="str">
            <v>Net-to-Gross Value Source</v>
          </cell>
          <cell r="G8374" t="str">
            <v/>
          </cell>
          <cell r="H8374" t="str">
            <v>Page 2</v>
          </cell>
          <cell r="I8374" t="str">
            <v>ID_FinAnswer_Express_Program_Evaluation_2009-2011.pdf</v>
          </cell>
        </row>
        <row r="8375">
          <cell r="C8375" t="str">
            <v>02122014-019.2_Planned Realization Rate</v>
          </cell>
          <cell r="D8375">
            <v>2</v>
          </cell>
          <cell r="E8375" t="str">
            <v>Planned Realization Rate</v>
          </cell>
          <cell r="F8375" t="str">
            <v>Realization Rate Value Source</v>
          </cell>
          <cell r="G8375" t="str">
            <v/>
          </cell>
          <cell r="H8375" t="str">
            <v>Table 1</v>
          </cell>
          <cell r="I8375" t="str">
            <v>ID_FinAnswer_Express_Program_Evaluation_2009-2011.pdf</v>
          </cell>
        </row>
        <row r="8376">
          <cell r="C8376" t="str">
            <v>07032014-001.1_Planned Realization Rate</v>
          </cell>
          <cell r="D8376">
            <v>1</v>
          </cell>
          <cell r="E8376" t="str">
            <v>Planned Realization Rate</v>
          </cell>
          <cell r="F8376" t="str">
            <v>Realization Rate Value Source</v>
          </cell>
          <cell r="G8376" t="str">
            <v/>
          </cell>
          <cell r="H8376" t="str">
            <v>BAU - CE inputs sheet</v>
          </cell>
          <cell r="I8376" t="str">
            <v>CE inputs - measure update   small business 031314.xlsx</v>
          </cell>
        </row>
        <row r="8377">
          <cell r="C8377" t="str">
            <v>07032014-001.1_Planned Net to Gross Ratio</v>
          </cell>
          <cell r="D8377">
            <v>1</v>
          </cell>
          <cell r="E8377" t="str">
            <v>Planned Net to Gross Ratio</v>
          </cell>
          <cell r="F8377" t="str">
            <v>Net-to-Gross Value Source</v>
          </cell>
          <cell r="G8377" t="str">
            <v/>
          </cell>
          <cell r="H8377" t="str">
            <v>BAU - CE inputs sheet</v>
          </cell>
          <cell r="I8377" t="str">
            <v>CE inputs - measure update   small business 031314.xlsx</v>
          </cell>
        </row>
        <row r="8378">
          <cell r="C8378" t="str">
            <v>07032014-001.1_Gross incremental annual electric savings (kWh/yr)</v>
          </cell>
          <cell r="D8378">
            <v>1</v>
          </cell>
          <cell r="E8378" t="str">
            <v>Gross incremental annual electric savings (kWh/yr)</v>
          </cell>
          <cell r="F8378" t="str">
            <v>Energy Savings Value Source</v>
          </cell>
          <cell r="G8378" t="str">
            <v/>
          </cell>
          <cell r="H8378" t="str">
            <v/>
          </cell>
          <cell r="I8378" t="str">
            <v>Program Update Report UT 050214.docx</v>
          </cell>
        </row>
        <row r="8379">
          <cell r="C8379" t="str">
            <v>07032014-001.1_Incremental cost ($)</v>
          </cell>
          <cell r="D8379">
            <v>1</v>
          </cell>
          <cell r="E8379" t="str">
            <v>Incremental cost ($)</v>
          </cell>
          <cell r="F8379" t="str">
            <v>Incremental Cost Value Source</v>
          </cell>
          <cell r="G8379" t="str">
            <v/>
          </cell>
          <cell r="H8379" t="str">
            <v/>
          </cell>
          <cell r="I8379" t="str">
            <v>Program Update Report UT 050214.docx</v>
          </cell>
        </row>
        <row r="8380">
          <cell r="C8380" t="str">
            <v>07032014-001.1_Gross Average Monthly Demand Reduction (kW/unit)</v>
          </cell>
          <cell r="D8380">
            <v>1</v>
          </cell>
          <cell r="E8380" t="str">
            <v>Gross Average Monthly Demand Reduction (kW/unit)</v>
          </cell>
          <cell r="F8380" t="str">
            <v>Demand Savings Value Source</v>
          </cell>
          <cell r="G8380" t="str">
            <v/>
          </cell>
          <cell r="H8380" t="str">
            <v/>
          </cell>
          <cell r="I8380" t="str">
            <v>Program Update Report UT 050214.docx</v>
          </cell>
        </row>
        <row r="8381">
          <cell r="C8381" t="str">
            <v>09252014-010.1_</v>
          </cell>
          <cell r="D8381">
            <v>1</v>
          </cell>
          <cell r="E8381" t="str">
            <v/>
          </cell>
          <cell r="F8381" t="str">
            <v/>
          </cell>
          <cell r="G8381" t="str">
            <v/>
          </cell>
          <cell r="H8381" t="str">
            <v/>
          </cell>
          <cell r="I8381" t="str">
            <v/>
          </cell>
        </row>
        <row r="8382">
          <cell r="C8382" t="str">
            <v>02122014-044.2_Planned Net to Gross Ratio</v>
          </cell>
          <cell r="D8382">
            <v>2</v>
          </cell>
          <cell r="E8382" t="str">
            <v>Planned Net to Gross Ratio</v>
          </cell>
          <cell r="F8382" t="str">
            <v>Net-to-Gross Value Source</v>
          </cell>
          <cell r="G8382" t="str">
            <v/>
          </cell>
          <cell r="H8382" t="str">
            <v>Page 10</v>
          </cell>
          <cell r="I8382" t="str">
            <v>DSM_WY_FinAnswerExpress_Report_2011.pdf</v>
          </cell>
        </row>
        <row r="8383">
          <cell r="C8383" t="str">
            <v>02122014-044.2_Planned Realization Rate</v>
          </cell>
          <cell r="D8383">
            <v>2</v>
          </cell>
          <cell r="E8383" t="str">
            <v>Planned Realization Rate</v>
          </cell>
          <cell r="F8383" t="str">
            <v>Realization Rate Value Source</v>
          </cell>
          <cell r="G8383" t="str">
            <v/>
          </cell>
          <cell r="H8383" t="str">
            <v>Table 1</v>
          </cell>
          <cell r="I8383" t="str">
            <v>DSM_WY_FinAnswerExpress_Report_2011.pdf</v>
          </cell>
        </row>
        <row r="8384">
          <cell r="C8384" t="str">
            <v>02122014-044.2_Measure life (years)</v>
          </cell>
          <cell r="D8384">
            <v>2</v>
          </cell>
          <cell r="E8384" t="str">
            <v>Measure life (years)</v>
          </cell>
          <cell r="F8384" t="str">
            <v>Measure Life Value Source</v>
          </cell>
          <cell r="G8384" t="str">
            <v>Average of 12 years from FinAnswer Express and 15 years from Energy FinAnswer (13.5 rounded to 14)</v>
          </cell>
          <cell r="H8384" t="str">
            <v/>
          </cell>
          <cell r="I8384" t="str">
            <v/>
          </cell>
        </row>
        <row r="8385">
          <cell r="C8385" t="str">
            <v>06232015-027.1_Planned Net to Gross Ratio</v>
          </cell>
          <cell r="D8385">
            <v>1</v>
          </cell>
          <cell r="E8385" t="str">
            <v>Planned Net to Gross Ratio</v>
          </cell>
          <cell r="F8385" t="str">
            <v>Net-to-Gross Value Source</v>
          </cell>
          <cell r="G8385" t="str">
            <v/>
          </cell>
          <cell r="H8385" t="str">
            <v>page 2</v>
          </cell>
          <cell r="I8385" t="str">
            <v>CA_FinAnswer_Express_Program_Evaluation_2009-2011.pdf</v>
          </cell>
        </row>
        <row r="8386">
          <cell r="C8386" t="str">
            <v>06232015-027.1_Planned Realization Rate</v>
          </cell>
          <cell r="D8386">
            <v>1</v>
          </cell>
          <cell r="E8386" t="str">
            <v>Planned Realization Rate</v>
          </cell>
          <cell r="F8386" t="str">
            <v>Realization Rate Value Source</v>
          </cell>
          <cell r="G8386" t="str">
            <v/>
          </cell>
          <cell r="H8386" t="str">
            <v>page 2</v>
          </cell>
          <cell r="I8386" t="str">
            <v>CA_FinAnswer_Express_Program_Evaluation_2009-2011.pdf</v>
          </cell>
        </row>
        <row r="8387">
          <cell r="C8387" t="str">
            <v>11032014-008.1_Planned Net to Gross Ratio</v>
          </cell>
          <cell r="D8387">
            <v>1</v>
          </cell>
          <cell r="E8387" t="str">
            <v>Planned Net to Gross Ratio</v>
          </cell>
          <cell r="F8387" t="str">
            <v>Net-to-Gross Value Source</v>
          </cell>
          <cell r="G8387" t="str">
            <v/>
          </cell>
          <cell r="H8387" t="str">
            <v>Page 2</v>
          </cell>
          <cell r="I8387" t="str">
            <v>ID_FinAnswer_Express_Program_Evaluation_2009-2011.pdf</v>
          </cell>
        </row>
        <row r="8388">
          <cell r="C8388" t="str">
            <v>11032014-008.1_Planned Realization Rate</v>
          </cell>
          <cell r="D8388">
            <v>1</v>
          </cell>
          <cell r="E8388" t="str">
            <v>Planned Realization Rate</v>
          </cell>
          <cell r="F8388" t="str">
            <v>Realization Rate Value Source</v>
          </cell>
          <cell r="G8388" t="str">
            <v/>
          </cell>
          <cell r="H8388" t="str">
            <v>Table 1</v>
          </cell>
          <cell r="I8388" t="str">
            <v>ID_FinAnswer_Express_Program_Evaluation_2009-2011.pdf</v>
          </cell>
        </row>
        <row r="8389">
          <cell r="C8389" t="str">
            <v>07032014-002.1_Planned Realization Rate</v>
          </cell>
          <cell r="D8389">
            <v>1</v>
          </cell>
          <cell r="E8389" t="str">
            <v>Planned Realization Rate</v>
          </cell>
          <cell r="F8389" t="str">
            <v>Realization Rate Value Source</v>
          </cell>
          <cell r="G8389" t="str">
            <v/>
          </cell>
          <cell r="H8389" t="str">
            <v>BAU - CE inputs sheet</v>
          </cell>
          <cell r="I8389" t="str">
            <v>CE inputs - measure update   small business 031314.xlsx</v>
          </cell>
        </row>
        <row r="8390">
          <cell r="C8390" t="str">
            <v>07032014-002.1_Gross Average Monthly Demand Reduction (kW/unit)</v>
          </cell>
          <cell r="D8390">
            <v>1</v>
          </cell>
          <cell r="E8390" t="str">
            <v>Gross Average Monthly Demand Reduction (kW/unit)</v>
          </cell>
          <cell r="F8390" t="str">
            <v>Demand Savings Value Source</v>
          </cell>
          <cell r="G8390" t="str">
            <v/>
          </cell>
          <cell r="H8390" t="str">
            <v/>
          </cell>
          <cell r="I8390" t="str">
            <v>Program Update Report UT 050214.docx</v>
          </cell>
        </row>
        <row r="8391">
          <cell r="C8391" t="str">
            <v>07032014-002.1_Gross incremental annual electric savings (kWh/yr)</v>
          </cell>
          <cell r="D8391">
            <v>1</v>
          </cell>
          <cell r="E8391" t="str">
            <v>Gross incremental annual electric savings (kWh/yr)</v>
          </cell>
          <cell r="F8391" t="str">
            <v>Energy Savings Value Source</v>
          </cell>
          <cell r="G8391" t="str">
            <v/>
          </cell>
          <cell r="H8391" t="str">
            <v/>
          </cell>
          <cell r="I8391" t="str">
            <v>Program Update Report UT 050214.docx</v>
          </cell>
        </row>
        <row r="8392">
          <cell r="C8392" t="str">
            <v>07032014-002.1_Incremental cost ($)</v>
          </cell>
          <cell r="D8392">
            <v>1</v>
          </cell>
          <cell r="E8392" t="str">
            <v>Incremental cost ($)</v>
          </cell>
          <cell r="F8392" t="str">
            <v>Incremental Cost Value Source</v>
          </cell>
          <cell r="G8392" t="str">
            <v/>
          </cell>
          <cell r="H8392" t="str">
            <v/>
          </cell>
          <cell r="I8392" t="str">
            <v>Program Update Report UT 050214.docx</v>
          </cell>
        </row>
        <row r="8393">
          <cell r="C8393" t="str">
            <v>07032014-002.1_Planned Net to Gross Ratio</v>
          </cell>
          <cell r="D8393">
            <v>1</v>
          </cell>
          <cell r="E8393" t="str">
            <v>Planned Net to Gross Ratio</v>
          </cell>
          <cell r="F8393" t="str">
            <v>Net-to-Gross Value Source</v>
          </cell>
          <cell r="G8393" t="str">
            <v/>
          </cell>
          <cell r="H8393" t="str">
            <v>BAU - CE inputs sheet</v>
          </cell>
          <cell r="I8393" t="str">
            <v>CE inputs - measure update   small business 031314.xlsx</v>
          </cell>
        </row>
        <row r="8394">
          <cell r="C8394" t="str">
            <v>09252014-011.1_</v>
          </cell>
          <cell r="D8394">
            <v>1</v>
          </cell>
          <cell r="E8394" t="str">
            <v/>
          </cell>
          <cell r="F8394" t="str">
            <v/>
          </cell>
          <cell r="G8394" t="str">
            <v/>
          </cell>
          <cell r="H8394" t="str">
            <v/>
          </cell>
          <cell r="I8394" t="str">
            <v/>
          </cell>
        </row>
        <row r="8395">
          <cell r="C8395" t="str">
            <v>12012014-039.1_Planned Realization Rate</v>
          </cell>
          <cell r="D8395">
            <v>1</v>
          </cell>
          <cell r="E8395" t="str">
            <v>Planned Realization Rate</v>
          </cell>
          <cell r="F8395" t="str">
            <v>Realization Rate Value Source</v>
          </cell>
          <cell r="G8395" t="str">
            <v/>
          </cell>
          <cell r="H8395" t="str">
            <v>Table 1</v>
          </cell>
          <cell r="I8395" t="str">
            <v>DSM_WY_FinAnswerExpress_Report_2011.pdf</v>
          </cell>
        </row>
        <row r="8396">
          <cell r="C8396" t="str">
            <v>12012014-039.1_Measure life (years)</v>
          </cell>
          <cell r="D8396">
            <v>1</v>
          </cell>
          <cell r="E8396" t="str">
            <v>Measure life (years)</v>
          </cell>
          <cell r="F8396" t="str">
            <v>Measure Life Value Source</v>
          </cell>
          <cell r="G8396" t="str">
            <v>Average of 12 years from FinAnswer Express and 15 years from Energy FinAnswer (13.5 rounded to 14)</v>
          </cell>
          <cell r="H8396" t="str">
            <v/>
          </cell>
          <cell r="I8396" t="str">
            <v/>
          </cell>
        </row>
        <row r="8397">
          <cell r="C8397" t="str">
            <v>12012014-039.1_Planned Net to Gross Ratio</v>
          </cell>
          <cell r="D8397">
            <v>1</v>
          </cell>
          <cell r="E8397" t="str">
            <v>Planned Net to Gross Ratio</v>
          </cell>
          <cell r="F8397" t="str">
            <v>Net-to-Gross Value Source</v>
          </cell>
          <cell r="G8397" t="str">
            <v/>
          </cell>
          <cell r="H8397" t="str">
            <v>Page 10</v>
          </cell>
          <cell r="I8397" t="str">
            <v>DSM_WY_FinAnswerExpress_Report_2011.pdf</v>
          </cell>
        </row>
        <row r="8398">
          <cell r="C8398" t="str">
            <v>01302014-026.1_Gross Average Monthly Demand Reduction (kW/unit)</v>
          </cell>
          <cell r="D8398">
            <v>1</v>
          </cell>
          <cell r="E8398" t="str">
            <v>Gross Average Monthly Demand Reduction (kW/unit)</v>
          </cell>
          <cell r="F8398" t="str">
            <v>Demand Savings Value Source</v>
          </cell>
          <cell r="G8398" t="str">
            <v/>
          </cell>
          <cell r="H8398" t="str">
            <v/>
          </cell>
          <cell r="I8398" t="str">
            <v>RMP UT Ltg Tool 070114.12.xlsm</v>
          </cell>
        </row>
        <row r="8399">
          <cell r="C8399" t="str">
            <v>01302014-026.1_Gross incremental annual electric savings (kWh/yr)</v>
          </cell>
          <cell r="D8399">
            <v>1</v>
          </cell>
          <cell r="E8399" t="str">
            <v>Gross incremental annual electric savings (kWh/yr)</v>
          </cell>
          <cell r="F8399" t="str">
            <v>Energy Savings Value Source</v>
          </cell>
          <cell r="G8399" t="str">
            <v/>
          </cell>
          <cell r="H8399" t="str">
            <v/>
          </cell>
          <cell r="I8399" t="str">
            <v>RMP UT Ltg Tool 070114.12.xlsm</v>
          </cell>
        </row>
        <row r="8400">
          <cell r="C8400" t="str">
            <v>01132014-008.1_Baseline Value</v>
          </cell>
          <cell r="D8400">
            <v>1</v>
          </cell>
          <cell r="E8400" t="str">
            <v>Baseline Value</v>
          </cell>
          <cell r="F8400" t="str">
            <v>Stipulated Baseline Wattage</v>
          </cell>
          <cell r="G8400" t="str">
            <v/>
          </cell>
          <cell r="H8400" t="str">
            <v/>
          </cell>
          <cell r="I8400" t="str">
            <v>Stipulated Baseline Wattages for wattsmart Business and FinAnswer Express Linear Flurorescent and Incandescent Fixtures.pdf</v>
          </cell>
        </row>
        <row r="8401">
          <cell r="C8401" t="str">
            <v>01132014-008.1_Gross incremental annual electric savings (kWh/yr)</v>
          </cell>
          <cell r="D8401">
            <v>1</v>
          </cell>
          <cell r="E8401" t="str">
            <v>Gross incremental annual electric savings (kWh/yr)</v>
          </cell>
          <cell r="F8401" t="str">
            <v>Energy Savings Value Source</v>
          </cell>
          <cell r="G8401" t="str">
            <v/>
          </cell>
          <cell r="H8401" t="str">
            <v/>
          </cell>
          <cell r="I8401" t="str">
            <v>PP WA Ltg Tool 070114.12.xlsm</v>
          </cell>
        </row>
        <row r="8402">
          <cell r="C8402" t="str">
            <v>01132014-008.1_Gross Average Monthly Demand Reduction (kW/unit)</v>
          </cell>
          <cell r="D8402">
            <v>1</v>
          </cell>
          <cell r="E8402" t="str">
            <v>Gross Average Monthly Demand Reduction (kW/unit)</v>
          </cell>
          <cell r="F8402" t="str">
            <v>Demand Savings Value Source</v>
          </cell>
          <cell r="G8402" t="str">
            <v/>
          </cell>
          <cell r="H8402" t="str">
            <v/>
          </cell>
          <cell r="I8402" t="str">
            <v>PP WA Ltg Tool 070114.12.xlsm</v>
          </cell>
        </row>
        <row r="8403">
          <cell r="C8403" t="str">
            <v>02122014-063.2_Planned Net to Gross Ratio</v>
          </cell>
          <cell r="D8403">
            <v>2</v>
          </cell>
          <cell r="E8403" t="str">
            <v>Planned Net to Gross Ratio</v>
          </cell>
          <cell r="F8403" t="str">
            <v>Net-to-Gross Value Source</v>
          </cell>
          <cell r="G8403" t="str">
            <v/>
          </cell>
          <cell r="H8403" t="str">
            <v>page 2</v>
          </cell>
          <cell r="I8403" t="str">
            <v>CA_FinAnswer_Express_Program_Evaluation_2009-2011.pdf</v>
          </cell>
        </row>
        <row r="8404">
          <cell r="C8404" t="str">
            <v>02122014-063.2_Planned Realization Rate</v>
          </cell>
          <cell r="D8404">
            <v>2</v>
          </cell>
          <cell r="E8404" t="str">
            <v>Planned Realization Rate</v>
          </cell>
          <cell r="F8404" t="str">
            <v>Realization Rate Value Source</v>
          </cell>
          <cell r="G8404" t="str">
            <v/>
          </cell>
          <cell r="H8404" t="str">
            <v>page 2</v>
          </cell>
          <cell r="I8404" t="str">
            <v>CA_FinAnswer_Express_Program_Evaluation_2009-2011.pdf</v>
          </cell>
        </row>
        <row r="8405">
          <cell r="C8405" t="str">
            <v>02122014-020.2_Planned Net to Gross Ratio</v>
          </cell>
          <cell r="D8405">
            <v>2</v>
          </cell>
          <cell r="E8405" t="str">
            <v>Planned Net to Gross Ratio</v>
          </cell>
          <cell r="F8405" t="str">
            <v>Net-to-Gross Value Source</v>
          </cell>
          <cell r="G8405" t="str">
            <v/>
          </cell>
          <cell r="H8405" t="str">
            <v>Page 2</v>
          </cell>
          <cell r="I8405" t="str">
            <v>ID_FinAnswer_Express_Program_Evaluation_2009-2011.pdf</v>
          </cell>
        </row>
        <row r="8406">
          <cell r="C8406" t="str">
            <v>02122014-020.2_Planned Realization Rate</v>
          </cell>
          <cell r="D8406">
            <v>2</v>
          </cell>
          <cell r="E8406" t="str">
            <v>Planned Realization Rate</v>
          </cell>
          <cell r="F8406" t="str">
            <v>Realization Rate Value Source</v>
          </cell>
          <cell r="G8406" t="str">
            <v/>
          </cell>
          <cell r="H8406" t="str">
            <v>Table 1</v>
          </cell>
          <cell r="I8406" t="str">
            <v>ID_FinAnswer_Express_Program_Evaluation_2009-2011.pdf</v>
          </cell>
        </row>
        <row r="8407">
          <cell r="C8407" t="str">
            <v>01302014-027.1_Gross incremental annual electric savings (kWh/yr)</v>
          </cell>
          <cell r="D8407">
            <v>1</v>
          </cell>
          <cell r="E8407" t="str">
            <v>Gross incremental annual electric savings (kWh/yr)</v>
          </cell>
          <cell r="F8407" t="str">
            <v>Energy Savings Value Source</v>
          </cell>
          <cell r="G8407" t="str">
            <v/>
          </cell>
          <cell r="H8407" t="str">
            <v/>
          </cell>
          <cell r="I8407" t="str">
            <v>RMP UT Ltg Tool 070114.12.xlsm</v>
          </cell>
        </row>
        <row r="8408">
          <cell r="C8408" t="str">
            <v>01302014-027.1_Gross Average Monthly Demand Reduction (kW/unit)</v>
          </cell>
          <cell r="D8408">
            <v>1</v>
          </cell>
          <cell r="E8408" t="str">
            <v>Gross Average Monthly Demand Reduction (kW/unit)</v>
          </cell>
          <cell r="F8408" t="str">
            <v>Demand Savings Value Source</v>
          </cell>
          <cell r="G8408" t="str">
            <v/>
          </cell>
          <cell r="H8408" t="str">
            <v/>
          </cell>
          <cell r="I8408" t="str">
            <v>RMP UT Ltg Tool 070114.12.xlsm</v>
          </cell>
        </row>
        <row r="8409">
          <cell r="C8409" t="str">
            <v>01302014-027.2_Gross Average Monthly Demand Reduction (kW/unit)</v>
          </cell>
          <cell r="D8409">
            <v>2</v>
          </cell>
          <cell r="E8409" t="str">
            <v>Gross Average Monthly Demand Reduction (kW/unit)</v>
          </cell>
          <cell r="F8409" t="str">
            <v>Demand Savings Value Source</v>
          </cell>
          <cell r="G8409" t="str">
            <v/>
          </cell>
          <cell r="H8409" t="str">
            <v/>
          </cell>
          <cell r="I8409" t="str">
            <v>Program Update Report UT 050214.docx</v>
          </cell>
        </row>
        <row r="8410">
          <cell r="C8410" t="str">
            <v>01302014-027.2_Gross incremental annual electric savings (kWh/yr)</v>
          </cell>
          <cell r="D8410">
            <v>2</v>
          </cell>
          <cell r="E8410" t="str">
            <v>Gross incremental annual electric savings (kWh/yr)</v>
          </cell>
          <cell r="F8410" t="str">
            <v>Energy Savings Value Source</v>
          </cell>
          <cell r="G8410" t="str">
            <v/>
          </cell>
          <cell r="H8410" t="str">
            <v/>
          </cell>
          <cell r="I8410" t="str">
            <v>Program Update Report UT 050214.docx</v>
          </cell>
        </row>
        <row r="8411">
          <cell r="C8411" t="str">
            <v>01302014-027.2_Incremental cost ($)</v>
          </cell>
          <cell r="D8411">
            <v>2</v>
          </cell>
          <cell r="E8411" t="str">
            <v>Incremental cost ($)</v>
          </cell>
          <cell r="F8411" t="str">
            <v>Incremental Cost Value Source</v>
          </cell>
          <cell r="G8411" t="str">
            <v/>
          </cell>
          <cell r="H8411" t="str">
            <v/>
          </cell>
          <cell r="I8411" t="str">
            <v>Program Update Report UT 050214.docx</v>
          </cell>
        </row>
        <row r="8412">
          <cell r="C8412" t="str">
            <v>01132014-007.2_</v>
          </cell>
          <cell r="D8412">
            <v>2</v>
          </cell>
          <cell r="E8412" t="str">
            <v/>
          </cell>
          <cell r="F8412" t="str">
            <v/>
          </cell>
          <cell r="G8412" t="str">
            <v/>
          </cell>
          <cell r="H8412" t="str">
            <v/>
          </cell>
          <cell r="I8412" t="str">
            <v/>
          </cell>
        </row>
        <row r="8413">
          <cell r="C8413" t="str">
            <v>01132014-007.1_Gross incremental annual electric savings (kWh/yr)</v>
          </cell>
          <cell r="D8413">
            <v>1</v>
          </cell>
          <cell r="E8413" t="str">
            <v>Gross incremental annual electric savings (kWh/yr)</v>
          </cell>
          <cell r="F8413" t="str">
            <v>Energy Savings Value Source</v>
          </cell>
          <cell r="G8413" t="str">
            <v/>
          </cell>
          <cell r="H8413" t="str">
            <v/>
          </cell>
          <cell r="I8413" t="str">
            <v>PP WA Ltg Tool 070114.12.xlsm</v>
          </cell>
        </row>
        <row r="8414">
          <cell r="C8414" t="str">
            <v>01132014-007.1_Baseline Value</v>
          </cell>
          <cell r="D8414">
            <v>1</v>
          </cell>
          <cell r="E8414" t="str">
            <v>Baseline Value</v>
          </cell>
          <cell r="F8414" t="str">
            <v>Stipulated Baseline Wattage</v>
          </cell>
          <cell r="G8414" t="str">
            <v/>
          </cell>
          <cell r="H8414" t="str">
            <v/>
          </cell>
          <cell r="I8414" t="str">
            <v>Stipulated Baseline Wattages for wattsmart Business and FinAnswer Express Linear Flurorescent and Incandescent Fixtures.pdf</v>
          </cell>
        </row>
        <row r="8415">
          <cell r="C8415" t="str">
            <v>01132014-007.1_Gross Average Monthly Demand Reduction (kW/unit)</v>
          </cell>
          <cell r="D8415">
            <v>1</v>
          </cell>
          <cell r="E8415" t="str">
            <v>Gross Average Monthly Demand Reduction (kW/unit)</v>
          </cell>
          <cell r="F8415" t="str">
            <v>Demand Savings Value Source</v>
          </cell>
          <cell r="G8415" t="str">
            <v/>
          </cell>
          <cell r="H8415" t="str">
            <v/>
          </cell>
          <cell r="I8415" t="str">
            <v>PP WA Ltg Tool 070114.12.xlsm</v>
          </cell>
        </row>
        <row r="8416">
          <cell r="C8416" t="str">
            <v>02122014-045.2_Measure life (years)</v>
          </cell>
          <cell r="D8416">
            <v>2</v>
          </cell>
          <cell r="E8416" t="str">
            <v>Measure life (years)</v>
          </cell>
          <cell r="F8416" t="str">
            <v>Measure Life Value Source</v>
          </cell>
          <cell r="G8416" t="str">
            <v>Average of 12 years from FinAnswer Express and 15 years from Energy FinAnswer (13.5 rounded to 14)</v>
          </cell>
          <cell r="H8416" t="str">
            <v/>
          </cell>
          <cell r="I8416" t="str">
            <v/>
          </cell>
        </row>
        <row r="8417">
          <cell r="C8417" t="str">
            <v>02122014-045.2_Planned Realization Rate</v>
          </cell>
          <cell r="D8417">
            <v>2</v>
          </cell>
          <cell r="E8417" t="str">
            <v>Planned Realization Rate</v>
          </cell>
          <cell r="F8417" t="str">
            <v>Realization Rate Value Source</v>
          </cell>
          <cell r="G8417" t="str">
            <v/>
          </cell>
          <cell r="H8417" t="str">
            <v>Table 1</v>
          </cell>
          <cell r="I8417" t="str">
            <v>DSM_WY_FinAnswerExpress_Report_2011.pdf</v>
          </cell>
        </row>
        <row r="8418">
          <cell r="C8418" t="str">
            <v>02122014-045.2_Planned Net to Gross Ratio</v>
          </cell>
          <cell r="D8418">
            <v>2</v>
          </cell>
          <cell r="E8418" t="str">
            <v>Planned Net to Gross Ratio</v>
          </cell>
          <cell r="F8418" t="str">
            <v>Net-to-Gross Value Source</v>
          </cell>
          <cell r="G8418" t="str">
            <v/>
          </cell>
          <cell r="H8418" t="str">
            <v>Page 10</v>
          </cell>
          <cell r="I8418" t="str">
            <v>DSM_WY_FinAnswerExpress_Report_2011.pdf</v>
          </cell>
        </row>
        <row r="8419">
          <cell r="C8419" t="str">
            <v>02122014-064.2_Planned Realization Rate</v>
          </cell>
          <cell r="D8419">
            <v>2</v>
          </cell>
          <cell r="E8419" t="str">
            <v>Planned Realization Rate</v>
          </cell>
          <cell r="F8419" t="str">
            <v>Realization Rate Value Source</v>
          </cell>
          <cell r="G8419" t="str">
            <v/>
          </cell>
          <cell r="H8419" t="str">
            <v>page 2</v>
          </cell>
          <cell r="I8419" t="str">
            <v>CA_FinAnswer_Express_Program_Evaluation_2009-2011.pdf</v>
          </cell>
        </row>
        <row r="8420">
          <cell r="C8420" t="str">
            <v>02122014-064.2_Planned Net to Gross Ratio</v>
          </cell>
          <cell r="D8420">
            <v>2</v>
          </cell>
          <cell r="E8420" t="str">
            <v>Planned Net to Gross Ratio</v>
          </cell>
          <cell r="F8420" t="str">
            <v>Net-to-Gross Value Source</v>
          </cell>
          <cell r="G8420" t="str">
            <v/>
          </cell>
          <cell r="H8420" t="str">
            <v>page 2</v>
          </cell>
          <cell r="I8420" t="str">
            <v>CA_FinAnswer_Express_Program_Evaluation_2009-2011.pdf</v>
          </cell>
        </row>
        <row r="8421">
          <cell r="C8421" t="str">
            <v>02122014-021.2_Planned Realization Rate</v>
          </cell>
          <cell r="D8421">
            <v>2</v>
          </cell>
          <cell r="E8421" t="str">
            <v>Planned Realization Rate</v>
          </cell>
          <cell r="F8421" t="str">
            <v>Realization Rate Value Source</v>
          </cell>
          <cell r="G8421" t="str">
            <v/>
          </cell>
          <cell r="H8421" t="str">
            <v>Table 1</v>
          </cell>
          <cell r="I8421" t="str">
            <v>ID_FinAnswer_Express_Program_Evaluation_2009-2011.pdf</v>
          </cell>
        </row>
        <row r="8422">
          <cell r="C8422" t="str">
            <v>02122014-021.2_Planned Net to Gross Ratio</v>
          </cell>
          <cell r="D8422">
            <v>2</v>
          </cell>
          <cell r="E8422" t="str">
            <v>Planned Net to Gross Ratio</v>
          </cell>
          <cell r="F8422" t="str">
            <v>Net-to-Gross Value Source</v>
          </cell>
          <cell r="G8422" t="str">
            <v/>
          </cell>
          <cell r="H8422" t="str">
            <v>Page 2</v>
          </cell>
          <cell r="I8422" t="str">
            <v>ID_FinAnswer_Express_Program_Evaluation_2009-2011.pdf</v>
          </cell>
        </row>
        <row r="8423">
          <cell r="C8423" t="str">
            <v>01302014-028.1_Gross incremental annual electric savings (kWh/yr)</v>
          </cell>
          <cell r="D8423">
            <v>1</v>
          </cell>
          <cell r="E8423" t="str">
            <v>Gross incremental annual electric savings (kWh/yr)</v>
          </cell>
          <cell r="F8423" t="str">
            <v>Energy Savings Value Source</v>
          </cell>
          <cell r="G8423" t="str">
            <v/>
          </cell>
          <cell r="H8423" t="str">
            <v/>
          </cell>
          <cell r="I8423" t="str">
            <v>RMP UT Ltg Tool 070114.12.xlsm</v>
          </cell>
        </row>
        <row r="8424">
          <cell r="C8424" t="str">
            <v>01302014-028.1_Gross Average Monthly Demand Reduction (kW/unit)</v>
          </cell>
          <cell r="D8424">
            <v>1</v>
          </cell>
          <cell r="E8424" t="str">
            <v>Gross Average Monthly Demand Reduction (kW/unit)</v>
          </cell>
          <cell r="F8424" t="str">
            <v>Demand Savings Value Source</v>
          </cell>
          <cell r="G8424" t="str">
            <v/>
          </cell>
          <cell r="H8424" t="str">
            <v/>
          </cell>
          <cell r="I8424" t="str">
            <v>RMP UT Ltg Tool 070114.12.xlsm</v>
          </cell>
        </row>
        <row r="8425">
          <cell r="C8425" t="str">
            <v>01132014-006.1_Gross incremental annual electric savings (kWh/yr)</v>
          </cell>
          <cell r="D8425">
            <v>1</v>
          </cell>
          <cell r="E8425" t="str">
            <v>Gross incremental annual electric savings (kWh/yr)</v>
          </cell>
          <cell r="F8425" t="str">
            <v>Energy Savings Value Source</v>
          </cell>
          <cell r="G8425" t="str">
            <v/>
          </cell>
          <cell r="H8425" t="str">
            <v/>
          </cell>
          <cell r="I8425" t="str">
            <v>PP WA Ltg Tool 070114.12.xlsm</v>
          </cell>
        </row>
        <row r="8426">
          <cell r="C8426" t="str">
            <v>01132014-006.1_Baseline Value</v>
          </cell>
          <cell r="D8426">
            <v>1</v>
          </cell>
          <cell r="E8426" t="str">
            <v>Baseline Value</v>
          </cell>
          <cell r="F8426" t="str">
            <v>Stipulated Baseline Wattage</v>
          </cell>
          <cell r="G8426" t="str">
            <v/>
          </cell>
          <cell r="H8426" t="str">
            <v/>
          </cell>
          <cell r="I8426" t="str">
            <v>Stipulated Baseline Wattages for wattsmart Business and FinAnswer Express Linear Flurorescent and Incandescent Fixtures.pdf</v>
          </cell>
        </row>
        <row r="8427">
          <cell r="C8427" t="str">
            <v>01132014-006.1_Gross Average Monthly Demand Reduction (kW/unit)</v>
          </cell>
          <cell r="D8427">
            <v>1</v>
          </cell>
          <cell r="E8427" t="str">
            <v>Gross Average Monthly Demand Reduction (kW/unit)</v>
          </cell>
          <cell r="F8427" t="str">
            <v>Demand Savings Value Source</v>
          </cell>
          <cell r="G8427" t="str">
            <v/>
          </cell>
          <cell r="H8427" t="str">
            <v/>
          </cell>
          <cell r="I8427" t="str">
            <v>PP WA Ltg Tool 070114.12.xlsm</v>
          </cell>
        </row>
        <row r="8428">
          <cell r="C8428" t="str">
            <v>02122014-046.2_Planned Realization Rate</v>
          </cell>
          <cell r="D8428">
            <v>2</v>
          </cell>
          <cell r="E8428" t="str">
            <v>Planned Realization Rate</v>
          </cell>
          <cell r="F8428" t="str">
            <v>Realization Rate Value Source</v>
          </cell>
          <cell r="G8428" t="str">
            <v/>
          </cell>
          <cell r="H8428" t="str">
            <v>Table 1</v>
          </cell>
          <cell r="I8428" t="str">
            <v>DSM_WY_FinAnswerExpress_Report_2011.pdf</v>
          </cell>
        </row>
        <row r="8429">
          <cell r="C8429" t="str">
            <v>02122014-046.2_Measure life (years)</v>
          </cell>
          <cell r="D8429">
            <v>2</v>
          </cell>
          <cell r="E8429" t="str">
            <v>Measure life (years)</v>
          </cell>
          <cell r="F8429" t="str">
            <v>Measure Life Value Source</v>
          </cell>
          <cell r="G8429" t="str">
            <v>Average of 12 years from FinAnswer Express and 15 years from Energy FinAnswer (13.5 rounded to 14)</v>
          </cell>
          <cell r="H8429" t="str">
            <v/>
          </cell>
          <cell r="I8429" t="str">
            <v/>
          </cell>
        </row>
        <row r="8430">
          <cell r="C8430" t="str">
            <v>02122014-046.2_Planned Net to Gross Ratio</v>
          </cell>
          <cell r="D8430">
            <v>2</v>
          </cell>
          <cell r="E8430" t="str">
            <v>Planned Net to Gross Ratio</v>
          </cell>
          <cell r="F8430" t="str">
            <v>Net-to-Gross Value Source</v>
          </cell>
          <cell r="G8430" t="str">
            <v/>
          </cell>
          <cell r="H8430" t="str">
            <v>Page 10</v>
          </cell>
          <cell r="I8430" t="str">
            <v>DSM_WY_FinAnswerExpress_Report_2011.pdf</v>
          </cell>
        </row>
        <row r="8431">
          <cell r="C8431" t="str">
            <v>06232015-042.1_Planned Net to Gross Ratio</v>
          </cell>
          <cell r="D8431">
            <v>1</v>
          </cell>
          <cell r="E8431" t="str">
            <v>Planned Net to Gross Ratio</v>
          </cell>
          <cell r="F8431" t="str">
            <v>Net-to-Gross Value Source</v>
          </cell>
          <cell r="G8431" t="str">
            <v/>
          </cell>
          <cell r="H8431" t="str">
            <v>page 2</v>
          </cell>
          <cell r="I8431" t="str">
            <v>CA_FinAnswer_Express_Program_Evaluation_2009-2011.pdf</v>
          </cell>
        </row>
        <row r="8432">
          <cell r="C8432" t="str">
            <v>06232015-042.1_Planned Realization Rate</v>
          </cell>
          <cell r="D8432">
            <v>1</v>
          </cell>
          <cell r="E8432" t="str">
            <v>Planned Realization Rate</v>
          </cell>
          <cell r="F8432" t="str">
            <v>Realization Rate Value Source</v>
          </cell>
          <cell r="G8432" t="str">
            <v/>
          </cell>
          <cell r="H8432" t="str">
            <v>page 2</v>
          </cell>
          <cell r="I8432" t="str">
            <v>CA_FinAnswer_Express_Program_Evaluation_2009-2011.pdf</v>
          </cell>
        </row>
        <row r="8433">
          <cell r="C8433" t="str">
            <v>11032014-022.1_Planned Realization Rate</v>
          </cell>
          <cell r="D8433">
            <v>1</v>
          </cell>
          <cell r="E8433" t="str">
            <v>Planned Realization Rate</v>
          </cell>
          <cell r="F8433" t="str">
            <v>Realization Rate Value Source</v>
          </cell>
          <cell r="G8433" t="str">
            <v/>
          </cell>
          <cell r="H8433" t="str">
            <v>Table 1</v>
          </cell>
          <cell r="I8433" t="str">
            <v>ID_FinAnswer_Express_Program_Evaluation_2009-2011.pdf</v>
          </cell>
        </row>
        <row r="8434">
          <cell r="C8434" t="str">
            <v>11032014-022.1_Measure life (years)</v>
          </cell>
          <cell r="D8434">
            <v>1</v>
          </cell>
          <cell r="E8434" t="str">
            <v>Measure life (years)</v>
          </cell>
          <cell r="F8434" t="str">
            <v>Measure Life Value Source</v>
          </cell>
          <cell r="G8434" t="str">
            <v>Average of 12 years from FinAnswer Express and 15 years from Energy FinAnswer (13.5 rounded to 14)</v>
          </cell>
          <cell r="H8434" t="str">
            <v/>
          </cell>
          <cell r="I8434" t="str">
            <v>2013-Idaho-Annual-Report-Appendices-FINAL071814.pdf</v>
          </cell>
        </row>
        <row r="8435">
          <cell r="C8435" t="str">
            <v>11032014-022.1_Planned Net to Gross Ratio</v>
          </cell>
          <cell r="D8435">
            <v>1</v>
          </cell>
          <cell r="E8435" t="str">
            <v>Planned Net to Gross Ratio</v>
          </cell>
          <cell r="F8435" t="str">
            <v>Net-to-Gross Value Source</v>
          </cell>
          <cell r="G8435" t="str">
            <v/>
          </cell>
          <cell r="H8435" t="str">
            <v>Page 2</v>
          </cell>
          <cell r="I8435" t="str">
            <v>ID_FinAnswer_Express_Program_Evaluation_2009-2011.pdf</v>
          </cell>
        </row>
        <row r="8436">
          <cell r="C8436" t="str">
            <v>07182014-033.1_Gross Average Monthly Demand Reduction (kW/unit)</v>
          </cell>
          <cell r="D8436">
            <v>1</v>
          </cell>
          <cell r="E8436" t="str">
            <v>Gross Average Monthly Demand Reduction (kW/unit)</v>
          </cell>
          <cell r="F8436" t="str">
            <v>Demand Savings Value Source</v>
          </cell>
          <cell r="G8436" t="str">
            <v/>
          </cell>
          <cell r="H8436" t="str">
            <v/>
          </cell>
          <cell r="I8436" t="str">
            <v>Program Update Report UT 050214.docx</v>
          </cell>
        </row>
        <row r="8437">
          <cell r="C8437" t="str">
            <v>07182014-033.1_Gross incremental annual electric savings (kWh/yr)</v>
          </cell>
          <cell r="D8437">
            <v>1</v>
          </cell>
          <cell r="E8437" t="str">
            <v>Gross incremental annual electric savings (kWh/yr)</v>
          </cell>
          <cell r="F8437" t="str">
            <v>Energy Savings Value Source</v>
          </cell>
          <cell r="G8437" t="str">
            <v/>
          </cell>
          <cell r="H8437" t="str">
            <v/>
          </cell>
          <cell r="I8437" t="str">
            <v>Program Update Report UT 050214.docx</v>
          </cell>
        </row>
        <row r="8438">
          <cell r="C8438" t="str">
            <v>07182014-033.1_Planned Net to Gross Ratio</v>
          </cell>
          <cell r="D8438">
            <v>1</v>
          </cell>
          <cell r="E8438" t="str">
            <v>Planned Net to Gross Ratio</v>
          </cell>
          <cell r="F8438" t="str">
            <v>Net-to-Gross Value Source</v>
          </cell>
          <cell r="G8438" t="str">
            <v/>
          </cell>
          <cell r="H8438" t="str">
            <v>BAU - CE inputs sheet</v>
          </cell>
          <cell r="I8438" t="str">
            <v>CE inputs - measure update   small business 031314.xlsx</v>
          </cell>
        </row>
        <row r="8439">
          <cell r="C8439" t="str">
            <v>07182014-033.1_Incremental cost ($)</v>
          </cell>
          <cell r="D8439">
            <v>1</v>
          </cell>
          <cell r="E8439" t="str">
            <v>Incremental cost ($)</v>
          </cell>
          <cell r="F8439" t="str">
            <v>Incremental Cost Value Source</v>
          </cell>
          <cell r="G8439" t="str">
            <v/>
          </cell>
          <cell r="H8439" t="str">
            <v/>
          </cell>
          <cell r="I8439" t="str">
            <v>Program Update Report UT 050214.docx</v>
          </cell>
        </row>
        <row r="8440">
          <cell r="C8440" t="str">
            <v>07182014-033.1_Measure life (years)</v>
          </cell>
          <cell r="D8440">
            <v>1</v>
          </cell>
          <cell r="E8440" t="str">
            <v>Measure life (years)</v>
          </cell>
          <cell r="F8440" t="str">
            <v>Measure Life Value Source</v>
          </cell>
          <cell r="G8440" t="str">
            <v/>
          </cell>
          <cell r="H8440" t="str">
            <v>Used for program change filing. Program-level measure life decreased from previous 14 years to feflect increasing role of energy management</v>
          </cell>
          <cell r="I8440" t="str">
            <v>CE inputs - measure update   small business 031314.xlsx</v>
          </cell>
        </row>
        <row r="8441">
          <cell r="C8441" t="str">
            <v>07182014-033.1_Gross Average Monthly Demand Reduction (kW/unit)</v>
          </cell>
          <cell r="D8441">
            <v>1</v>
          </cell>
          <cell r="E8441" t="str">
            <v>Gross Average Monthly Demand Reduction (kW/unit)</v>
          </cell>
          <cell r="F8441" t="str">
            <v>Demand Savings Value Source</v>
          </cell>
          <cell r="G8441" t="str">
            <v/>
          </cell>
          <cell r="H8441" t="str">
            <v/>
          </cell>
          <cell r="I8441" t="str">
            <v/>
          </cell>
        </row>
        <row r="8442">
          <cell r="C8442" t="str">
            <v>07182014-033.1_Gross incremental annual electric savings (kWh/yr)</v>
          </cell>
          <cell r="D8442">
            <v>1</v>
          </cell>
          <cell r="E8442" t="str">
            <v>Gross incremental annual electric savings (kWh/yr)</v>
          </cell>
          <cell r="F8442" t="str">
            <v>Energy Savings Value Source</v>
          </cell>
          <cell r="G8442" t="str">
            <v/>
          </cell>
          <cell r="H8442" t="str">
            <v/>
          </cell>
          <cell r="I8442" t="str">
            <v/>
          </cell>
        </row>
        <row r="8443">
          <cell r="C8443" t="str">
            <v>07182014-033.1_Incremental cost ($)</v>
          </cell>
          <cell r="D8443">
            <v>1</v>
          </cell>
          <cell r="E8443" t="str">
            <v>Incremental cost ($)</v>
          </cell>
          <cell r="F8443" t="str">
            <v>Incremental Cost Value Source</v>
          </cell>
          <cell r="G8443" t="str">
            <v/>
          </cell>
          <cell r="H8443" t="str">
            <v/>
          </cell>
          <cell r="I8443" t="str">
            <v/>
          </cell>
        </row>
        <row r="8444">
          <cell r="C8444" t="str">
            <v>07182014-033.1_Planned Realization Rate</v>
          </cell>
          <cell r="D8444">
            <v>1</v>
          </cell>
          <cell r="E8444" t="str">
            <v>Planned Realization Rate</v>
          </cell>
          <cell r="F8444" t="str">
            <v>Realization Rate Value Source</v>
          </cell>
          <cell r="G8444" t="str">
            <v/>
          </cell>
          <cell r="H8444" t="str">
            <v>BAU - CE inputs sheet</v>
          </cell>
          <cell r="I8444" t="str">
            <v>CE inputs - measure update   small business 031314.xlsx</v>
          </cell>
        </row>
        <row r="8445">
          <cell r="C8445" t="str">
            <v>09252014-022.1_</v>
          </cell>
          <cell r="D8445">
            <v>1</v>
          </cell>
          <cell r="E8445" t="str">
            <v/>
          </cell>
          <cell r="F8445" t="str">
            <v/>
          </cell>
          <cell r="G8445" t="str">
            <v/>
          </cell>
          <cell r="H8445" t="str">
            <v/>
          </cell>
          <cell r="I8445" t="str">
            <v/>
          </cell>
        </row>
        <row r="8446">
          <cell r="C8446" t="str">
            <v>06032015-006.1_Measure life (years)</v>
          </cell>
          <cell r="D8446">
            <v>1</v>
          </cell>
          <cell r="E8446" t="str">
            <v>Measure life (years)</v>
          </cell>
          <cell r="F8446" t="str">
            <v>Measure Life Value Source</v>
          </cell>
          <cell r="G8446" t="str">
            <v/>
          </cell>
          <cell r="H8446" t="str">
            <v/>
          </cell>
          <cell r="I8446" t="str">
            <v>Exhibit B - Cost Effectiveness_WY_SBL.docx</v>
          </cell>
        </row>
        <row r="8447">
          <cell r="C8447" t="str">
            <v>06032015-006.1_Planned Net to Gross Ratio</v>
          </cell>
          <cell r="D8447">
            <v>1</v>
          </cell>
          <cell r="E8447" t="str">
            <v>Planned Net to Gross Ratio</v>
          </cell>
          <cell r="F8447" t="str">
            <v>Net-to-Gross Value Source</v>
          </cell>
          <cell r="G8447" t="str">
            <v/>
          </cell>
          <cell r="H8447" t="str">
            <v/>
          </cell>
          <cell r="I8447" t="str">
            <v>Exhibit B - Cost Effectiveness_WY_SBL.docx</v>
          </cell>
        </row>
        <row r="8448">
          <cell r="C8448" t="str">
            <v>06232015-037.1_Planned Net to Gross Ratio</v>
          </cell>
          <cell r="D8448">
            <v>1</v>
          </cell>
          <cell r="E8448" t="str">
            <v>Planned Net to Gross Ratio</v>
          </cell>
          <cell r="F8448" t="str">
            <v>Net-to-Gross Value Source</v>
          </cell>
          <cell r="G8448" t="str">
            <v/>
          </cell>
          <cell r="H8448" t="str">
            <v>page 2</v>
          </cell>
          <cell r="I8448" t="str">
            <v>CA_FinAnswer_Express_Program_Evaluation_2009-2011.pdf</v>
          </cell>
        </row>
        <row r="8449">
          <cell r="C8449" t="str">
            <v>06232015-037.1_Planned Realization Rate</v>
          </cell>
          <cell r="D8449">
            <v>1</v>
          </cell>
          <cell r="E8449" t="str">
            <v>Planned Realization Rate</v>
          </cell>
          <cell r="F8449" t="str">
            <v>Realization Rate Value Source</v>
          </cell>
          <cell r="G8449" t="str">
            <v/>
          </cell>
          <cell r="H8449" t="str">
            <v>page 2</v>
          </cell>
          <cell r="I8449" t="str">
            <v>CA_FinAnswer_Express_Program_Evaluation_2009-2011.pdf</v>
          </cell>
        </row>
        <row r="8450">
          <cell r="C8450" t="str">
            <v>11032014-017.1_Measure life (years)</v>
          </cell>
          <cell r="D8450">
            <v>1</v>
          </cell>
          <cell r="E8450" t="str">
            <v>Measure life (years)</v>
          </cell>
          <cell r="F8450" t="str">
            <v>Measure Life Value Source</v>
          </cell>
          <cell r="G8450" t="str">
            <v>Average of 12 years from FinAnswer Express and 15 years from Energy FinAnswer (13.5 rounded to 14)</v>
          </cell>
          <cell r="H8450" t="str">
            <v/>
          </cell>
          <cell r="I8450" t="str">
            <v>2013-Idaho-Annual-Report-Appendices-FINAL071814.pdf</v>
          </cell>
        </row>
        <row r="8451">
          <cell r="C8451" t="str">
            <v>11032014-017.1_Planned Realization Rate</v>
          </cell>
          <cell r="D8451">
            <v>1</v>
          </cell>
          <cell r="E8451" t="str">
            <v>Planned Realization Rate</v>
          </cell>
          <cell r="F8451" t="str">
            <v>Realization Rate Value Source</v>
          </cell>
          <cell r="G8451" t="str">
            <v/>
          </cell>
          <cell r="H8451" t="str">
            <v>Table 1</v>
          </cell>
          <cell r="I8451" t="str">
            <v>ID_FinAnswer_Express_Program_Evaluation_2009-2011.pdf</v>
          </cell>
        </row>
        <row r="8452">
          <cell r="C8452" t="str">
            <v>11032014-017.1_Planned Net to Gross Ratio</v>
          </cell>
          <cell r="D8452">
            <v>1</v>
          </cell>
          <cell r="E8452" t="str">
            <v>Planned Net to Gross Ratio</v>
          </cell>
          <cell r="F8452" t="str">
            <v>Net-to-Gross Value Source</v>
          </cell>
          <cell r="G8452" t="str">
            <v/>
          </cell>
          <cell r="H8452" t="str">
            <v>Page 2</v>
          </cell>
          <cell r="I8452" t="str">
            <v>ID_FinAnswer_Express_Program_Evaluation_2009-2011.pdf</v>
          </cell>
        </row>
        <row r="8453">
          <cell r="C8453" t="str">
            <v>07182014-034.1_Incremental cost ($)</v>
          </cell>
          <cell r="D8453">
            <v>1</v>
          </cell>
          <cell r="E8453" t="str">
            <v>Incremental cost ($)</v>
          </cell>
          <cell r="F8453" t="str">
            <v>Incremental Cost Value Source</v>
          </cell>
          <cell r="G8453" t="str">
            <v/>
          </cell>
          <cell r="H8453" t="str">
            <v/>
          </cell>
          <cell r="I8453" t="str">
            <v/>
          </cell>
        </row>
        <row r="8454">
          <cell r="C8454" t="str">
            <v>07182014-034.1_Gross incremental annual electric savings (kWh/yr)</v>
          </cell>
          <cell r="D8454">
            <v>1</v>
          </cell>
          <cell r="E8454" t="str">
            <v>Gross incremental annual electric savings (kWh/yr)</v>
          </cell>
          <cell r="F8454" t="str">
            <v>Energy Savings Value Source</v>
          </cell>
          <cell r="G8454" t="str">
            <v/>
          </cell>
          <cell r="H8454" t="str">
            <v/>
          </cell>
          <cell r="I8454" t="str">
            <v>Program Update Report UT 050214.docx</v>
          </cell>
        </row>
        <row r="8455">
          <cell r="C8455" t="str">
            <v>07182014-034.1_Gross incremental annual electric savings (kWh/yr)</v>
          </cell>
          <cell r="D8455">
            <v>1</v>
          </cell>
          <cell r="E8455" t="str">
            <v>Gross incremental annual electric savings (kWh/yr)</v>
          </cell>
          <cell r="F8455" t="str">
            <v>Energy Savings Value Source</v>
          </cell>
          <cell r="G8455" t="str">
            <v/>
          </cell>
          <cell r="H8455" t="str">
            <v/>
          </cell>
          <cell r="I8455" t="str">
            <v/>
          </cell>
        </row>
        <row r="8456">
          <cell r="C8456" t="str">
            <v>07182014-034.1_Incremental cost ($)</v>
          </cell>
          <cell r="D8456">
            <v>1</v>
          </cell>
          <cell r="E8456" t="str">
            <v>Incremental cost ($)</v>
          </cell>
          <cell r="F8456" t="str">
            <v>Incremental Cost Value Source</v>
          </cell>
          <cell r="G8456" t="str">
            <v/>
          </cell>
          <cell r="H8456" t="str">
            <v/>
          </cell>
          <cell r="I8456" t="str">
            <v>Program Update Report UT 050214.docx</v>
          </cell>
        </row>
        <row r="8457">
          <cell r="C8457" t="str">
            <v>07182014-034.1_Measure life (years)</v>
          </cell>
          <cell r="D8457">
            <v>1</v>
          </cell>
          <cell r="E8457" t="str">
            <v>Measure life (years)</v>
          </cell>
          <cell r="F8457" t="str">
            <v>Measure Life Value Source</v>
          </cell>
          <cell r="G8457" t="str">
            <v/>
          </cell>
          <cell r="H8457" t="str">
            <v>Used for program change filing. Program-level measure life decreased from previous 14 years to feflect increasing role of energy management</v>
          </cell>
          <cell r="I8457" t="str">
            <v>CE inputs - measure update   small business 031314.xlsx</v>
          </cell>
        </row>
        <row r="8458">
          <cell r="C8458" t="str">
            <v>07182014-034.1_Gross Average Monthly Demand Reduction (kW/unit)</v>
          </cell>
          <cell r="D8458">
            <v>1</v>
          </cell>
          <cell r="E8458" t="str">
            <v>Gross Average Monthly Demand Reduction (kW/unit)</v>
          </cell>
          <cell r="F8458" t="str">
            <v>Demand Savings Value Source</v>
          </cell>
          <cell r="G8458" t="str">
            <v/>
          </cell>
          <cell r="H8458" t="str">
            <v/>
          </cell>
          <cell r="I8458" t="str">
            <v/>
          </cell>
        </row>
        <row r="8459">
          <cell r="C8459" t="str">
            <v>07182014-034.1_Planned Realization Rate</v>
          </cell>
          <cell r="D8459">
            <v>1</v>
          </cell>
          <cell r="E8459" t="str">
            <v>Planned Realization Rate</v>
          </cell>
          <cell r="F8459" t="str">
            <v>Realization Rate Value Source</v>
          </cell>
          <cell r="G8459" t="str">
            <v/>
          </cell>
          <cell r="H8459" t="str">
            <v>BAU - CE inputs sheet</v>
          </cell>
          <cell r="I8459" t="str">
            <v>CE inputs - measure update   small business 031314.xlsx</v>
          </cell>
        </row>
        <row r="8460">
          <cell r="C8460" t="str">
            <v>07182014-034.1_Planned Net to Gross Ratio</v>
          </cell>
          <cell r="D8460">
            <v>1</v>
          </cell>
          <cell r="E8460" t="str">
            <v>Planned Net to Gross Ratio</v>
          </cell>
          <cell r="F8460" t="str">
            <v>Net-to-Gross Value Source</v>
          </cell>
          <cell r="G8460" t="str">
            <v/>
          </cell>
          <cell r="H8460" t="str">
            <v>BAU - CE inputs sheet</v>
          </cell>
          <cell r="I8460" t="str">
            <v>CE inputs - measure update   small business 031314.xlsx</v>
          </cell>
        </row>
        <row r="8461">
          <cell r="C8461" t="str">
            <v>07182014-034.1_Gross Average Monthly Demand Reduction (kW/unit)</v>
          </cell>
          <cell r="D8461">
            <v>1</v>
          </cell>
          <cell r="E8461" t="str">
            <v>Gross Average Monthly Demand Reduction (kW/unit)</v>
          </cell>
          <cell r="F8461" t="str">
            <v>Demand Savings Value Source</v>
          </cell>
          <cell r="G8461" t="str">
            <v/>
          </cell>
          <cell r="H8461" t="str">
            <v/>
          </cell>
          <cell r="I8461" t="str">
            <v>Program Update Report UT 050214.docx</v>
          </cell>
        </row>
        <row r="8462">
          <cell r="C8462" t="str">
            <v>09252014-017.1_</v>
          </cell>
          <cell r="D8462">
            <v>1</v>
          </cell>
          <cell r="E8462" t="str">
            <v/>
          </cell>
          <cell r="F8462" t="str">
            <v/>
          </cell>
          <cell r="G8462" t="str">
            <v/>
          </cell>
          <cell r="H8462" t="str">
            <v/>
          </cell>
          <cell r="I8462" t="str">
            <v/>
          </cell>
        </row>
        <row r="8463">
          <cell r="C8463" t="str">
            <v>06032015-011.1_Measure life (years)</v>
          </cell>
          <cell r="D8463">
            <v>1</v>
          </cell>
          <cell r="E8463" t="str">
            <v>Measure life (years)</v>
          </cell>
          <cell r="F8463" t="str">
            <v>Measure Life Value Source</v>
          </cell>
          <cell r="G8463" t="str">
            <v/>
          </cell>
          <cell r="H8463" t="str">
            <v/>
          </cell>
          <cell r="I8463" t="str">
            <v>Exhibit B - Cost Effectiveness_WY_SBL.docx</v>
          </cell>
        </row>
        <row r="8464">
          <cell r="C8464" t="str">
            <v>06032015-011.1_Planned Net to Gross Ratio</v>
          </cell>
          <cell r="D8464">
            <v>1</v>
          </cell>
          <cell r="E8464" t="str">
            <v>Planned Net to Gross Ratio</v>
          </cell>
          <cell r="F8464" t="str">
            <v>Net-to-Gross Value Source</v>
          </cell>
          <cell r="G8464" t="str">
            <v/>
          </cell>
          <cell r="H8464" t="str">
            <v/>
          </cell>
          <cell r="I8464" t="str">
            <v>Exhibit B - Cost Effectiveness_WY_SBL.docx</v>
          </cell>
        </row>
        <row r="8465">
          <cell r="C8465" t="str">
            <v>06232015-035.1_Planned Net to Gross Ratio</v>
          </cell>
          <cell r="D8465">
            <v>1</v>
          </cell>
          <cell r="E8465" t="str">
            <v>Planned Net to Gross Ratio</v>
          </cell>
          <cell r="F8465" t="str">
            <v>Net-to-Gross Value Source</v>
          </cell>
          <cell r="G8465" t="str">
            <v/>
          </cell>
          <cell r="H8465" t="str">
            <v>page 2</v>
          </cell>
          <cell r="I8465" t="str">
            <v>CA_FinAnswer_Express_Program_Evaluation_2009-2011.pdf</v>
          </cell>
        </row>
        <row r="8466">
          <cell r="C8466" t="str">
            <v>06232015-035.1_Planned Realization Rate</v>
          </cell>
          <cell r="D8466">
            <v>1</v>
          </cell>
          <cell r="E8466" t="str">
            <v>Planned Realization Rate</v>
          </cell>
          <cell r="F8466" t="str">
            <v>Realization Rate Value Source</v>
          </cell>
          <cell r="G8466" t="str">
            <v/>
          </cell>
          <cell r="H8466" t="str">
            <v>page 2</v>
          </cell>
          <cell r="I8466" t="str">
            <v>CA_FinAnswer_Express_Program_Evaluation_2009-2011.pdf</v>
          </cell>
        </row>
        <row r="8467">
          <cell r="C8467" t="str">
            <v>11032014-015.1_Measure life (years)</v>
          </cell>
          <cell r="D8467">
            <v>1</v>
          </cell>
          <cell r="E8467" t="str">
            <v>Measure life (years)</v>
          </cell>
          <cell r="F8467" t="str">
            <v>Measure Life Value Source</v>
          </cell>
          <cell r="G8467" t="str">
            <v>Average of 12 years from FinAnswer Express and 15 years from Energy FinAnswer (13.5 rounded to 14)</v>
          </cell>
          <cell r="H8467" t="str">
            <v/>
          </cell>
          <cell r="I8467" t="str">
            <v>2013-Idaho-Annual-Report-Appendices-FINAL071814.pdf</v>
          </cell>
        </row>
        <row r="8468">
          <cell r="C8468" t="str">
            <v>11032014-015.1_Planned Net to Gross Ratio</v>
          </cell>
          <cell r="D8468">
            <v>1</v>
          </cell>
          <cell r="E8468" t="str">
            <v>Planned Net to Gross Ratio</v>
          </cell>
          <cell r="F8468" t="str">
            <v>Net-to-Gross Value Source</v>
          </cell>
          <cell r="G8468" t="str">
            <v/>
          </cell>
          <cell r="H8468" t="str">
            <v>Page 2</v>
          </cell>
          <cell r="I8468" t="str">
            <v>ID_FinAnswer_Express_Program_Evaluation_2009-2011.pdf</v>
          </cell>
        </row>
        <row r="8469">
          <cell r="C8469" t="str">
            <v>11032014-015.1_Planned Realization Rate</v>
          </cell>
          <cell r="D8469">
            <v>1</v>
          </cell>
          <cell r="E8469" t="str">
            <v>Planned Realization Rate</v>
          </cell>
          <cell r="F8469" t="str">
            <v>Realization Rate Value Source</v>
          </cell>
          <cell r="G8469" t="str">
            <v/>
          </cell>
          <cell r="H8469" t="str">
            <v>Table 1</v>
          </cell>
          <cell r="I8469" t="str">
            <v>ID_FinAnswer_Express_Program_Evaluation_2009-2011.pdf</v>
          </cell>
        </row>
        <row r="8470">
          <cell r="C8470" t="str">
            <v>07182014-035.1_Gross Average Monthly Demand Reduction (kW/unit)</v>
          </cell>
          <cell r="D8470">
            <v>1</v>
          </cell>
          <cell r="E8470" t="str">
            <v>Gross Average Monthly Demand Reduction (kW/unit)</v>
          </cell>
          <cell r="F8470" t="str">
            <v>Demand Savings Value Source</v>
          </cell>
          <cell r="G8470" t="str">
            <v/>
          </cell>
          <cell r="H8470" t="str">
            <v/>
          </cell>
          <cell r="I8470" t="str">
            <v>Program Update Report UT 050214.docx</v>
          </cell>
        </row>
        <row r="8471">
          <cell r="C8471" t="str">
            <v>07182014-035.1_Gross incremental annual electric savings (kWh/yr)</v>
          </cell>
          <cell r="D8471">
            <v>1</v>
          </cell>
          <cell r="E8471" t="str">
            <v>Gross incremental annual electric savings (kWh/yr)</v>
          </cell>
          <cell r="F8471" t="str">
            <v>Energy Savings Value Source</v>
          </cell>
          <cell r="G8471" t="str">
            <v/>
          </cell>
          <cell r="H8471" t="str">
            <v/>
          </cell>
          <cell r="I8471" t="str">
            <v>Program Update Report UT 050214.docx</v>
          </cell>
        </row>
        <row r="8472">
          <cell r="C8472" t="str">
            <v>07182014-035.1_Planned Net to Gross Ratio</v>
          </cell>
          <cell r="D8472">
            <v>1</v>
          </cell>
          <cell r="E8472" t="str">
            <v>Planned Net to Gross Ratio</v>
          </cell>
          <cell r="F8472" t="str">
            <v>Net-to-Gross Value Source</v>
          </cell>
          <cell r="G8472" t="str">
            <v/>
          </cell>
          <cell r="H8472" t="str">
            <v>BAU - CE inputs sheet</v>
          </cell>
          <cell r="I8472" t="str">
            <v>CE inputs - measure update   small business 031314.xlsx</v>
          </cell>
        </row>
        <row r="8473">
          <cell r="C8473" t="str">
            <v>07182014-035.1_Gross Average Monthly Demand Reduction (kW/unit)</v>
          </cell>
          <cell r="D8473">
            <v>1</v>
          </cell>
          <cell r="E8473" t="str">
            <v>Gross Average Monthly Demand Reduction (kW/unit)</v>
          </cell>
          <cell r="F8473" t="str">
            <v>Demand Savings Value Source</v>
          </cell>
          <cell r="G8473" t="str">
            <v/>
          </cell>
          <cell r="H8473" t="str">
            <v/>
          </cell>
          <cell r="I8473" t="str">
            <v/>
          </cell>
        </row>
        <row r="8474">
          <cell r="C8474" t="str">
            <v>07182014-035.1_Planned Realization Rate</v>
          </cell>
          <cell r="D8474">
            <v>1</v>
          </cell>
          <cell r="E8474" t="str">
            <v>Planned Realization Rate</v>
          </cell>
          <cell r="F8474" t="str">
            <v>Realization Rate Value Source</v>
          </cell>
          <cell r="G8474" t="str">
            <v/>
          </cell>
          <cell r="H8474" t="str">
            <v>BAU - CE inputs sheet</v>
          </cell>
          <cell r="I8474" t="str">
            <v>CE inputs - measure update   small business 031314.xlsx</v>
          </cell>
        </row>
        <row r="8475">
          <cell r="C8475" t="str">
            <v>07182014-035.1_Incremental cost ($)</v>
          </cell>
          <cell r="D8475">
            <v>1</v>
          </cell>
          <cell r="E8475" t="str">
            <v>Incremental cost ($)</v>
          </cell>
          <cell r="F8475" t="str">
            <v>Incremental Cost Value Source</v>
          </cell>
          <cell r="G8475" t="str">
            <v/>
          </cell>
          <cell r="H8475" t="str">
            <v/>
          </cell>
          <cell r="I8475" t="str">
            <v/>
          </cell>
        </row>
        <row r="8476">
          <cell r="C8476" t="str">
            <v>07182014-035.1_Measure life (years)</v>
          </cell>
          <cell r="D8476">
            <v>1</v>
          </cell>
          <cell r="E8476" t="str">
            <v>Measure life (years)</v>
          </cell>
          <cell r="F8476" t="str">
            <v>Measure Life Value Source</v>
          </cell>
          <cell r="G8476" t="str">
            <v/>
          </cell>
          <cell r="H8476" t="str">
            <v>Used for program change filing. Program-level measure life decreased from previous 14 years to feflect increasing role of energy management</v>
          </cell>
          <cell r="I8476" t="str">
            <v>CE inputs - measure update   small business 031314.xlsx</v>
          </cell>
        </row>
        <row r="8477">
          <cell r="C8477" t="str">
            <v>07182014-035.1_Gross incremental annual electric savings (kWh/yr)</v>
          </cell>
          <cell r="D8477">
            <v>1</v>
          </cell>
          <cell r="E8477" t="str">
            <v>Gross incremental annual electric savings (kWh/yr)</v>
          </cell>
          <cell r="F8477" t="str">
            <v>Energy Savings Value Source</v>
          </cell>
          <cell r="G8477" t="str">
            <v/>
          </cell>
          <cell r="H8477" t="str">
            <v/>
          </cell>
          <cell r="I8477" t="str">
            <v/>
          </cell>
        </row>
        <row r="8478">
          <cell r="C8478" t="str">
            <v>07182014-035.1_Incremental cost ($)</v>
          </cell>
          <cell r="D8478">
            <v>1</v>
          </cell>
          <cell r="E8478" t="str">
            <v>Incremental cost ($)</v>
          </cell>
          <cell r="F8478" t="str">
            <v>Incremental Cost Value Source</v>
          </cell>
          <cell r="G8478" t="str">
            <v/>
          </cell>
          <cell r="H8478" t="str">
            <v/>
          </cell>
          <cell r="I8478" t="str">
            <v>Program Update Report UT 050214.docx</v>
          </cell>
        </row>
        <row r="8479">
          <cell r="C8479" t="str">
            <v>09252014-015.1_</v>
          </cell>
          <cell r="D8479">
            <v>1</v>
          </cell>
          <cell r="E8479" t="str">
            <v/>
          </cell>
          <cell r="F8479" t="str">
            <v/>
          </cell>
          <cell r="G8479" t="str">
            <v/>
          </cell>
          <cell r="H8479" t="str">
            <v/>
          </cell>
          <cell r="I8479" t="str">
            <v/>
          </cell>
        </row>
        <row r="8480">
          <cell r="C8480" t="str">
            <v>06032015-009.1_Measure life (years)</v>
          </cell>
          <cell r="D8480">
            <v>1</v>
          </cell>
          <cell r="E8480" t="str">
            <v>Measure life (years)</v>
          </cell>
          <cell r="F8480" t="str">
            <v>Measure Life Value Source</v>
          </cell>
          <cell r="G8480" t="str">
            <v/>
          </cell>
          <cell r="H8480" t="str">
            <v/>
          </cell>
          <cell r="I8480" t="str">
            <v>Exhibit B - Cost Effectiveness_WY_SBL.docx</v>
          </cell>
        </row>
        <row r="8481">
          <cell r="C8481" t="str">
            <v>06032015-009.1_Planned Net to Gross Ratio</v>
          </cell>
          <cell r="D8481">
            <v>1</v>
          </cell>
          <cell r="E8481" t="str">
            <v>Planned Net to Gross Ratio</v>
          </cell>
          <cell r="F8481" t="str">
            <v>Net-to-Gross Value Source</v>
          </cell>
          <cell r="G8481" t="str">
            <v/>
          </cell>
          <cell r="H8481" t="str">
            <v/>
          </cell>
          <cell r="I8481" t="str">
            <v>Exhibit B - Cost Effectiveness_WY_SBL.docx</v>
          </cell>
        </row>
        <row r="8482">
          <cell r="C8482" t="str">
            <v>06232015-036.1_Planned Net to Gross Ratio</v>
          </cell>
          <cell r="D8482">
            <v>1</v>
          </cell>
          <cell r="E8482" t="str">
            <v>Planned Net to Gross Ratio</v>
          </cell>
          <cell r="F8482" t="str">
            <v>Net-to-Gross Value Source</v>
          </cell>
          <cell r="G8482" t="str">
            <v/>
          </cell>
          <cell r="H8482" t="str">
            <v>page 2</v>
          </cell>
          <cell r="I8482" t="str">
            <v>CA_FinAnswer_Express_Program_Evaluation_2009-2011.pdf</v>
          </cell>
        </row>
        <row r="8483">
          <cell r="C8483" t="str">
            <v>06232015-036.1_Planned Realization Rate</v>
          </cell>
          <cell r="D8483">
            <v>1</v>
          </cell>
          <cell r="E8483" t="str">
            <v>Planned Realization Rate</v>
          </cell>
          <cell r="F8483" t="str">
            <v>Realization Rate Value Source</v>
          </cell>
          <cell r="G8483" t="str">
            <v/>
          </cell>
          <cell r="H8483" t="str">
            <v>page 2</v>
          </cell>
          <cell r="I8483" t="str">
            <v>CA_FinAnswer_Express_Program_Evaluation_2009-2011.pdf</v>
          </cell>
        </row>
        <row r="8484">
          <cell r="C8484" t="str">
            <v>11032014-016.1_Planned Realization Rate</v>
          </cell>
          <cell r="D8484">
            <v>1</v>
          </cell>
          <cell r="E8484" t="str">
            <v>Planned Realization Rate</v>
          </cell>
          <cell r="F8484" t="str">
            <v>Realization Rate Value Source</v>
          </cell>
          <cell r="G8484" t="str">
            <v/>
          </cell>
          <cell r="H8484" t="str">
            <v>Table 1</v>
          </cell>
          <cell r="I8484" t="str">
            <v>ID_FinAnswer_Express_Program_Evaluation_2009-2011.pdf</v>
          </cell>
        </row>
        <row r="8485">
          <cell r="C8485" t="str">
            <v>11032014-016.1_Measure life (years)</v>
          </cell>
          <cell r="D8485">
            <v>1</v>
          </cell>
          <cell r="E8485" t="str">
            <v>Measure life (years)</v>
          </cell>
          <cell r="F8485" t="str">
            <v>Measure Life Value Source</v>
          </cell>
          <cell r="G8485" t="str">
            <v>Average of 12 years from FinAnswer Express and 15 years from Energy FinAnswer (13.5 rounded to 14)</v>
          </cell>
          <cell r="H8485" t="str">
            <v/>
          </cell>
          <cell r="I8485" t="str">
            <v>2013-Idaho-Annual-Report-Appendices-FINAL071814.pdf</v>
          </cell>
        </row>
        <row r="8486">
          <cell r="C8486" t="str">
            <v>11032014-016.1_Planned Net to Gross Ratio</v>
          </cell>
          <cell r="D8486">
            <v>1</v>
          </cell>
          <cell r="E8486" t="str">
            <v>Planned Net to Gross Ratio</v>
          </cell>
          <cell r="F8486" t="str">
            <v>Net-to-Gross Value Source</v>
          </cell>
          <cell r="G8486" t="str">
            <v/>
          </cell>
          <cell r="H8486" t="str">
            <v>Page 2</v>
          </cell>
          <cell r="I8486" t="str">
            <v>ID_FinAnswer_Express_Program_Evaluation_2009-2011.pdf</v>
          </cell>
        </row>
        <row r="8487">
          <cell r="C8487" t="str">
            <v>07182014-036.1_Gross incremental annual electric savings (kWh/yr)</v>
          </cell>
          <cell r="D8487">
            <v>1</v>
          </cell>
          <cell r="E8487" t="str">
            <v>Gross incremental annual electric savings (kWh/yr)</v>
          </cell>
          <cell r="F8487" t="str">
            <v>Energy Savings Value Source</v>
          </cell>
          <cell r="G8487" t="str">
            <v/>
          </cell>
          <cell r="H8487" t="str">
            <v/>
          </cell>
          <cell r="I8487" t="str">
            <v>Program Update Report UT 050214.docx</v>
          </cell>
        </row>
        <row r="8488">
          <cell r="C8488" t="str">
            <v>07182014-036.1_Gross Average Monthly Demand Reduction (kW/unit)</v>
          </cell>
          <cell r="D8488">
            <v>1</v>
          </cell>
          <cell r="E8488" t="str">
            <v>Gross Average Monthly Demand Reduction (kW/unit)</v>
          </cell>
          <cell r="F8488" t="str">
            <v>Demand Savings Value Source</v>
          </cell>
          <cell r="G8488" t="str">
            <v/>
          </cell>
          <cell r="H8488" t="str">
            <v/>
          </cell>
          <cell r="I8488" t="str">
            <v/>
          </cell>
        </row>
        <row r="8489">
          <cell r="C8489" t="str">
            <v>07182014-036.1_Incremental cost ($)</v>
          </cell>
          <cell r="D8489">
            <v>1</v>
          </cell>
          <cell r="E8489" t="str">
            <v>Incremental cost ($)</v>
          </cell>
          <cell r="F8489" t="str">
            <v>Incremental Cost Value Source</v>
          </cell>
          <cell r="G8489" t="str">
            <v/>
          </cell>
          <cell r="H8489" t="str">
            <v/>
          </cell>
          <cell r="I8489" t="str">
            <v>Program Update Report UT 050214.docx</v>
          </cell>
        </row>
        <row r="8490">
          <cell r="C8490" t="str">
            <v>07182014-036.1_Incremental cost ($)</v>
          </cell>
          <cell r="D8490">
            <v>1</v>
          </cell>
          <cell r="E8490" t="str">
            <v>Incremental cost ($)</v>
          </cell>
          <cell r="F8490" t="str">
            <v>Incremental Cost Value Source</v>
          </cell>
          <cell r="G8490" t="str">
            <v/>
          </cell>
          <cell r="H8490" t="str">
            <v/>
          </cell>
          <cell r="I8490" t="str">
            <v/>
          </cell>
        </row>
        <row r="8491">
          <cell r="C8491" t="str">
            <v>07182014-036.1_Gross Average Monthly Demand Reduction (kW/unit)</v>
          </cell>
          <cell r="D8491">
            <v>1</v>
          </cell>
          <cell r="E8491" t="str">
            <v>Gross Average Monthly Demand Reduction (kW/unit)</v>
          </cell>
          <cell r="F8491" t="str">
            <v>Demand Savings Value Source</v>
          </cell>
          <cell r="G8491" t="str">
            <v/>
          </cell>
          <cell r="H8491" t="str">
            <v/>
          </cell>
          <cell r="I8491" t="str">
            <v>Program Update Report UT 050214.docx</v>
          </cell>
        </row>
        <row r="8492">
          <cell r="C8492" t="str">
            <v>07182014-036.1_Planned Net to Gross Ratio</v>
          </cell>
          <cell r="D8492">
            <v>1</v>
          </cell>
          <cell r="E8492" t="str">
            <v>Planned Net to Gross Ratio</v>
          </cell>
          <cell r="F8492" t="str">
            <v>Net-to-Gross Value Source</v>
          </cell>
          <cell r="G8492" t="str">
            <v/>
          </cell>
          <cell r="H8492" t="str">
            <v>BAU - CE inputs sheet</v>
          </cell>
          <cell r="I8492" t="str">
            <v>CE inputs - measure update   small business 031314.xlsx</v>
          </cell>
        </row>
        <row r="8493">
          <cell r="C8493" t="str">
            <v>07182014-036.1_Measure life (years)</v>
          </cell>
          <cell r="D8493">
            <v>1</v>
          </cell>
          <cell r="E8493" t="str">
            <v>Measure life (years)</v>
          </cell>
          <cell r="F8493" t="str">
            <v>Measure Life Value Source</v>
          </cell>
          <cell r="G8493" t="str">
            <v/>
          </cell>
          <cell r="H8493" t="str">
            <v>Used for program change filing. Program-level measure life decreased from previous 14 years to feflect increasing role of energy management</v>
          </cell>
          <cell r="I8493" t="str">
            <v>CE inputs - measure update   small business 031314.xlsx</v>
          </cell>
        </row>
        <row r="8494">
          <cell r="C8494" t="str">
            <v>07182014-036.1_Planned Realization Rate</v>
          </cell>
          <cell r="D8494">
            <v>1</v>
          </cell>
          <cell r="E8494" t="str">
            <v>Planned Realization Rate</v>
          </cell>
          <cell r="F8494" t="str">
            <v>Realization Rate Value Source</v>
          </cell>
          <cell r="G8494" t="str">
            <v/>
          </cell>
          <cell r="H8494" t="str">
            <v>BAU - CE inputs sheet</v>
          </cell>
          <cell r="I8494" t="str">
            <v>CE inputs - measure update   small business 031314.xlsx</v>
          </cell>
        </row>
        <row r="8495">
          <cell r="C8495" t="str">
            <v>07182014-036.1_Gross incremental annual electric savings (kWh/yr)</v>
          </cell>
          <cell r="D8495">
            <v>1</v>
          </cell>
          <cell r="E8495" t="str">
            <v>Gross incremental annual electric savings (kWh/yr)</v>
          </cell>
          <cell r="F8495" t="str">
            <v>Energy Savings Value Source</v>
          </cell>
          <cell r="G8495" t="str">
            <v/>
          </cell>
          <cell r="H8495" t="str">
            <v/>
          </cell>
          <cell r="I8495" t="str">
            <v/>
          </cell>
        </row>
        <row r="8496">
          <cell r="C8496" t="str">
            <v>09252014-016.1_</v>
          </cell>
          <cell r="D8496">
            <v>1</v>
          </cell>
          <cell r="E8496" t="str">
            <v/>
          </cell>
          <cell r="F8496" t="str">
            <v/>
          </cell>
          <cell r="G8496" t="str">
            <v/>
          </cell>
          <cell r="H8496" t="str">
            <v/>
          </cell>
          <cell r="I8496" t="str">
            <v/>
          </cell>
        </row>
        <row r="8497">
          <cell r="C8497" t="str">
            <v>06032015-010.1_Measure life (years)</v>
          </cell>
          <cell r="D8497">
            <v>1</v>
          </cell>
          <cell r="E8497" t="str">
            <v>Measure life (years)</v>
          </cell>
          <cell r="F8497" t="str">
            <v>Measure Life Value Source</v>
          </cell>
          <cell r="G8497" t="str">
            <v/>
          </cell>
          <cell r="H8497" t="str">
            <v/>
          </cell>
          <cell r="I8497" t="str">
            <v>Exhibit B - Cost Effectiveness_WY_SBL.docx</v>
          </cell>
        </row>
        <row r="8498">
          <cell r="C8498" t="str">
            <v>06032015-010.1_Planned Net to Gross Ratio</v>
          </cell>
          <cell r="D8498">
            <v>1</v>
          </cell>
          <cell r="E8498" t="str">
            <v>Planned Net to Gross Ratio</v>
          </cell>
          <cell r="F8498" t="str">
            <v>Net-to-Gross Value Source</v>
          </cell>
          <cell r="G8498" t="str">
            <v/>
          </cell>
          <cell r="H8498" t="str">
            <v/>
          </cell>
          <cell r="I8498" t="str">
            <v>Exhibit B - Cost Effectiveness_WY_SBL.docx</v>
          </cell>
        </row>
        <row r="8499">
          <cell r="C8499" t="str">
            <v>06232015-039.1_Planned Net to Gross Ratio</v>
          </cell>
          <cell r="D8499">
            <v>1</v>
          </cell>
          <cell r="E8499" t="str">
            <v>Planned Net to Gross Ratio</v>
          </cell>
          <cell r="F8499" t="str">
            <v>Net-to-Gross Value Source</v>
          </cell>
          <cell r="G8499" t="str">
            <v/>
          </cell>
          <cell r="H8499" t="str">
            <v>page 2</v>
          </cell>
          <cell r="I8499" t="str">
            <v>CA_FinAnswer_Express_Program_Evaluation_2009-2011.pdf</v>
          </cell>
        </row>
        <row r="8500">
          <cell r="C8500" t="str">
            <v>06232015-039.1_Planned Realization Rate</v>
          </cell>
          <cell r="D8500">
            <v>1</v>
          </cell>
          <cell r="E8500" t="str">
            <v>Planned Realization Rate</v>
          </cell>
          <cell r="F8500" t="str">
            <v>Realization Rate Value Source</v>
          </cell>
          <cell r="G8500" t="str">
            <v/>
          </cell>
          <cell r="H8500" t="str">
            <v>page 2</v>
          </cell>
          <cell r="I8500" t="str">
            <v>CA_FinAnswer_Express_Program_Evaluation_2009-2011.pdf</v>
          </cell>
        </row>
        <row r="8501">
          <cell r="C8501" t="str">
            <v>11032014-019.1_Measure life (years)</v>
          </cell>
          <cell r="D8501">
            <v>1</v>
          </cell>
          <cell r="E8501" t="str">
            <v>Measure life (years)</v>
          </cell>
          <cell r="F8501" t="str">
            <v>Measure Life Value Source</v>
          </cell>
          <cell r="G8501" t="str">
            <v>Average of 12 years from FinAnswer Express and 15 years from Energy FinAnswer (13.5 rounded to 14)</v>
          </cell>
          <cell r="H8501" t="str">
            <v/>
          </cell>
          <cell r="I8501" t="str">
            <v>2013-Idaho-Annual-Report-Appendices-FINAL071814.pdf</v>
          </cell>
        </row>
        <row r="8502">
          <cell r="C8502" t="str">
            <v>11032014-019.1_Planned Net to Gross Ratio</v>
          </cell>
          <cell r="D8502">
            <v>1</v>
          </cell>
          <cell r="E8502" t="str">
            <v>Planned Net to Gross Ratio</v>
          </cell>
          <cell r="F8502" t="str">
            <v>Net-to-Gross Value Source</v>
          </cell>
          <cell r="G8502" t="str">
            <v/>
          </cell>
          <cell r="H8502" t="str">
            <v>Page 2</v>
          </cell>
          <cell r="I8502" t="str">
            <v>ID_FinAnswer_Express_Program_Evaluation_2009-2011.pdf</v>
          </cell>
        </row>
        <row r="8503">
          <cell r="C8503" t="str">
            <v>11032014-019.1_Planned Realization Rate</v>
          </cell>
          <cell r="D8503">
            <v>1</v>
          </cell>
          <cell r="E8503" t="str">
            <v>Planned Realization Rate</v>
          </cell>
          <cell r="F8503" t="str">
            <v>Realization Rate Value Source</v>
          </cell>
          <cell r="G8503" t="str">
            <v/>
          </cell>
          <cell r="H8503" t="str">
            <v>Table 1</v>
          </cell>
          <cell r="I8503" t="str">
            <v>ID_FinAnswer_Express_Program_Evaluation_2009-2011.pdf</v>
          </cell>
        </row>
        <row r="8504">
          <cell r="C8504" t="str">
            <v>09252014-019.1_</v>
          </cell>
          <cell r="D8504">
            <v>1</v>
          </cell>
          <cell r="E8504" t="str">
            <v/>
          </cell>
          <cell r="F8504" t="str">
            <v/>
          </cell>
          <cell r="G8504" t="str">
            <v/>
          </cell>
          <cell r="H8504" t="str">
            <v/>
          </cell>
          <cell r="I8504" t="str">
            <v/>
          </cell>
        </row>
        <row r="8505">
          <cell r="C8505" t="str">
            <v>06232015-040.1_Planned Realization Rate</v>
          </cell>
          <cell r="D8505">
            <v>1</v>
          </cell>
          <cell r="E8505" t="str">
            <v>Planned Realization Rate</v>
          </cell>
          <cell r="F8505" t="str">
            <v>Realization Rate Value Source</v>
          </cell>
          <cell r="G8505" t="str">
            <v/>
          </cell>
          <cell r="H8505" t="str">
            <v>page 2</v>
          </cell>
          <cell r="I8505" t="str">
            <v>CA_FinAnswer_Express_Program_Evaluation_2009-2011.pdf</v>
          </cell>
        </row>
        <row r="8506">
          <cell r="C8506" t="str">
            <v>06232015-040.1_Planned Net to Gross Ratio</v>
          </cell>
          <cell r="D8506">
            <v>1</v>
          </cell>
          <cell r="E8506" t="str">
            <v>Planned Net to Gross Ratio</v>
          </cell>
          <cell r="F8506" t="str">
            <v>Net-to-Gross Value Source</v>
          </cell>
          <cell r="G8506" t="str">
            <v/>
          </cell>
          <cell r="H8506" t="str">
            <v>page 2</v>
          </cell>
          <cell r="I8506" t="str">
            <v>CA_FinAnswer_Express_Program_Evaluation_2009-2011.pdf</v>
          </cell>
        </row>
        <row r="8507">
          <cell r="C8507" t="str">
            <v>11032014-020.1_Planned Net to Gross Ratio</v>
          </cell>
          <cell r="D8507">
            <v>1</v>
          </cell>
          <cell r="E8507" t="str">
            <v>Planned Net to Gross Ratio</v>
          </cell>
          <cell r="F8507" t="str">
            <v>Net-to-Gross Value Source</v>
          </cell>
          <cell r="G8507" t="str">
            <v/>
          </cell>
          <cell r="H8507" t="str">
            <v>Page 2</v>
          </cell>
          <cell r="I8507" t="str">
            <v>ID_FinAnswer_Express_Program_Evaluation_2009-2011.pdf</v>
          </cell>
        </row>
        <row r="8508">
          <cell r="C8508" t="str">
            <v>11032014-020.1_Measure life (years)</v>
          </cell>
          <cell r="D8508">
            <v>1</v>
          </cell>
          <cell r="E8508" t="str">
            <v>Measure life (years)</v>
          </cell>
          <cell r="F8508" t="str">
            <v>Measure Life Value Source</v>
          </cell>
          <cell r="G8508" t="str">
            <v>Average of 12 years from FinAnswer Express and 15 years from Energy FinAnswer (13.5 rounded to 14)</v>
          </cell>
          <cell r="H8508" t="str">
            <v/>
          </cell>
          <cell r="I8508" t="str">
            <v>2013-Idaho-Annual-Report-Appendices-FINAL071814.pdf</v>
          </cell>
        </row>
        <row r="8509">
          <cell r="C8509" t="str">
            <v>11032014-020.1_Planned Realization Rate</v>
          </cell>
          <cell r="D8509">
            <v>1</v>
          </cell>
          <cell r="E8509" t="str">
            <v>Planned Realization Rate</v>
          </cell>
          <cell r="F8509" t="str">
            <v>Realization Rate Value Source</v>
          </cell>
          <cell r="G8509" t="str">
            <v/>
          </cell>
          <cell r="H8509" t="str">
            <v>Table 1</v>
          </cell>
          <cell r="I8509" t="str">
            <v>ID_FinAnswer_Express_Program_Evaluation_2009-2011.pdf</v>
          </cell>
        </row>
        <row r="8510">
          <cell r="C8510" t="str">
            <v>09252014-020.1_</v>
          </cell>
          <cell r="D8510">
            <v>1</v>
          </cell>
          <cell r="E8510" t="str">
            <v/>
          </cell>
          <cell r="F8510" t="str">
            <v/>
          </cell>
          <cell r="G8510" t="str">
            <v/>
          </cell>
          <cell r="H8510" t="str">
            <v/>
          </cell>
          <cell r="I8510" t="str">
            <v/>
          </cell>
        </row>
        <row r="8511">
          <cell r="C8511" t="str">
            <v>07182014-037.1_Gross Average Monthly Demand Reduction (kW/unit)</v>
          </cell>
          <cell r="D8511">
            <v>1</v>
          </cell>
          <cell r="E8511" t="str">
            <v>Gross Average Monthly Demand Reduction (kW/unit)</v>
          </cell>
          <cell r="F8511" t="str">
            <v>Demand Savings Value Source</v>
          </cell>
          <cell r="G8511" t="str">
            <v/>
          </cell>
          <cell r="H8511" t="str">
            <v/>
          </cell>
          <cell r="I8511" t="str">
            <v>Program Update Report UT 050214.docx</v>
          </cell>
        </row>
        <row r="8512">
          <cell r="C8512" t="str">
            <v>07182014-037.1_Gross Average Monthly Demand Reduction (kW/unit)</v>
          </cell>
          <cell r="D8512">
            <v>1</v>
          </cell>
          <cell r="E8512" t="str">
            <v>Gross Average Monthly Demand Reduction (kW/unit)</v>
          </cell>
          <cell r="F8512" t="str">
            <v>Demand Savings Value Source</v>
          </cell>
          <cell r="G8512" t="str">
            <v/>
          </cell>
          <cell r="H8512" t="str">
            <v/>
          </cell>
          <cell r="I8512" t="str">
            <v/>
          </cell>
        </row>
        <row r="8513">
          <cell r="C8513" t="str">
            <v>07182014-037.1_Incremental cost ($)</v>
          </cell>
          <cell r="D8513">
            <v>1</v>
          </cell>
          <cell r="E8513" t="str">
            <v>Incremental cost ($)</v>
          </cell>
          <cell r="F8513" t="str">
            <v>Incremental Cost Value Source</v>
          </cell>
          <cell r="G8513" t="str">
            <v/>
          </cell>
          <cell r="H8513" t="str">
            <v/>
          </cell>
          <cell r="I8513" t="str">
            <v>Program Update Report UT 050214.docx</v>
          </cell>
        </row>
        <row r="8514">
          <cell r="C8514" t="str">
            <v>07182014-037.1_Gross incremental annual electric savings (kWh/yr)</v>
          </cell>
          <cell r="D8514">
            <v>1</v>
          </cell>
          <cell r="E8514" t="str">
            <v>Gross incremental annual electric savings (kWh/yr)</v>
          </cell>
          <cell r="F8514" t="str">
            <v>Energy Savings Value Source</v>
          </cell>
          <cell r="G8514" t="str">
            <v/>
          </cell>
          <cell r="H8514" t="str">
            <v/>
          </cell>
          <cell r="I8514" t="str">
            <v/>
          </cell>
        </row>
        <row r="8515">
          <cell r="C8515" t="str">
            <v>07182014-037.1_Measure life (years)</v>
          </cell>
          <cell r="D8515">
            <v>1</v>
          </cell>
          <cell r="E8515" t="str">
            <v>Measure life (years)</v>
          </cell>
          <cell r="F8515" t="str">
            <v>Measure Life Value Source</v>
          </cell>
          <cell r="G8515" t="str">
            <v/>
          </cell>
          <cell r="H8515" t="str">
            <v>Used for program change filing. Program-level measure life decreased from previous 14 years to feflect increasing role of energy management</v>
          </cell>
          <cell r="I8515" t="str">
            <v>CE inputs - measure update   small business 031314.xlsx</v>
          </cell>
        </row>
        <row r="8516">
          <cell r="C8516" t="str">
            <v>07182014-037.1_Gross incremental annual electric savings (kWh/yr)</v>
          </cell>
          <cell r="D8516">
            <v>1</v>
          </cell>
          <cell r="E8516" t="str">
            <v>Gross incremental annual electric savings (kWh/yr)</v>
          </cell>
          <cell r="F8516" t="str">
            <v>Energy Savings Value Source</v>
          </cell>
          <cell r="G8516" t="str">
            <v/>
          </cell>
          <cell r="H8516" t="str">
            <v/>
          </cell>
          <cell r="I8516" t="str">
            <v>Program Update Report UT 050214.docx</v>
          </cell>
        </row>
        <row r="8517">
          <cell r="C8517" t="str">
            <v>07182014-037.1_Planned Net to Gross Ratio</v>
          </cell>
          <cell r="D8517">
            <v>1</v>
          </cell>
          <cell r="E8517" t="str">
            <v>Planned Net to Gross Ratio</v>
          </cell>
          <cell r="F8517" t="str">
            <v>Net-to-Gross Value Source</v>
          </cell>
          <cell r="G8517" t="str">
            <v/>
          </cell>
          <cell r="H8517" t="str">
            <v>BAU - CE inputs sheet</v>
          </cell>
          <cell r="I8517" t="str">
            <v>CE inputs - measure update   small business 031314.xlsx</v>
          </cell>
        </row>
        <row r="8518">
          <cell r="C8518" t="str">
            <v>07182014-037.1_Planned Realization Rate</v>
          </cell>
          <cell r="D8518">
            <v>1</v>
          </cell>
          <cell r="E8518" t="str">
            <v>Planned Realization Rate</v>
          </cell>
          <cell r="F8518" t="str">
            <v>Realization Rate Value Source</v>
          </cell>
          <cell r="G8518" t="str">
            <v/>
          </cell>
          <cell r="H8518" t="str">
            <v>BAU - CE inputs sheet</v>
          </cell>
          <cell r="I8518" t="str">
            <v>CE inputs - measure update   small business 031314.xlsx</v>
          </cell>
        </row>
        <row r="8519">
          <cell r="C8519" t="str">
            <v>07182014-037.1_Incremental cost ($)</v>
          </cell>
          <cell r="D8519">
            <v>1</v>
          </cell>
          <cell r="E8519" t="str">
            <v>Incremental cost ($)</v>
          </cell>
          <cell r="F8519" t="str">
            <v>Incremental Cost Value Source</v>
          </cell>
          <cell r="G8519" t="str">
            <v/>
          </cell>
          <cell r="H8519" t="str">
            <v/>
          </cell>
          <cell r="I8519" t="str">
            <v/>
          </cell>
        </row>
        <row r="8520">
          <cell r="C8520" t="str">
            <v>06032015-013.1_Measure life (years)</v>
          </cell>
          <cell r="D8520">
            <v>1</v>
          </cell>
          <cell r="E8520" t="str">
            <v>Measure life (years)</v>
          </cell>
          <cell r="F8520" t="str">
            <v>Measure Life Value Source</v>
          </cell>
          <cell r="G8520" t="str">
            <v/>
          </cell>
          <cell r="H8520" t="str">
            <v/>
          </cell>
          <cell r="I8520" t="str">
            <v>Exhibit B - Cost Effectiveness_WY_SBL.docx</v>
          </cell>
        </row>
        <row r="8521">
          <cell r="C8521" t="str">
            <v>06032015-013.1_Planned Net to Gross Ratio</v>
          </cell>
          <cell r="D8521">
            <v>1</v>
          </cell>
          <cell r="E8521" t="str">
            <v>Planned Net to Gross Ratio</v>
          </cell>
          <cell r="F8521" t="str">
            <v>Net-to-Gross Value Source</v>
          </cell>
          <cell r="G8521" t="str">
            <v/>
          </cell>
          <cell r="H8521" t="str">
            <v/>
          </cell>
          <cell r="I8521" t="str">
            <v>Exhibit B - Cost Effectiveness_WY_SBL.docx</v>
          </cell>
        </row>
        <row r="8522">
          <cell r="C8522" t="str">
            <v>07182014-038.1_Incremental cost ($)</v>
          </cell>
          <cell r="D8522">
            <v>1</v>
          </cell>
          <cell r="E8522" t="str">
            <v>Incremental cost ($)</v>
          </cell>
          <cell r="F8522" t="str">
            <v>Incremental Cost Value Source</v>
          </cell>
          <cell r="G8522" t="str">
            <v/>
          </cell>
          <cell r="H8522" t="str">
            <v/>
          </cell>
          <cell r="I8522" t="str">
            <v/>
          </cell>
        </row>
        <row r="8523">
          <cell r="C8523" t="str">
            <v>07182014-038.1_Gross Average Monthly Demand Reduction (kW/unit)</v>
          </cell>
          <cell r="D8523">
            <v>1</v>
          </cell>
          <cell r="E8523" t="str">
            <v>Gross Average Monthly Demand Reduction (kW/unit)</v>
          </cell>
          <cell r="F8523" t="str">
            <v>Demand Savings Value Source</v>
          </cell>
          <cell r="G8523" t="str">
            <v/>
          </cell>
          <cell r="H8523" t="str">
            <v/>
          </cell>
          <cell r="I8523" t="str">
            <v>Program Update Report UT 050214.docx</v>
          </cell>
        </row>
        <row r="8524">
          <cell r="C8524" t="str">
            <v>07182014-038.1_Gross Average Monthly Demand Reduction (kW/unit)</v>
          </cell>
          <cell r="D8524">
            <v>1</v>
          </cell>
          <cell r="E8524" t="str">
            <v>Gross Average Monthly Demand Reduction (kW/unit)</v>
          </cell>
          <cell r="F8524" t="str">
            <v>Demand Savings Value Source</v>
          </cell>
          <cell r="G8524" t="str">
            <v/>
          </cell>
          <cell r="H8524" t="str">
            <v/>
          </cell>
          <cell r="I8524" t="str">
            <v/>
          </cell>
        </row>
        <row r="8525">
          <cell r="C8525" t="str">
            <v>07182014-038.1_Planned Realization Rate</v>
          </cell>
          <cell r="D8525">
            <v>1</v>
          </cell>
          <cell r="E8525" t="str">
            <v>Planned Realization Rate</v>
          </cell>
          <cell r="F8525" t="str">
            <v>Realization Rate Value Source</v>
          </cell>
          <cell r="G8525" t="str">
            <v/>
          </cell>
          <cell r="H8525" t="str">
            <v>BAU - CE inputs sheet</v>
          </cell>
          <cell r="I8525" t="str">
            <v>CE inputs - measure update   small business 031314.xlsx</v>
          </cell>
        </row>
        <row r="8526">
          <cell r="C8526" t="str">
            <v>07182014-038.1_Gross incremental annual electric savings (kWh/yr)</v>
          </cell>
          <cell r="D8526">
            <v>1</v>
          </cell>
          <cell r="E8526" t="str">
            <v>Gross incremental annual electric savings (kWh/yr)</v>
          </cell>
          <cell r="F8526" t="str">
            <v>Energy Savings Value Source</v>
          </cell>
          <cell r="G8526" t="str">
            <v/>
          </cell>
          <cell r="H8526" t="str">
            <v/>
          </cell>
          <cell r="I8526" t="str">
            <v>Program Update Report UT 050214.docx</v>
          </cell>
        </row>
        <row r="8527">
          <cell r="C8527" t="str">
            <v>07182014-038.1_Measure life (years)</v>
          </cell>
          <cell r="D8527">
            <v>1</v>
          </cell>
          <cell r="E8527" t="str">
            <v>Measure life (years)</v>
          </cell>
          <cell r="F8527" t="str">
            <v>Measure Life Value Source</v>
          </cell>
          <cell r="G8527" t="str">
            <v/>
          </cell>
          <cell r="H8527" t="str">
            <v>Used for program change filing. Program-level measure life decreased from previous 14 years to feflect increasing role of energy management</v>
          </cell>
          <cell r="I8527" t="str">
            <v>CE inputs - measure update   small business 031314.xlsx</v>
          </cell>
        </row>
        <row r="8528">
          <cell r="C8528" t="str">
            <v>07182014-038.1_Planned Net to Gross Ratio</v>
          </cell>
          <cell r="D8528">
            <v>1</v>
          </cell>
          <cell r="E8528" t="str">
            <v>Planned Net to Gross Ratio</v>
          </cell>
          <cell r="F8528" t="str">
            <v>Net-to-Gross Value Source</v>
          </cell>
          <cell r="G8528" t="str">
            <v/>
          </cell>
          <cell r="H8528" t="str">
            <v>BAU - CE inputs sheet</v>
          </cell>
          <cell r="I8528" t="str">
            <v>CE inputs - measure update   small business 031314.xlsx</v>
          </cell>
        </row>
        <row r="8529">
          <cell r="C8529" t="str">
            <v>07182014-038.1_Incremental cost ($)</v>
          </cell>
          <cell r="D8529">
            <v>1</v>
          </cell>
          <cell r="E8529" t="str">
            <v>Incremental cost ($)</v>
          </cell>
          <cell r="F8529" t="str">
            <v>Incremental Cost Value Source</v>
          </cell>
          <cell r="G8529" t="str">
            <v/>
          </cell>
          <cell r="H8529" t="str">
            <v/>
          </cell>
          <cell r="I8529" t="str">
            <v>Program Update Report UT 050214.docx</v>
          </cell>
        </row>
        <row r="8530">
          <cell r="C8530" t="str">
            <v>07182014-038.1_Gross incremental annual electric savings (kWh/yr)</v>
          </cell>
          <cell r="D8530">
            <v>1</v>
          </cell>
          <cell r="E8530" t="str">
            <v>Gross incremental annual electric savings (kWh/yr)</v>
          </cell>
          <cell r="F8530" t="str">
            <v>Energy Savings Value Source</v>
          </cell>
          <cell r="G8530" t="str">
            <v/>
          </cell>
          <cell r="H8530" t="str">
            <v/>
          </cell>
          <cell r="I8530" t="str">
            <v/>
          </cell>
        </row>
        <row r="8531">
          <cell r="C8531" t="str">
            <v>06032015-014.1_Measure life (years)</v>
          </cell>
          <cell r="D8531">
            <v>1</v>
          </cell>
          <cell r="E8531" t="str">
            <v>Measure life (years)</v>
          </cell>
          <cell r="F8531" t="str">
            <v>Measure Life Value Source</v>
          </cell>
          <cell r="G8531" t="str">
            <v/>
          </cell>
          <cell r="H8531" t="str">
            <v/>
          </cell>
          <cell r="I8531" t="str">
            <v>Exhibit B - Cost Effectiveness_WY_SBL.docx</v>
          </cell>
        </row>
        <row r="8532">
          <cell r="C8532" t="str">
            <v>06032015-014.1_Planned Net to Gross Ratio</v>
          </cell>
          <cell r="D8532">
            <v>1</v>
          </cell>
          <cell r="E8532" t="str">
            <v>Planned Net to Gross Ratio</v>
          </cell>
          <cell r="F8532" t="str">
            <v>Net-to-Gross Value Source</v>
          </cell>
          <cell r="G8532" t="str">
            <v/>
          </cell>
          <cell r="H8532" t="str">
            <v/>
          </cell>
          <cell r="I8532" t="str">
            <v>Exhibit B - Cost Effectiveness_WY_SBL.docx</v>
          </cell>
        </row>
        <row r="8533">
          <cell r="C8533" t="str">
            <v>02122014-067.2_Planned Realization Rate</v>
          </cell>
          <cell r="D8533">
            <v>2</v>
          </cell>
          <cell r="E8533" t="str">
            <v>Planned Realization Rate</v>
          </cell>
          <cell r="F8533" t="str">
            <v>Realization Rate Value Source</v>
          </cell>
          <cell r="G8533" t="str">
            <v/>
          </cell>
          <cell r="H8533" t="str">
            <v>page 2</v>
          </cell>
          <cell r="I8533" t="str">
            <v>CA_FinAnswer_Express_Program_Evaluation_2009-2011.pdf</v>
          </cell>
        </row>
        <row r="8534">
          <cell r="C8534" t="str">
            <v>02122014-067.2_Planned Net to Gross Ratio</v>
          </cell>
          <cell r="D8534">
            <v>2</v>
          </cell>
          <cell r="E8534" t="str">
            <v>Planned Net to Gross Ratio</v>
          </cell>
          <cell r="F8534" t="str">
            <v>Net-to-Gross Value Source</v>
          </cell>
          <cell r="G8534" t="str">
            <v/>
          </cell>
          <cell r="H8534" t="str">
            <v>page 2</v>
          </cell>
          <cell r="I8534" t="str">
            <v>CA_FinAnswer_Express_Program_Evaluation_2009-2011.pdf</v>
          </cell>
        </row>
        <row r="8535">
          <cell r="C8535" t="str">
            <v>11032014-010.1_Planned Realization Rate</v>
          </cell>
          <cell r="D8535">
            <v>1</v>
          </cell>
          <cell r="E8535" t="str">
            <v>Planned Realization Rate</v>
          </cell>
          <cell r="F8535" t="str">
            <v>Realization Rate Value Source</v>
          </cell>
          <cell r="G8535" t="str">
            <v/>
          </cell>
          <cell r="H8535" t="str">
            <v>Table 1</v>
          </cell>
          <cell r="I8535" t="str">
            <v>ID_FinAnswer_Express_Program_Evaluation_2009-2011.pdf</v>
          </cell>
        </row>
        <row r="8536">
          <cell r="C8536" t="str">
            <v>11032014-010.1_Planned Net to Gross Ratio</v>
          </cell>
          <cell r="D8536">
            <v>1</v>
          </cell>
          <cell r="E8536" t="str">
            <v>Planned Net to Gross Ratio</v>
          </cell>
          <cell r="F8536" t="str">
            <v>Net-to-Gross Value Source</v>
          </cell>
          <cell r="G8536" t="str">
            <v/>
          </cell>
          <cell r="H8536" t="str">
            <v>Page 2</v>
          </cell>
          <cell r="I8536" t="str">
            <v>ID_FinAnswer_Express_Program_Evaluation_2009-2011.pdf</v>
          </cell>
        </row>
        <row r="8537">
          <cell r="C8537" t="str">
            <v>07182014-022.1_Gross Average Monthly Demand Reduction (kW/unit)</v>
          </cell>
          <cell r="D8537">
            <v>1</v>
          </cell>
          <cell r="E8537" t="str">
            <v>Gross Average Monthly Demand Reduction (kW/unit)</v>
          </cell>
          <cell r="F8537" t="str">
            <v>Demand Savings Value Source</v>
          </cell>
          <cell r="G8537" t="str">
            <v/>
          </cell>
          <cell r="H8537" t="str">
            <v/>
          </cell>
          <cell r="I8537" t="str">
            <v/>
          </cell>
        </row>
        <row r="8538">
          <cell r="C8538" t="str">
            <v>07182014-022.1_Planned Net to Gross Ratio</v>
          </cell>
          <cell r="D8538">
            <v>1</v>
          </cell>
          <cell r="E8538" t="str">
            <v>Planned Net to Gross Ratio</v>
          </cell>
          <cell r="F8538" t="str">
            <v>Net-to-Gross Value Source</v>
          </cell>
          <cell r="G8538" t="str">
            <v/>
          </cell>
          <cell r="H8538" t="str">
            <v>BAU - CE inputs sheet</v>
          </cell>
          <cell r="I8538" t="str">
            <v>CE inputs - measure update   small business 031314.xlsx</v>
          </cell>
        </row>
        <row r="8539">
          <cell r="C8539" t="str">
            <v>07182014-022.1_Gross Average Monthly Demand Reduction (kW/unit)</v>
          </cell>
          <cell r="D8539">
            <v>1</v>
          </cell>
          <cell r="E8539" t="str">
            <v>Gross Average Monthly Demand Reduction (kW/unit)</v>
          </cell>
          <cell r="F8539" t="str">
            <v>Demand Savings Value Source</v>
          </cell>
          <cell r="G8539" t="str">
            <v/>
          </cell>
          <cell r="H8539" t="str">
            <v/>
          </cell>
          <cell r="I8539" t="str">
            <v>Program Update Report UT 050214.docx</v>
          </cell>
        </row>
        <row r="8540">
          <cell r="C8540" t="str">
            <v>07182014-022.1_Planned Realization Rate</v>
          </cell>
          <cell r="D8540">
            <v>1</v>
          </cell>
          <cell r="E8540" t="str">
            <v>Planned Realization Rate</v>
          </cell>
          <cell r="F8540" t="str">
            <v>Realization Rate Value Source</v>
          </cell>
          <cell r="G8540" t="str">
            <v/>
          </cell>
          <cell r="H8540" t="str">
            <v>BAU - CE inputs sheet</v>
          </cell>
          <cell r="I8540" t="str">
            <v>CE inputs - measure update   small business 031314.xlsx</v>
          </cell>
        </row>
        <row r="8541">
          <cell r="C8541" t="str">
            <v>07182014-022.1_Incremental cost ($)</v>
          </cell>
          <cell r="D8541">
            <v>1</v>
          </cell>
          <cell r="E8541" t="str">
            <v>Incremental cost ($)</v>
          </cell>
          <cell r="F8541" t="str">
            <v>Incremental Cost Value Source</v>
          </cell>
          <cell r="G8541" t="str">
            <v/>
          </cell>
          <cell r="H8541" t="str">
            <v/>
          </cell>
          <cell r="I8541" t="str">
            <v/>
          </cell>
        </row>
        <row r="8542">
          <cell r="C8542" t="str">
            <v>07182014-022.1_Gross incremental annual electric savings (kWh/yr)</v>
          </cell>
          <cell r="D8542">
            <v>1</v>
          </cell>
          <cell r="E8542" t="str">
            <v>Gross incremental annual electric savings (kWh/yr)</v>
          </cell>
          <cell r="F8542" t="str">
            <v>Energy Savings Value Source</v>
          </cell>
          <cell r="G8542" t="str">
            <v/>
          </cell>
          <cell r="H8542" t="str">
            <v/>
          </cell>
          <cell r="I8542" t="str">
            <v/>
          </cell>
        </row>
        <row r="8543">
          <cell r="C8543" t="str">
            <v>07182014-022.1_Gross incremental annual electric savings (kWh/yr)</v>
          </cell>
          <cell r="D8543">
            <v>1</v>
          </cell>
          <cell r="E8543" t="str">
            <v>Gross incremental annual electric savings (kWh/yr)</v>
          </cell>
          <cell r="F8543" t="str">
            <v>Energy Savings Value Source</v>
          </cell>
          <cell r="G8543" t="str">
            <v/>
          </cell>
          <cell r="H8543" t="str">
            <v/>
          </cell>
          <cell r="I8543" t="str">
            <v>Program Update Report UT 050214.docx</v>
          </cell>
        </row>
        <row r="8544">
          <cell r="C8544" t="str">
            <v>07182014-022.1_Incremental cost ($)</v>
          </cell>
          <cell r="D8544">
            <v>1</v>
          </cell>
          <cell r="E8544" t="str">
            <v>Incremental cost ($)</v>
          </cell>
          <cell r="F8544" t="str">
            <v>Incremental Cost Value Source</v>
          </cell>
          <cell r="G8544" t="str">
            <v/>
          </cell>
          <cell r="H8544" t="str">
            <v/>
          </cell>
          <cell r="I8544" t="str">
            <v>Program Update Report UT 050214.docx</v>
          </cell>
        </row>
        <row r="8545">
          <cell r="C8545" t="str">
            <v>09252014-012.1_</v>
          </cell>
          <cell r="D8545">
            <v>1</v>
          </cell>
          <cell r="E8545" t="str">
            <v/>
          </cell>
          <cell r="F8545" t="str">
            <v/>
          </cell>
          <cell r="G8545" t="str">
            <v/>
          </cell>
          <cell r="H8545" t="str">
            <v/>
          </cell>
          <cell r="I8545" t="str">
            <v/>
          </cell>
        </row>
        <row r="8546">
          <cell r="C8546" t="str">
            <v>12012014-040.1_Measure life (years)</v>
          </cell>
          <cell r="D8546">
            <v>1</v>
          </cell>
          <cell r="E8546" t="str">
            <v>Measure life (years)</v>
          </cell>
          <cell r="F8546" t="str">
            <v>Measure Life Value Source</v>
          </cell>
          <cell r="G8546" t="str">
            <v>Average of 12 years from FinAnswer Express and 15 years from Energy FinAnswer (13.5 rounded to 14)</v>
          </cell>
          <cell r="H8546" t="str">
            <v/>
          </cell>
          <cell r="I8546" t="str">
            <v/>
          </cell>
        </row>
        <row r="8547">
          <cell r="C8547" t="str">
            <v>12012014-040.1_Planned Net to Gross Ratio</v>
          </cell>
          <cell r="D8547">
            <v>1</v>
          </cell>
          <cell r="E8547" t="str">
            <v>Planned Net to Gross Ratio</v>
          </cell>
          <cell r="F8547" t="str">
            <v>Net-to-Gross Value Source</v>
          </cell>
          <cell r="G8547" t="str">
            <v/>
          </cell>
          <cell r="H8547" t="str">
            <v>Page 10</v>
          </cell>
          <cell r="I8547" t="str">
            <v>DSM_WY_FinAnswerExpress_Report_2011.pdf</v>
          </cell>
        </row>
        <row r="8548">
          <cell r="C8548" t="str">
            <v>12012014-040.1_Planned Realization Rate</v>
          </cell>
          <cell r="D8548">
            <v>1</v>
          </cell>
          <cell r="E8548" t="str">
            <v>Planned Realization Rate</v>
          </cell>
          <cell r="F8548" t="str">
            <v>Realization Rate Value Source</v>
          </cell>
          <cell r="G8548" t="str">
            <v/>
          </cell>
          <cell r="H8548" t="str">
            <v>Table 1</v>
          </cell>
          <cell r="I8548" t="str">
            <v>DSM_WY_FinAnswerExpress_Report_2011.pdf</v>
          </cell>
        </row>
        <row r="8549">
          <cell r="C8549" t="str">
            <v>06232015-030.1_Planned Net to Gross Ratio</v>
          </cell>
          <cell r="D8549">
            <v>1</v>
          </cell>
          <cell r="E8549" t="str">
            <v>Planned Net to Gross Ratio</v>
          </cell>
          <cell r="F8549" t="str">
            <v>Net-to-Gross Value Source</v>
          </cell>
          <cell r="G8549" t="str">
            <v/>
          </cell>
          <cell r="H8549" t="str">
            <v>page 2</v>
          </cell>
          <cell r="I8549" t="str">
            <v>CA_FinAnswer_Express_Program_Evaluation_2009-2011.pdf</v>
          </cell>
        </row>
        <row r="8550">
          <cell r="C8550" t="str">
            <v>06232015-030.1_Planned Realization Rate</v>
          </cell>
          <cell r="D8550">
            <v>1</v>
          </cell>
          <cell r="E8550" t="str">
            <v>Planned Realization Rate</v>
          </cell>
          <cell r="F8550" t="str">
            <v>Realization Rate Value Source</v>
          </cell>
          <cell r="G8550" t="str">
            <v/>
          </cell>
          <cell r="H8550" t="str">
            <v>page 2</v>
          </cell>
          <cell r="I8550" t="str">
            <v>CA_FinAnswer_Express_Program_Evaluation_2009-2011.pdf</v>
          </cell>
        </row>
        <row r="8551">
          <cell r="C8551" t="str">
            <v>02122014-025.2_Planned Net to Gross Ratio</v>
          </cell>
          <cell r="D8551">
            <v>2</v>
          </cell>
          <cell r="E8551" t="str">
            <v>Planned Net to Gross Ratio</v>
          </cell>
          <cell r="F8551" t="str">
            <v>Net-to-Gross Value Source</v>
          </cell>
          <cell r="G8551" t="str">
            <v/>
          </cell>
          <cell r="H8551" t="str">
            <v>Page 2</v>
          </cell>
          <cell r="I8551" t="str">
            <v>ID_FinAnswer_Express_Program_Evaluation_2009-2011.pdf</v>
          </cell>
        </row>
        <row r="8552">
          <cell r="C8552" t="str">
            <v>02122014-025.2_Planned Realization Rate</v>
          </cell>
          <cell r="D8552">
            <v>2</v>
          </cell>
          <cell r="E8552" t="str">
            <v>Planned Realization Rate</v>
          </cell>
          <cell r="F8552" t="str">
            <v>Realization Rate Value Source</v>
          </cell>
          <cell r="G8552" t="str">
            <v/>
          </cell>
          <cell r="H8552" t="str">
            <v>Table 1</v>
          </cell>
          <cell r="I8552" t="str">
            <v>ID_FinAnswer_Express_Program_Evaluation_2009-2011.pdf</v>
          </cell>
        </row>
        <row r="8553">
          <cell r="C8553" t="str">
            <v>07182014-023.1_Gross Average Monthly Demand Reduction (kW/unit)</v>
          </cell>
          <cell r="D8553">
            <v>1</v>
          </cell>
          <cell r="E8553" t="str">
            <v>Gross Average Monthly Demand Reduction (kW/unit)</v>
          </cell>
          <cell r="F8553" t="str">
            <v>Demand Savings Value Source</v>
          </cell>
          <cell r="G8553" t="str">
            <v/>
          </cell>
          <cell r="H8553" t="str">
            <v/>
          </cell>
          <cell r="I8553" t="str">
            <v/>
          </cell>
        </row>
        <row r="8554">
          <cell r="C8554" t="str">
            <v>07182014-023.1_Incremental cost ($)</v>
          </cell>
          <cell r="D8554">
            <v>1</v>
          </cell>
          <cell r="E8554" t="str">
            <v>Incremental cost ($)</v>
          </cell>
          <cell r="F8554" t="str">
            <v>Incremental Cost Value Source</v>
          </cell>
          <cell r="G8554" t="str">
            <v/>
          </cell>
          <cell r="H8554" t="str">
            <v/>
          </cell>
          <cell r="I8554" t="str">
            <v/>
          </cell>
        </row>
        <row r="8555">
          <cell r="C8555" t="str">
            <v>07182014-023.1_Gross Average Monthly Demand Reduction (kW/unit)</v>
          </cell>
          <cell r="D8555">
            <v>1</v>
          </cell>
          <cell r="E8555" t="str">
            <v>Gross Average Monthly Demand Reduction (kW/unit)</v>
          </cell>
          <cell r="F8555" t="str">
            <v>Demand Savings Value Source</v>
          </cell>
          <cell r="G8555" t="str">
            <v/>
          </cell>
          <cell r="H8555" t="str">
            <v/>
          </cell>
          <cell r="I8555" t="str">
            <v>Program Update Report UT 050214.docx</v>
          </cell>
        </row>
        <row r="8556">
          <cell r="C8556" t="str">
            <v>07182014-023.1_Gross incremental annual electric savings (kWh/yr)</v>
          </cell>
          <cell r="D8556">
            <v>1</v>
          </cell>
          <cell r="E8556" t="str">
            <v>Gross incremental annual electric savings (kWh/yr)</v>
          </cell>
          <cell r="F8556" t="str">
            <v>Energy Savings Value Source</v>
          </cell>
          <cell r="G8556" t="str">
            <v/>
          </cell>
          <cell r="H8556" t="str">
            <v/>
          </cell>
          <cell r="I8556" t="str">
            <v/>
          </cell>
        </row>
        <row r="8557">
          <cell r="C8557" t="str">
            <v>07182014-023.1_Planned Net to Gross Ratio</v>
          </cell>
          <cell r="D8557">
            <v>1</v>
          </cell>
          <cell r="E8557" t="str">
            <v>Planned Net to Gross Ratio</v>
          </cell>
          <cell r="F8557" t="str">
            <v>Net-to-Gross Value Source</v>
          </cell>
          <cell r="G8557" t="str">
            <v/>
          </cell>
          <cell r="H8557" t="str">
            <v>BAU - CE inputs sheet</v>
          </cell>
          <cell r="I8557" t="str">
            <v>CE inputs - measure update   small business 031314.xlsx</v>
          </cell>
        </row>
        <row r="8558">
          <cell r="C8558" t="str">
            <v>07182014-023.1_Gross incremental annual electric savings (kWh/yr)</v>
          </cell>
          <cell r="D8558">
            <v>1</v>
          </cell>
          <cell r="E8558" t="str">
            <v>Gross incremental annual electric savings (kWh/yr)</v>
          </cell>
          <cell r="F8558" t="str">
            <v>Energy Savings Value Source</v>
          </cell>
          <cell r="G8558" t="str">
            <v/>
          </cell>
          <cell r="H8558" t="str">
            <v/>
          </cell>
          <cell r="I8558" t="str">
            <v>Program Update Report UT 050214.docx</v>
          </cell>
        </row>
        <row r="8559">
          <cell r="C8559" t="str">
            <v>07182014-023.1_Planned Realization Rate</v>
          </cell>
          <cell r="D8559">
            <v>1</v>
          </cell>
          <cell r="E8559" t="str">
            <v>Planned Realization Rate</v>
          </cell>
          <cell r="F8559" t="str">
            <v>Realization Rate Value Source</v>
          </cell>
          <cell r="G8559" t="str">
            <v/>
          </cell>
          <cell r="H8559" t="str">
            <v>BAU - CE inputs sheet</v>
          </cell>
          <cell r="I8559" t="str">
            <v>CE inputs - measure update   small business 031314.xlsx</v>
          </cell>
        </row>
        <row r="8560">
          <cell r="C8560" t="str">
            <v>07182014-023.1_Incremental cost ($)</v>
          </cell>
          <cell r="D8560">
            <v>1</v>
          </cell>
          <cell r="E8560" t="str">
            <v>Incremental cost ($)</v>
          </cell>
          <cell r="F8560" t="str">
            <v>Incremental Cost Value Source</v>
          </cell>
          <cell r="G8560" t="str">
            <v/>
          </cell>
          <cell r="H8560" t="str">
            <v/>
          </cell>
          <cell r="I8560" t="str">
            <v>Program Update Report UT 050214.docx</v>
          </cell>
        </row>
        <row r="8561">
          <cell r="C8561" t="str">
            <v>01132014-001.2_</v>
          </cell>
          <cell r="D8561">
            <v>2</v>
          </cell>
          <cell r="E8561" t="str">
            <v/>
          </cell>
          <cell r="F8561" t="str">
            <v/>
          </cell>
          <cell r="G8561" t="str">
            <v/>
          </cell>
          <cell r="H8561" t="str">
            <v/>
          </cell>
          <cell r="I8561" t="str">
            <v/>
          </cell>
        </row>
        <row r="8562">
          <cell r="C8562" t="str">
            <v>02122014-049.2_Planned Realization Rate</v>
          </cell>
          <cell r="D8562">
            <v>2</v>
          </cell>
          <cell r="E8562" t="str">
            <v>Planned Realization Rate</v>
          </cell>
          <cell r="F8562" t="str">
            <v>Realization Rate Value Source</v>
          </cell>
          <cell r="G8562" t="str">
            <v/>
          </cell>
          <cell r="H8562" t="str">
            <v>Table 1</v>
          </cell>
          <cell r="I8562" t="str">
            <v>DSM_WY_FinAnswerExpress_Report_2011.pdf</v>
          </cell>
        </row>
        <row r="8563">
          <cell r="C8563" t="str">
            <v>02122014-049.2_Measure life (years)</v>
          </cell>
          <cell r="D8563">
            <v>2</v>
          </cell>
          <cell r="E8563" t="str">
            <v>Measure life (years)</v>
          </cell>
          <cell r="F8563" t="str">
            <v>Measure Life Value Source</v>
          </cell>
          <cell r="G8563" t="str">
            <v>Average of 12 years from FinAnswer Express and 15 years from Energy FinAnswer (13.5 rounded to 14)</v>
          </cell>
          <cell r="H8563" t="str">
            <v/>
          </cell>
          <cell r="I8563" t="str">
            <v/>
          </cell>
        </row>
        <row r="8564">
          <cell r="C8564" t="str">
            <v>02122014-049.2_Planned Net to Gross Ratio</v>
          </cell>
          <cell r="D8564">
            <v>2</v>
          </cell>
          <cell r="E8564" t="str">
            <v>Planned Net to Gross Ratio</v>
          </cell>
          <cell r="F8564" t="str">
            <v>Net-to-Gross Value Source</v>
          </cell>
          <cell r="G8564" t="str">
            <v/>
          </cell>
          <cell r="H8564" t="str">
            <v>Page 10</v>
          </cell>
          <cell r="I8564" t="str">
            <v>DSM_WY_FinAnswerExpress_Report_2011.pdf</v>
          </cell>
        </row>
        <row r="8565">
          <cell r="C8565" t="str">
            <v>06232015-028.1_Planned Net to Gross Ratio</v>
          </cell>
          <cell r="D8565">
            <v>1</v>
          </cell>
          <cell r="E8565" t="str">
            <v>Planned Net to Gross Ratio</v>
          </cell>
          <cell r="F8565" t="str">
            <v>Net-to-Gross Value Source</v>
          </cell>
          <cell r="G8565" t="str">
            <v/>
          </cell>
          <cell r="H8565" t="str">
            <v>page 2</v>
          </cell>
          <cell r="I8565" t="str">
            <v>CA_FinAnswer_Express_Program_Evaluation_2009-2011.pdf</v>
          </cell>
        </row>
        <row r="8566">
          <cell r="C8566" t="str">
            <v>06232015-028.1_Planned Realization Rate</v>
          </cell>
          <cell r="D8566">
            <v>1</v>
          </cell>
          <cell r="E8566" t="str">
            <v>Planned Realization Rate</v>
          </cell>
          <cell r="F8566" t="str">
            <v>Realization Rate Value Source</v>
          </cell>
          <cell r="G8566" t="str">
            <v/>
          </cell>
          <cell r="H8566" t="str">
            <v>page 2</v>
          </cell>
          <cell r="I8566" t="str">
            <v>CA_FinAnswer_Express_Program_Evaluation_2009-2011.pdf</v>
          </cell>
        </row>
        <row r="8567">
          <cell r="C8567" t="str">
            <v>02122014-022.2_Planned Net to Gross Ratio</v>
          </cell>
          <cell r="D8567">
            <v>2</v>
          </cell>
          <cell r="E8567" t="str">
            <v>Planned Net to Gross Ratio</v>
          </cell>
          <cell r="F8567" t="str">
            <v>Net-to-Gross Value Source</v>
          </cell>
          <cell r="G8567" t="str">
            <v/>
          </cell>
          <cell r="H8567" t="str">
            <v>Page 2</v>
          </cell>
          <cell r="I8567" t="str">
            <v>ID_FinAnswer_Express_Program_Evaluation_2009-2011.pdf</v>
          </cell>
        </row>
        <row r="8568">
          <cell r="C8568" t="str">
            <v>02122014-022.2_Planned Realization Rate</v>
          </cell>
          <cell r="D8568">
            <v>2</v>
          </cell>
          <cell r="E8568" t="str">
            <v>Planned Realization Rate</v>
          </cell>
          <cell r="F8568" t="str">
            <v>Realization Rate Value Source</v>
          </cell>
          <cell r="G8568" t="str">
            <v/>
          </cell>
          <cell r="H8568" t="str">
            <v>Table 1</v>
          </cell>
          <cell r="I8568" t="str">
            <v>ID_FinAnswer_Express_Program_Evaluation_2009-2011.pdf</v>
          </cell>
        </row>
        <row r="8569">
          <cell r="C8569" t="str">
            <v>01302014-029.1_Gross incremental annual electric savings (kWh/yr)</v>
          </cell>
          <cell r="D8569">
            <v>1</v>
          </cell>
          <cell r="E8569" t="str">
            <v>Gross incremental annual electric savings (kWh/yr)</v>
          </cell>
          <cell r="F8569" t="str">
            <v>Energy Savings Value Source</v>
          </cell>
          <cell r="G8569" t="str">
            <v/>
          </cell>
          <cell r="H8569" t="str">
            <v/>
          </cell>
          <cell r="I8569" t="str">
            <v>RMP UT Ltg Tool 070114.12.xlsm</v>
          </cell>
        </row>
        <row r="8570">
          <cell r="C8570" t="str">
            <v>01302014-029.1_Gross Average Monthly Demand Reduction (kW/unit)</v>
          </cell>
          <cell r="D8570">
            <v>1</v>
          </cell>
          <cell r="E8570" t="str">
            <v>Gross Average Monthly Demand Reduction (kW/unit)</v>
          </cell>
          <cell r="F8570" t="str">
            <v>Demand Savings Value Source</v>
          </cell>
          <cell r="G8570" t="str">
            <v/>
          </cell>
          <cell r="H8570" t="str">
            <v/>
          </cell>
          <cell r="I8570" t="str">
            <v>RMP UT Ltg Tool 070114.12.xlsm</v>
          </cell>
        </row>
        <row r="8571">
          <cell r="C8571" t="str">
            <v>01132014-005.1_Baseline Value</v>
          </cell>
          <cell r="D8571">
            <v>1</v>
          </cell>
          <cell r="E8571" t="str">
            <v>Baseline Value</v>
          </cell>
          <cell r="F8571" t="str">
            <v>Stipulated Baseline Wattage</v>
          </cell>
          <cell r="G8571" t="str">
            <v/>
          </cell>
          <cell r="H8571" t="str">
            <v/>
          </cell>
          <cell r="I8571" t="str">
            <v>Stipulated Baseline Wattages for wattsmart Business and FinAnswer Express Linear Flurorescent and Incandescent Fixtures.pdf</v>
          </cell>
        </row>
        <row r="8572">
          <cell r="C8572" t="str">
            <v>01132014-005.1_Gross Average Monthly Demand Reduction (kW/unit)</v>
          </cell>
          <cell r="D8572">
            <v>1</v>
          </cell>
          <cell r="E8572" t="str">
            <v>Gross Average Monthly Demand Reduction (kW/unit)</v>
          </cell>
          <cell r="F8572" t="str">
            <v>Demand Savings Value Source</v>
          </cell>
          <cell r="G8572" t="str">
            <v/>
          </cell>
          <cell r="H8572" t="str">
            <v/>
          </cell>
          <cell r="I8572" t="str">
            <v>PP WA Ltg Tool 070114.12.xlsm</v>
          </cell>
        </row>
        <row r="8573">
          <cell r="C8573" t="str">
            <v>01132014-005.1_Gross incremental annual electric savings (kWh/yr)</v>
          </cell>
          <cell r="D8573">
            <v>1</v>
          </cell>
          <cell r="E8573" t="str">
            <v>Gross incremental annual electric savings (kWh/yr)</v>
          </cell>
          <cell r="F8573" t="str">
            <v>Energy Savings Value Source</v>
          </cell>
          <cell r="G8573" t="str">
            <v/>
          </cell>
          <cell r="H8573" t="str">
            <v/>
          </cell>
          <cell r="I8573" t="str">
            <v>PP WA Ltg Tool 070114.12.xlsm</v>
          </cell>
        </row>
        <row r="8574">
          <cell r="C8574" t="str">
            <v>12012014-041.1_Measure life (years)</v>
          </cell>
          <cell r="D8574">
            <v>1</v>
          </cell>
          <cell r="E8574" t="str">
            <v>Measure life (years)</v>
          </cell>
          <cell r="F8574" t="str">
            <v>Measure Life Value Source</v>
          </cell>
          <cell r="G8574" t="str">
            <v>Average of 12 years from FinAnswer Express and 15 years from Energy FinAnswer (13.5 rounded to 14)</v>
          </cell>
          <cell r="H8574" t="str">
            <v/>
          </cell>
          <cell r="I8574" t="str">
            <v/>
          </cell>
        </row>
        <row r="8575">
          <cell r="C8575" t="str">
            <v>12012014-041.1_Planned Realization Rate</v>
          </cell>
          <cell r="D8575">
            <v>1</v>
          </cell>
          <cell r="E8575" t="str">
            <v>Planned Realization Rate</v>
          </cell>
          <cell r="F8575" t="str">
            <v>Realization Rate Value Source</v>
          </cell>
          <cell r="G8575" t="str">
            <v/>
          </cell>
          <cell r="H8575" t="str">
            <v>Table 1</v>
          </cell>
          <cell r="I8575" t="str">
            <v>DSM_WY_FinAnswerExpress_Report_2011.pdf</v>
          </cell>
        </row>
        <row r="8576">
          <cell r="C8576" t="str">
            <v>12012014-041.1_Planned Net to Gross Ratio</v>
          </cell>
          <cell r="D8576">
            <v>1</v>
          </cell>
          <cell r="E8576" t="str">
            <v>Planned Net to Gross Ratio</v>
          </cell>
          <cell r="F8576" t="str">
            <v>Net-to-Gross Value Source</v>
          </cell>
          <cell r="G8576" t="str">
            <v/>
          </cell>
          <cell r="H8576" t="str">
            <v>Page 10</v>
          </cell>
          <cell r="I8576" t="str">
            <v>DSM_WY_FinAnswerExpress_Report_2011.pdf</v>
          </cell>
        </row>
        <row r="8577">
          <cell r="C8577" t="str">
            <v>01302014-030.1_Gross Average Monthly Demand Reduction (kW/unit)</v>
          </cell>
          <cell r="D8577">
            <v>1</v>
          </cell>
          <cell r="E8577" t="str">
            <v>Gross Average Monthly Demand Reduction (kW/unit)</v>
          </cell>
          <cell r="F8577" t="str">
            <v>Demand Savings Value Source</v>
          </cell>
          <cell r="G8577" t="str">
            <v/>
          </cell>
          <cell r="H8577" t="str">
            <v/>
          </cell>
          <cell r="I8577" t="str">
            <v>RMP UT Ltg Tool 070114.12.xlsm</v>
          </cell>
        </row>
        <row r="8578">
          <cell r="C8578" t="str">
            <v>01302014-030.1_Gross incremental annual electric savings (kWh/yr)</v>
          </cell>
          <cell r="D8578">
            <v>1</v>
          </cell>
          <cell r="E8578" t="str">
            <v>Gross incremental annual electric savings (kWh/yr)</v>
          </cell>
          <cell r="F8578" t="str">
            <v>Energy Savings Value Source</v>
          </cell>
          <cell r="G8578" t="str">
            <v/>
          </cell>
          <cell r="H8578" t="str">
            <v/>
          </cell>
          <cell r="I8578" t="str">
            <v>RMP UT Ltg Tool 070114.12.xlsm</v>
          </cell>
        </row>
        <row r="8579">
          <cell r="C8579" t="str">
            <v>01132014-002.1_Gross Average Monthly Demand Reduction (kW/unit)</v>
          </cell>
          <cell r="D8579">
            <v>1</v>
          </cell>
          <cell r="E8579" t="str">
            <v>Gross Average Monthly Demand Reduction (kW/unit)</v>
          </cell>
          <cell r="F8579" t="str">
            <v>Demand Savings Value Source</v>
          </cell>
          <cell r="G8579" t="str">
            <v/>
          </cell>
          <cell r="H8579" t="str">
            <v/>
          </cell>
          <cell r="I8579" t="str">
            <v>PP WA Ltg Tool 070114.12.xlsm</v>
          </cell>
        </row>
        <row r="8580">
          <cell r="C8580" t="str">
            <v>01132014-002.1_Baseline Value</v>
          </cell>
          <cell r="D8580">
            <v>1</v>
          </cell>
          <cell r="E8580" t="str">
            <v>Baseline Value</v>
          </cell>
          <cell r="F8580" t="str">
            <v>Stipulated Baseline Wattage</v>
          </cell>
          <cell r="G8580" t="str">
            <v/>
          </cell>
          <cell r="H8580" t="str">
            <v/>
          </cell>
          <cell r="I8580" t="str">
            <v>Stipulated Baseline Wattages for wattsmart Business and FinAnswer Express Linear Flurorescent and Incandescent Fixtures.pdf</v>
          </cell>
        </row>
        <row r="8581">
          <cell r="C8581" t="str">
            <v>01132014-002.1_Gross incremental annual electric savings (kWh/yr)</v>
          </cell>
          <cell r="D8581">
            <v>1</v>
          </cell>
          <cell r="E8581" t="str">
            <v>Gross incremental annual electric savings (kWh/yr)</v>
          </cell>
          <cell r="F8581" t="str">
            <v>Energy Savings Value Source</v>
          </cell>
          <cell r="G8581" t="str">
            <v/>
          </cell>
          <cell r="H8581" t="str">
            <v/>
          </cell>
          <cell r="I8581" t="str">
            <v>PP WA Ltg Tool 070114.12.xlsm</v>
          </cell>
        </row>
        <row r="8582">
          <cell r="C8582" t="str">
            <v>02122014-066.2_Planned Realization Rate</v>
          </cell>
          <cell r="D8582">
            <v>2</v>
          </cell>
          <cell r="E8582" t="str">
            <v>Planned Realization Rate</v>
          </cell>
          <cell r="F8582" t="str">
            <v>Realization Rate Value Source</v>
          </cell>
          <cell r="G8582" t="str">
            <v/>
          </cell>
          <cell r="H8582" t="str">
            <v>page 2</v>
          </cell>
          <cell r="I8582" t="str">
            <v>CA_FinAnswer_Express_Program_Evaluation_2009-2011.pdf</v>
          </cell>
        </row>
        <row r="8583">
          <cell r="C8583" t="str">
            <v>02122014-066.2_Planned Net to Gross Ratio</v>
          </cell>
          <cell r="D8583">
            <v>2</v>
          </cell>
          <cell r="E8583" t="str">
            <v>Planned Net to Gross Ratio</v>
          </cell>
          <cell r="F8583" t="str">
            <v>Net-to-Gross Value Source</v>
          </cell>
          <cell r="G8583" t="str">
            <v/>
          </cell>
          <cell r="H8583" t="str">
            <v>page 2</v>
          </cell>
          <cell r="I8583" t="str">
            <v>CA_FinAnswer_Express_Program_Evaluation_2009-2011.pdf</v>
          </cell>
        </row>
        <row r="8584">
          <cell r="C8584" t="str">
            <v>02122014-024.2_Planned Net to Gross Ratio</v>
          </cell>
          <cell r="D8584">
            <v>2</v>
          </cell>
          <cell r="E8584" t="str">
            <v>Planned Net to Gross Ratio</v>
          </cell>
          <cell r="F8584" t="str">
            <v>Net-to-Gross Value Source</v>
          </cell>
          <cell r="G8584" t="str">
            <v/>
          </cell>
          <cell r="H8584" t="str">
            <v>Page 2</v>
          </cell>
          <cell r="I8584" t="str">
            <v>ID_FinAnswer_Express_Program_Evaluation_2009-2011.pdf</v>
          </cell>
        </row>
        <row r="8585">
          <cell r="C8585" t="str">
            <v>02122014-024.2_Planned Realization Rate</v>
          </cell>
          <cell r="D8585">
            <v>2</v>
          </cell>
          <cell r="E8585" t="str">
            <v>Planned Realization Rate</v>
          </cell>
          <cell r="F8585" t="str">
            <v>Realization Rate Value Source</v>
          </cell>
          <cell r="G8585" t="str">
            <v/>
          </cell>
          <cell r="H8585" t="str">
            <v>Table 1</v>
          </cell>
          <cell r="I8585" t="str">
            <v>ID_FinAnswer_Express_Program_Evaluation_2009-2011.pdf</v>
          </cell>
        </row>
        <row r="8586">
          <cell r="C8586" t="str">
            <v>07182014-024.1_Incremental cost ($)</v>
          </cell>
          <cell r="D8586">
            <v>1</v>
          </cell>
          <cell r="E8586" t="str">
            <v>Incremental cost ($)</v>
          </cell>
          <cell r="F8586" t="str">
            <v>Incremental Cost Value Source</v>
          </cell>
          <cell r="G8586" t="str">
            <v/>
          </cell>
          <cell r="H8586" t="str">
            <v/>
          </cell>
          <cell r="I8586" t="str">
            <v/>
          </cell>
        </row>
        <row r="8587">
          <cell r="C8587" t="str">
            <v>07182014-024.1_Planned Net to Gross Ratio</v>
          </cell>
          <cell r="D8587">
            <v>1</v>
          </cell>
          <cell r="E8587" t="str">
            <v>Planned Net to Gross Ratio</v>
          </cell>
          <cell r="F8587" t="str">
            <v>Net-to-Gross Value Source</v>
          </cell>
          <cell r="G8587" t="str">
            <v/>
          </cell>
          <cell r="H8587" t="str">
            <v>BAU - CE inputs sheet</v>
          </cell>
          <cell r="I8587" t="str">
            <v>CE inputs - measure update   small business 031314.xlsx</v>
          </cell>
        </row>
        <row r="8588">
          <cell r="C8588" t="str">
            <v>07182014-024.1_Planned Realization Rate</v>
          </cell>
          <cell r="D8588">
            <v>1</v>
          </cell>
          <cell r="E8588" t="str">
            <v>Planned Realization Rate</v>
          </cell>
          <cell r="F8588" t="str">
            <v>Realization Rate Value Source</v>
          </cell>
          <cell r="G8588" t="str">
            <v/>
          </cell>
          <cell r="H8588" t="str">
            <v>BAU - CE inputs sheet</v>
          </cell>
          <cell r="I8588" t="str">
            <v>CE inputs - measure update   small business 031314.xlsx</v>
          </cell>
        </row>
        <row r="8589">
          <cell r="C8589" t="str">
            <v>07182014-024.1_Gross incremental annual electric savings (kWh/yr)</v>
          </cell>
          <cell r="D8589">
            <v>1</v>
          </cell>
          <cell r="E8589" t="str">
            <v>Gross incremental annual electric savings (kWh/yr)</v>
          </cell>
          <cell r="F8589" t="str">
            <v>Energy Savings Value Source</v>
          </cell>
          <cell r="G8589" t="str">
            <v/>
          </cell>
          <cell r="H8589" t="str">
            <v/>
          </cell>
          <cell r="I8589" t="str">
            <v/>
          </cell>
        </row>
        <row r="8590">
          <cell r="C8590" t="str">
            <v>07182014-024.1_Incremental cost ($)</v>
          </cell>
          <cell r="D8590">
            <v>1</v>
          </cell>
          <cell r="E8590" t="str">
            <v>Incremental cost ($)</v>
          </cell>
          <cell r="F8590" t="str">
            <v>Incremental Cost Value Source</v>
          </cell>
          <cell r="G8590" t="str">
            <v/>
          </cell>
          <cell r="H8590" t="str">
            <v/>
          </cell>
          <cell r="I8590" t="str">
            <v>Program Update Report UT 050214.docx</v>
          </cell>
        </row>
        <row r="8591">
          <cell r="C8591" t="str">
            <v>07182014-024.1_Gross Average Monthly Demand Reduction (kW/unit)</v>
          </cell>
          <cell r="D8591">
            <v>1</v>
          </cell>
          <cell r="E8591" t="str">
            <v>Gross Average Monthly Demand Reduction (kW/unit)</v>
          </cell>
          <cell r="F8591" t="str">
            <v>Demand Savings Value Source</v>
          </cell>
          <cell r="G8591" t="str">
            <v/>
          </cell>
          <cell r="H8591" t="str">
            <v/>
          </cell>
          <cell r="I8591" t="str">
            <v>Program Update Report UT 050214.docx</v>
          </cell>
        </row>
        <row r="8592">
          <cell r="C8592" t="str">
            <v>07182014-024.1_Gross incremental annual electric savings (kWh/yr)</v>
          </cell>
          <cell r="D8592">
            <v>1</v>
          </cell>
          <cell r="E8592" t="str">
            <v>Gross incremental annual electric savings (kWh/yr)</v>
          </cell>
          <cell r="F8592" t="str">
            <v>Energy Savings Value Source</v>
          </cell>
          <cell r="G8592" t="str">
            <v/>
          </cell>
          <cell r="H8592" t="str">
            <v/>
          </cell>
          <cell r="I8592" t="str">
            <v>Program Update Report UT 050214.docx</v>
          </cell>
        </row>
        <row r="8593">
          <cell r="C8593" t="str">
            <v>07182014-024.1_Gross Average Monthly Demand Reduction (kW/unit)</v>
          </cell>
          <cell r="D8593">
            <v>1</v>
          </cell>
          <cell r="E8593" t="str">
            <v>Gross Average Monthly Demand Reduction (kW/unit)</v>
          </cell>
          <cell r="F8593" t="str">
            <v>Demand Savings Value Source</v>
          </cell>
          <cell r="G8593" t="str">
            <v/>
          </cell>
          <cell r="H8593" t="str">
            <v/>
          </cell>
          <cell r="I8593" t="str">
            <v/>
          </cell>
        </row>
        <row r="8594">
          <cell r="C8594" t="str">
            <v>09252014-013.1_</v>
          </cell>
          <cell r="D8594">
            <v>1</v>
          </cell>
          <cell r="E8594" t="str">
            <v/>
          </cell>
          <cell r="F8594" t="str">
            <v/>
          </cell>
          <cell r="G8594" t="str">
            <v/>
          </cell>
          <cell r="H8594" t="str">
            <v/>
          </cell>
          <cell r="I8594" t="str">
            <v/>
          </cell>
        </row>
        <row r="8595">
          <cell r="C8595" t="str">
            <v>02122014-048.2_Planned Realization Rate</v>
          </cell>
          <cell r="D8595">
            <v>2</v>
          </cell>
          <cell r="E8595" t="str">
            <v>Planned Realization Rate</v>
          </cell>
          <cell r="F8595" t="str">
            <v>Realization Rate Value Source</v>
          </cell>
          <cell r="G8595" t="str">
            <v/>
          </cell>
          <cell r="H8595" t="str">
            <v>Table 1</v>
          </cell>
          <cell r="I8595" t="str">
            <v>DSM_WY_FinAnswerExpress_Report_2011.pdf</v>
          </cell>
        </row>
        <row r="8596">
          <cell r="C8596" t="str">
            <v>02122014-048.2_Measure life (years)</v>
          </cell>
          <cell r="D8596">
            <v>2</v>
          </cell>
          <cell r="E8596" t="str">
            <v>Measure life (years)</v>
          </cell>
          <cell r="F8596" t="str">
            <v>Measure Life Value Source</v>
          </cell>
          <cell r="G8596" t="str">
            <v>Average of 12 years from FinAnswer Express and 15 years from Energy FinAnswer (13.5 rounded to 14)</v>
          </cell>
          <cell r="H8596" t="str">
            <v/>
          </cell>
          <cell r="I8596" t="str">
            <v/>
          </cell>
        </row>
        <row r="8597">
          <cell r="C8597" t="str">
            <v>02122014-048.2_Planned Net to Gross Ratio</v>
          </cell>
          <cell r="D8597">
            <v>2</v>
          </cell>
          <cell r="E8597" t="str">
            <v>Planned Net to Gross Ratio</v>
          </cell>
          <cell r="F8597" t="str">
            <v>Net-to-Gross Value Source</v>
          </cell>
          <cell r="G8597" t="str">
            <v/>
          </cell>
          <cell r="H8597" t="str">
            <v>Page 10</v>
          </cell>
          <cell r="I8597" t="str">
            <v>DSM_WY_FinAnswerExpress_Report_2011.pdf</v>
          </cell>
        </row>
        <row r="8598">
          <cell r="C8598" t="str">
            <v>06232015-029.1_Planned Net to Gross Ratio</v>
          </cell>
          <cell r="D8598">
            <v>1</v>
          </cell>
          <cell r="E8598" t="str">
            <v>Planned Net to Gross Ratio</v>
          </cell>
          <cell r="F8598" t="str">
            <v>Net-to-Gross Value Source</v>
          </cell>
          <cell r="G8598" t="str">
            <v/>
          </cell>
          <cell r="H8598" t="str">
            <v>page 2</v>
          </cell>
          <cell r="I8598" t="str">
            <v>CA_FinAnswer_Express_Program_Evaluation_2009-2011.pdf</v>
          </cell>
        </row>
        <row r="8599">
          <cell r="C8599" t="str">
            <v>06232015-029.1_Planned Realization Rate</v>
          </cell>
          <cell r="D8599">
            <v>1</v>
          </cell>
          <cell r="E8599" t="str">
            <v>Planned Realization Rate</v>
          </cell>
          <cell r="F8599" t="str">
            <v>Realization Rate Value Source</v>
          </cell>
          <cell r="G8599" t="str">
            <v/>
          </cell>
          <cell r="H8599" t="str">
            <v>page 2</v>
          </cell>
          <cell r="I8599" t="str">
            <v>CA_FinAnswer_Express_Program_Evaluation_2009-2011.pdf</v>
          </cell>
        </row>
        <row r="8600">
          <cell r="C8600" t="str">
            <v>11032014-009.1_Planned Net to Gross Ratio</v>
          </cell>
          <cell r="D8600">
            <v>1</v>
          </cell>
          <cell r="E8600" t="str">
            <v>Planned Net to Gross Ratio</v>
          </cell>
          <cell r="F8600" t="str">
            <v>Net-to-Gross Value Source</v>
          </cell>
          <cell r="G8600" t="str">
            <v/>
          </cell>
          <cell r="H8600" t="str">
            <v>Page 2</v>
          </cell>
          <cell r="I8600" t="str">
            <v>ID_FinAnswer_Express_Program_Evaluation_2009-2011.pdf</v>
          </cell>
        </row>
        <row r="8601">
          <cell r="C8601" t="str">
            <v>11032014-009.1_Planned Realization Rate</v>
          </cell>
          <cell r="D8601">
            <v>1</v>
          </cell>
          <cell r="E8601" t="str">
            <v>Planned Realization Rate</v>
          </cell>
          <cell r="F8601" t="str">
            <v>Realization Rate Value Source</v>
          </cell>
          <cell r="G8601" t="str">
            <v/>
          </cell>
          <cell r="H8601" t="str">
            <v>Table 1</v>
          </cell>
          <cell r="I8601" t="str">
            <v>ID_FinAnswer_Express_Program_Evaluation_2009-2011.pdf</v>
          </cell>
        </row>
        <row r="8602">
          <cell r="C8602" t="str">
            <v>07182014-025.1_Planned Net to Gross Ratio</v>
          </cell>
          <cell r="D8602">
            <v>1</v>
          </cell>
          <cell r="E8602" t="str">
            <v>Planned Net to Gross Ratio</v>
          </cell>
          <cell r="F8602" t="str">
            <v>Net-to-Gross Value Source</v>
          </cell>
          <cell r="G8602" t="str">
            <v/>
          </cell>
          <cell r="H8602" t="str">
            <v>BAU - CE inputs sheet</v>
          </cell>
          <cell r="I8602" t="str">
            <v>CE inputs - measure update   small business 031314.xlsx</v>
          </cell>
        </row>
        <row r="8603">
          <cell r="C8603" t="str">
            <v>07182014-025.1_Planned Realization Rate</v>
          </cell>
          <cell r="D8603">
            <v>1</v>
          </cell>
          <cell r="E8603" t="str">
            <v>Planned Realization Rate</v>
          </cell>
          <cell r="F8603" t="str">
            <v>Realization Rate Value Source</v>
          </cell>
          <cell r="G8603" t="str">
            <v/>
          </cell>
          <cell r="H8603" t="str">
            <v>BAU - CE inputs sheet</v>
          </cell>
          <cell r="I8603" t="str">
            <v>CE inputs - measure update   small business 031314.xlsx</v>
          </cell>
        </row>
        <row r="8604">
          <cell r="C8604" t="str">
            <v>07182014-025.1_Gross Average Monthly Demand Reduction (kW/unit)</v>
          </cell>
          <cell r="D8604">
            <v>1</v>
          </cell>
          <cell r="E8604" t="str">
            <v>Gross Average Monthly Demand Reduction (kW/unit)</v>
          </cell>
          <cell r="F8604" t="str">
            <v>Demand Savings Value Source</v>
          </cell>
          <cell r="G8604" t="str">
            <v/>
          </cell>
          <cell r="H8604" t="str">
            <v/>
          </cell>
          <cell r="I8604" t="str">
            <v/>
          </cell>
        </row>
        <row r="8605">
          <cell r="C8605" t="str">
            <v>07182014-025.1_Incremental cost ($)</v>
          </cell>
          <cell r="D8605">
            <v>1</v>
          </cell>
          <cell r="E8605" t="str">
            <v>Incremental cost ($)</v>
          </cell>
          <cell r="F8605" t="str">
            <v>Incremental Cost Value Source</v>
          </cell>
          <cell r="G8605" t="str">
            <v/>
          </cell>
          <cell r="H8605" t="str">
            <v/>
          </cell>
          <cell r="I8605" t="str">
            <v>Program Update Report UT 050214.docx</v>
          </cell>
        </row>
        <row r="8606">
          <cell r="C8606" t="str">
            <v>07182014-025.1_Gross incremental annual electric savings (kWh/yr)</v>
          </cell>
          <cell r="D8606">
            <v>1</v>
          </cell>
          <cell r="E8606" t="str">
            <v>Gross incremental annual electric savings (kWh/yr)</v>
          </cell>
          <cell r="F8606" t="str">
            <v>Energy Savings Value Source</v>
          </cell>
          <cell r="G8606" t="str">
            <v/>
          </cell>
          <cell r="H8606" t="str">
            <v/>
          </cell>
          <cell r="I8606" t="str">
            <v/>
          </cell>
        </row>
        <row r="8607">
          <cell r="C8607" t="str">
            <v>07182014-025.1_Gross Average Monthly Demand Reduction (kW/unit)</v>
          </cell>
          <cell r="D8607">
            <v>1</v>
          </cell>
          <cell r="E8607" t="str">
            <v>Gross Average Monthly Demand Reduction (kW/unit)</v>
          </cell>
          <cell r="F8607" t="str">
            <v>Demand Savings Value Source</v>
          </cell>
          <cell r="G8607" t="str">
            <v/>
          </cell>
          <cell r="H8607" t="str">
            <v/>
          </cell>
          <cell r="I8607" t="str">
            <v>Program Update Report UT 050214.docx</v>
          </cell>
        </row>
        <row r="8608">
          <cell r="C8608" t="str">
            <v>07182014-025.1_Gross incremental annual electric savings (kWh/yr)</v>
          </cell>
          <cell r="D8608">
            <v>1</v>
          </cell>
          <cell r="E8608" t="str">
            <v>Gross incremental annual electric savings (kWh/yr)</v>
          </cell>
          <cell r="F8608" t="str">
            <v>Energy Savings Value Source</v>
          </cell>
          <cell r="G8608" t="str">
            <v/>
          </cell>
          <cell r="H8608" t="str">
            <v/>
          </cell>
          <cell r="I8608" t="str">
            <v>Program Update Report UT 050214.docx</v>
          </cell>
        </row>
        <row r="8609">
          <cell r="C8609" t="str">
            <v>07182014-025.1_Incremental cost ($)</v>
          </cell>
          <cell r="D8609">
            <v>1</v>
          </cell>
          <cell r="E8609" t="str">
            <v>Incremental cost ($)</v>
          </cell>
          <cell r="F8609" t="str">
            <v>Incremental Cost Value Source</v>
          </cell>
          <cell r="G8609" t="str">
            <v/>
          </cell>
          <cell r="H8609" t="str">
            <v/>
          </cell>
          <cell r="I8609" t="str">
            <v/>
          </cell>
        </row>
        <row r="8610">
          <cell r="C8610" t="str">
            <v>09252014-014.1_</v>
          </cell>
          <cell r="D8610">
            <v>1</v>
          </cell>
          <cell r="E8610" t="str">
            <v/>
          </cell>
          <cell r="F8610" t="str">
            <v/>
          </cell>
          <cell r="G8610" t="str">
            <v/>
          </cell>
          <cell r="H8610" t="str">
            <v/>
          </cell>
          <cell r="I8610" t="str">
            <v/>
          </cell>
        </row>
        <row r="8611">
          <cell r="C8611" t="str">
            <v>12012014-042.1_Planned Net to Gross Ratio</v>
          </cell>
          <cell r="D8611">
            <v>1</v>
          </cell>
          <cell r="E8611" t="str">
            <v>Planned Net to Gross Ratio</v>
          </cell>
          <cell r="F8611" t="str">
            <v>Net-to-Gross Value Source</v>
          </cell>
          <cell r="G8611" t="str">
            <v/>
          </cell>
          <cell r="H8611" t="str">
            <v>Page 10</v>
          </cell>
          <cell r="I8611" t="str">
            <v>DSM_WY_FinAnswerExpress_Report_2011.pdf</v>
          </cell>
        </row>
        <row r="8612">
          <cell r="C8612" t="str">
            <v>12012014-042.1_Planned Realization Rate</v>
          </cell>
          <cell r="D8612">
            <v>1</v>
          </cell>
          <cell r="E8612" t="str">
            <v>Planned Realization Rate</v>
          </cell>
          <cell r="F8612" t="str">
            <v>Realization Rate Value Source</v>
          </cell>
          <cell r="G8612" t="str">
            <v/>
          </cell>
          <cell r="H8612" t="str">
            <v>Table 1</v>
          </cell>
          <cell r="I8612" t="str">
            <v>DSM_WY_FinAnswerExpress_Report_2011.pdf</v>
          </cell>
        </row>
        <row r="8613">
          <cell r="C8613" t="str">
            <v>12012014-042.1_Measure life (years)</v>
          </cell>
          <cell r="D8613">
            <v>1</v>
          </cell>
          <cell r="E8613" t="str">
            <v>Measure life (years)</v>
          </cell>
          <cell r="F8613" t="str">
            <v>Measure Life Value Source</v>
          </cell>
          <cell r="G8613" t="str">
            <v>Average of 12 years from FinAnswer Express and 15 years from Energy FinAnswer (13.5 rounded to 14)</v>
          </cell>
          <cell r="H8613" t="str">
            <v/>
          </cell>
          <cell r="I8613" t="str">
            <v/>
          </cell>
        </row>
        <row r="8614">
          <cell r="C8614" t="str">
            <v>01302014-031.1_Gross incremental annual electric savings (kWh/yr)</v>
          </cell>
          <cell r="D8614">
            <v>1</v>
          </cell>
          <cell r="E8614" t="str">
            <v>Gross incremental annual electric savings (kWh/yr)</v>
          </cell>
          <cell r="F8614" t="str">
            <v>Energy Savings Value Source</v>
          </cell>
          <cell r="G8614" t="str">
            <v/>
          </cell>
          <cell r="H8614" t="str">
            <v/>
          </cell>
          <cell r="I8614" t="str">
            <v>RMP UT Ltg Tool 070114.12.xlsm</v>
          </cell>
        </row>
        <row r="8615">
          <cell r="C8615" t="str">
            <v>01302014-031.1_Gross Average Monthly Demand Reduction (kW/unit)</v>
          </cell>
          <cell r="D8615">
            <v>1</v>
          </cell>
          <cell r="E8615" t="str">
            <v>Gross Average Monthly Demand Reduction (kW/unit)</v>
          </cell>
          <cell r="F8615" t="str">
            <v>Demand Savings Value Source</v>
          </cell>
          <cell r="G8615" t="str">
            <v/>
          </cell>
          <cell r="H8615" t="str">
            <v/>
          </cell>
          <cell r="I8615" t="str">
            <v>RMP UT Ltg Tool 070114.12.xlsm</v>
          </cell>
        </row>
        <row r="8616">
          <cell r="C8616" t="str">
            <v>01132014-004.1_Baseline Value</v>
          </cell>
          <cell r="D8616">
            <v>1</v>
          </cell>
          <cell r="E8616" t="str">
            <v>Baseline Value</v>
          </cell>
          <cell r="F8616" t="str">
            <v>Stipulated Baseline Wattage</v>
          </cell>
          <cell r="G8616" t="str">
            <v/>
          </cell>
          <cell r="H8616" t="str">
            <v/>
          </cell>
          <cell r="I8616" t="str">
            <v>Stipulated Baseline Wattages for wattsmart Business and FinAnswer Express Linear Flurorescent and Incandescent Fixtures.pdf</v>
          </cell>
        </row>
        <row r="8617">
          <cell r="C8617" t="str">
            <v>01132014-004.1_Gross Average Monthly Demand Reduction (kW/unit)</v>
          </cell>
          <cell r="D8617">
            <v>1</v>
          </cell>
          <cell r="E8617" t="str">
            <v>Gross Average Monthly Demand Reduction (kW/unit)</v>
          </cell>
          <cell r="F8617" t="str">
            <v>Demand Savings Value Source</v>
          </cell>
          <cell r="G8617" t="str">
            <v/>
          </cell>
          <cell r="H8617" t="str">
            <v/>
          </cell>
          <cell r="I8617" t="str">
            <v>PP WA Ltg Tool 070114.12.xlsm</v>
          </cell>
        </row>
        <row r="8618">
          <cell r="C8618" t="str">
            <v>01132014-004.1_Gross incremental annual electric savings (kWh/yr)</v>
          </cell>
          <cell r="D8618">
            <v>1</v>
          </cell>
          <cell r="E8618" t="str">
            <v>Gross incremental annual electric savings (kWh/yr)</v>
          </cell>
          <cell r="F8618" t="str">
            <v>Energy Savings Value Source</v>
          </cell>
          <cell r="G8618" t="str">
            <v/>
          </cell>
          <cell r="H8618" t="str">
            <v/>
          </cell>
          <cell r="I8618" t="str">
            <v>PP WA Ltg Tool 070114.12.xlsm</v>
          </cell>
        </row>
        <row r="8619">
          <cell r="C8619" t="str">
            <v>02122014-023.2_Planned Net to Gross Ratio</v>
          </cell>
          <cell r="D8619">
            <v>2</v>
          </cell>
          <cell r="E8619" t="str">
            <v>Planned Net to Gross Ratio</v>
          </cell>
          <cell r="F8619" t="str">
            <v>Net-to-Gross Value Source</v>
          </cell>
          <cell r="G8619" t="str">
            <v/>
          </cell>
          <cell r="H8619" t="str">
            <v>Page 2</v>
          </cell>
          <cell r="I8619" t="str">
            <v>ID_FinAnswer_Express_Program_Evaluation_2009-2011.pdf</v>
          </cell>
        </row>
        <row r="8620">
          <cell r="C8620" t="str">
            <v>02122014-023.2_Planned Realization Rate</v>
          </cell>
          <cell r="D8620">
            <v>2</v>
          </cell>
          <cell r="E8620" t="str">
            <v>Planned Realization Rate</v>
          </cell>
          <cell r="F8620" t="str">
            <v>Realization Rate Value Source</v>
          </cell>
          <cell r="G8620" t="str">
            <v/>
          </cell>
          <cell r="H8620" t="str">
            <v>Table 1</v>
          </cell>
          <cell r="I8620" t="str">
            <v>ID_FinAnswer_Express_Program_Evaluation_2009-2011.pdf</v>
          </cell>
        </row>
        <row r="8621">
          <cell r="C8621" t="str">
            <v>01302014-032.1_Gross incremental annual electric savings (kWh/yr)</v>
          </cell>
          <cell r="D8621">
            <v>1</v>
          </cell>
          <cell r="E8621" t="str">
            <v>Gross incremental annual electric savings (kWh/yr)</v>
          </cell>
          <cell r="F8621" t="str">
            <v>Energy Savings Value Source</v>
          </cell>
          <cell r="G8621" t="str">
            <v/>
          </cell>
          <cell r="H8621" t="str">
            <v/>
          </cell>
          <cell r="I8621" t="str">
            <v>RMP UT Ltg Tool 070114.12.xlsm</v>
          </cell>
        </row>
        <row r="8622">
          <cell r="C8622" t="str">
            <v>01302014-032.1_Gross Average Monthly Demand Reduction (kW/unit)</v>
          </cell>
          <cell r="D8622">
            <v>1</v>
          </cell>
          <cell r="E8622" t="str">
            <v>Gross Average Monthly Demand Reduction (kW/unit)</v>
          </cell>
          <cell r="F8622" t="str">
            <v>Demand Savings Value Source</v>
          </cell>
          <cell r="G8622" t="str">
            <v/>
          </cell>
          <cell r="H8622" t="str">
            <v/>
          </cell>
          <cell r="I8622" t="str">
            <v>RMP UT Ltg Tool 070114.12.xlsm</v>
          </cell>
        </row>
        <row r="8623">
          <cell r="C8623" t="str">
            <v>01132014-001.1_Gross Average Monthly Demand Reduction (kW/unit)</v>
          </cell>
          <cell r="D8623">
            <v>1</v>
          </cell>
          <cell r="E8623" t="str">
            <v>Gross Average Monthly Demand Reduction (kW/unit)</v>
          </cell>
          <cell r="F8623" t="str">
            <v>Demand Savings Value Source</v>
          </cell>
          <cell r="G8623" t="str">
            <v/>
          </cell>
          <cell r="H8623" t="str">
            <v/>
          </cell>
          <cell r="I8623" t="str">
            <v>PP WA Ltg Tool 070114.12.xlsm</v>
          </cell>
        </row>
        <row r="8624">
          <cell r="C8624" t="str">
            <v>01132014-001.1_Baseline Value</v>
          </cell>
          <cell r="D8624">
            <v>1</v>
          </cell>
          <cell r="E8624" t="str">
            <v>Baseline Value</v>
          </cell>
          <cell r="F8624" t="str">
            <v>Stipulated Baseline Wattage</v>
          </cell>
          <cell r="G8624" t="str">
            <v/>
          </cell>
          <cell r="H8624" t="str">
            <v/>
          </cell>
          <cell r="I8624" t="str">
            <v>Stipulated Baseline Wattages for wattsmart Business and FinAnswer Express Linear Flurorescent and Incandescent Fixtures.pdf</v>
          </cell>
        </row>
        <row r="8625">
          <cell r="C8625" t="str">
            <v>01132014-001.1_Gross incremental annual electric savings (kWh/yr)</v>
          </cell>
          <cell r="D8625">
            <v>1</v>
          </cell>
          <cell r="E8625" t="str">
            <v>Gross incremental annual electric savings (kWh/yr)</v>
          </cell>
          <cell r="F8625" t="str">
            <v>Energy Savings Value Source</v>
          </cell>
          <cell r="G8625" t="str">
            <v/>
          </cell>
          <cell r="H8625" t="str">
            <v/>
          </cell>
          <cell r="I8625" t="str">
            <v>PP WA Ltg Tool 070114.12.xlsm</v>
          </cell>
        </row>
        <row r="8626">
          <cell r="C8626" t="str">
            <v>02122014-047.2_Planned Realization Rate</v>
          </cell>
          <cell r="D8626">
            <v>2</v>
          </cell>
          <cell r="E8626" t="str">
            <v>Planned Realization Rate</v>
          </cell>
          <cell r="F8626" t="str">
            <v>Realization Rate Value Source</v>
          </cell>
          <cell r="G8626" t="str">
            <v/>
          </cell>
          <cell r="H8626" t="str">
            <v>Table 1</v>
          </cell>
          <cell r="I8626" t="str">
            <v>DSM_WY_FinAnswerExpress_Report_2011.pdf</v>
          </cell>
        </row>
        <row r="8627">
          <cell r="C8627" t="str">
            <v>02122014-047.2_Measure life (years)</v>
          </cell>
          <cell r="D8627">
            <v>2</v>
          </cell>
          <cell r="E8627" t="str">
            <v>Measure life (years)</v>
          </cell>
          <cell r="F8627" t="str">
            <v>Measure Life Value Source</v>
          </cell>
          <cell r="G8627" t="str">
            <v>Average of 12 years from FinAnswer Express and 15 years from Energy FinAnswer (13.5 rounded to 14)</v>
          </cell>
          <cell r="H8627" t="str">
            <v/>
          </cell>
          <cell r="I8627" t="str">
            <v/>
          </cell>
        </row>
        <row r="8628">
          <cell r="C8628" t="str">
            <v>02122014-047.2_Planned Net to Gross Ratio</v>
          </cell>
          <cell r="D8628">
            <v>2</v>
          </cell>
          <cell r="E8628" t="str">
            <v>Planned Net to Gross Ratio</v>
          </cell>
          <cell r="F8628" t="str">
            <v>Net-to-Gross Value Source</v>
          </cell>
          <cell r="G8628" t="str">
            <v/>
          </cell>
          <cell r="H8628" t="str">
            <v>Page 10</v>
          </cell>
          <cell r="I8628" t="str">
            <v>DSM_WY_FinAnswerExpress_Report_2011.pdf</v>
          </cell>
        </row>
        <row r="8629">
          <cell r="C8629" t="str">
            <v>02122014-068.2_Planned Net to Gross Ratio</v>
          </cell>
          <cell r="D8629">
            <v>2</v>
          </cell>
          <cell r="E8629" t="str">
            <v>Planned Net to Gross Ratio</v>
          </cell>
          <cell r="F8629" t="str">
            <v>Net-to-Gross Value Source</v>
          </cell>
          <cell r="G8629" t="str">
            <v/>
          </cell>
          <cell r="H8629" t="str">
            <v>page 2</v>
          </cell>
          <cell r="I8629" t="str">
            <v>CA_FinAnswer_Express_Program_Evaluation_2009-2011.pdf</v>
          </cell>
        </row>
        <row r="8630">
          <cell r="C8630" t="str">
            <v>02122014-068.2_Planned Realization Rate</v>
          </cell>
          <cell r="D8630">
            <v>2</v>
          </cell>
          <cell r="E8630" t="str">
            <v>Planned Realization Rate</v>
          </cell>
          <cell r="F8630" t="str">
            <v>Realization Rate Value Source</v>
          </cell>
          <cell r="G8630" t="str">
            <v/>
          </cell>
          <cell r="H8630" t="str">
            <v>page 2</v>
          </cell>
          <cell r="I8630" t="str">
            <v>CA_FinAnswer_Express_Program_Evaluation_2009-2011.pdf</v>
          </cell>
        </row>
        <row r="8631">
          <cell r="C8631" t="str">
            <v>02122014-026.2_Planned Net to Gross Ratio</v>
          </cell>
          <cell r="D8631">
            <v>2</v>
          </cell>
          <cell r="E8631" t="str">
            <v>Planned Net to Gross Ratio</v>
          </cell>
          <cell r="F8631" t="str">
            <v>Net-to-Gross Value Source</v>
          </cell>
          <cell r="G8631" t="str">
            <v/>
          </cell>
          <cell r="H8631" t="str">
            <v>Page 2</v>
          </cell>
          <cell r="I8631" t="str">
            <v>ID_FinAnswer_Express_Program_Evaluation_2009-2011.pdf</v>
          </cell>
        </row>
        <row r="8632">
          <cell r="C8632" t="str">
            <v>02122014-026.2_Planned Realization Rate</v>
          </cell>
          <cell r="D8632">
            <v>2</v>
          </cell>
          <cell r="E8632" t="str">
            <v>Planned Realization Rate</v>
          </cell>
          <cell r="F8632" t="str">
            <v>Realization Rate Value Source</v>
          </cell>
          <cell r="G8632" t="str">
            <v/>
          </cell>
          <cell r="H8632" t="str">
            <v>Table 1</v>
          </cell>
          <cell r="I8632" t="str">
            <v>ID_FinAnswer_Express_Program_Evaluation_2009-2011.pdf</v>
          </cell>
        </row>
        <row r="8633">
          <cell r="C8633" t="str">
            <v>01302014-033.1_Gross incremental annual electric savings (kWh/yr)</v>
          </cell>
          <cell r="D8633">
            <v>1</v>
          </cell>
          <cell r="E8633" t="str">
            <v>Gross incremental annual electric savings (kWh/yr)</v>
          </cell>
          <cell r="F8633" t="str">
            <v>Energy Savings Value Source</v>
          </cell>
          <cell r="G8633" t="str">
            <v/>
          </cell>
          <cell r="H8633" t="str">
            <v/>
          </cell>
          <cell r="I8633" t="str">
            <v>RMP UT Ltg Tool 070114.12.xlsm</v>
          </cell>
        </row>
        <row r="8634">
          <cell r="C8634" t="str">
            <v>01302014-033.1_Gross Average Monthly Demand Reduction (kW/unit)</v>
          </cell>
          <cell r="D8634">
            <v>1</v>
          </cell>
          <cell r="E8634" t="str">
            <v>Gross Average Monthly Demand Reduction (kW/unit)</v>
          </cell>
          <cell r="F8634" t="str">
            <v>Demand Savings Value Source</v>
          </cell>
          <cell r="G8634" t="str">
            <v/>
          </cell>
          <cell r="H8634" t="str">
            <v/>
          </cell>
          <cell r="I8634" t="str">
            <v>RMP UT Ltg Tool 070114.12.xlsm</v>
          </cell>
        </row>
        <row r="8635">
          <cell r="C8635" t="str">
            <v>01302014-033.2_Gross incremental annual electric savings (kWh/yr)</v>
          </cell>
          <cell r="D8635">
            <v>2</v>
          </cell>
          <cell r="E8635" t="str">
            <v>Gross incremental annual electric savings (kWh/yr)</v>
          </cell>
          <cell r="F8635" t="str">
            <v>Energy Savings Value Source</v>
          </cell>
          <cell r="G8635" t="str">
            <v/>
          </cell>
          <cell r="H8635" t="str">
            <v/>
          </cell>
          <cell r="I8635" t="str">
            <v>Program Update Report UT 050214.docx</v>
          </cell>
        </row>
        <row r="8636">
          <cell r="C8636" t="str">
            <v>01302014-033.2_Incremental cost ($)</v>
          </cell>
          <cell r="D8636">
            <v>2</v>
          </cell>
          <cell r="E8636" t="str">
            <v>Incremental cost ($)</v>
          </cell>
          <cell r="F8636" t="str">
            <v>Incremental Cost Value Source</v>
          </cell>
          <cell r="G8636" t="str">
            <v/>
          </cell>
          <cell r="H8636" t="str">
            <v/>
          </cell>
          <cell r="I8636" t="str">
            <v/>
          </cell>
        </row>
        <row r="8637">
          <cell r="C8637" t="str">
            <v>01302014-033.2_Gross incremental annual electric savings (kWh/yr)</v>
          </cell>
          <cell r="D8637">
            <v>2</v>
          </cell>
          <cell r="E8637" t="str">
            <v>Gross incremental annual electric savings (kWh/yr)</v>
          </cell>
          <cell r="F8637" t="str">
            <v>Energy Savings Value Source</v>
          </cell>
          <cell r="G8637" t="str">
            <v/>
          </cell>
          <cell r="H8637" t="str">
            <v/>
          </cell>
          <cell r="I8637" t="str">
            <v/>
          </cell>
        </row>
        <row r="8638">
          <cell r="C8638" t="str">
            <v>01302014-033.2_Planned Net to Gross Ratio</v>
          </cell>
          <cell r="D8638">
            <v>2</v>
          </cell>
          <cell r="E8638" t="str">
            <v>Planned Net to Gross Ratio</v>
          </cell>
          <cell r="F8638" t="str">
            <v>Net-to-Gross Value Source</v>
          </cell>
          <cell r="G8638" t="str">
            <v/>
          </cell>
          <cell r="H8638" t="str">
            <v>BAU - CE inputs sheet</v>
          </cell>
          <cell r="I8638" t="str">
            <v>CE inputs - measure update   small business 031314.xlsx</v>
          </cell>
        </row>
        <row r="8639">
          <cell r="C8639" t="str">
            <v>01302014-033.2_Gross Average Monthly Demand Reduction (kW/unit)</v>
          </cell>
          <cell r="D8639">
            <v>2</v>
          </cell>
          <cell r="E8639" t="str">
            <v>Gross Average Monthly Demand Reduction (kW/unit)</v>
          </cell>
          <cell r="F8639" t="str">
            <v>Demand Savings Value Source</v>
          </cell>
          <cell r="G8639" t="str">
            <v/>
          </cell>
          <cell r="H8639" t="str">
            <v/>
          </cell>
          <cell r="I8639" t="str">
            <v>Program Update Report UT 050214.docx</v>
          </cell>
        </row>
        <row r="8640">
          <cell r="C8640" t="str">
            <v>01302014-033.2_Planned Realization Rate</v>
          </cell>
          <cell r="D8640">
            <v>2</v>
          </cell>
          <cell r="E8640" t="str">
            <v>Planned Realization Rate</v>
          </cell>
          <cell r="F8640" t="str">
            <v>Realization Rate Value Source</v>
          </cell>
          <cell r="G8640" t="str">
            <v/>
          </cell>
          <cell r="H8640" t="str">
            <v>BAU - CE inputs sheet</v>
          </cell>
          <cell r="I8640" t="str">
            <v>CE inputs - measure update   small business 031314.xlsx</v>
          </cell>
        </row>
        <row r="8641">
          <cell r="C8641" t="str">
            <v>01302014-033.2_Incremental cost ($)</v>
          </cell>
          <cell r="D8641">
            <v>2</v>
          </cell>
          <cell r="E8641" t="str">
            <v>Incremental cost ($)</v>
          </cell>
          <cell r="F8641" t="str">
            <v>Incremental Cost Value Source</v>
          </cell>
          <cell r="G8641" t="str">
            <v/>
          </cell>
          <cell r="H8641" t="str">
            <v/>
          </cell>
          <cell r="I8641" t="str">
            <v>Program Update Report UT 050214.docx</v>
          </cell>
        </row>
        <row r="8642">
          <cell r="C8642" t="str">
            <v>01302014-033.2_Gross Average Monthly Demand Reduction (kW/unit)</v>
          </cell>
          <cell r="D8642">
            <v>2</v>
          </cell>
          <cell r="E8642" t="str">
            <v>Gross Average Monthly Demand Reduction (kW/unit)</v>
          </cell>
          <cell r="F8642" t="str">
            <v>Demand Savings Value Source</v>
          </cell>
          <cell r="G8642" t="str">
            <v/>
          </cell>
          <cell r="H8642" t="str">
            <v/>
          </cell>
          <cell r="I8642" t="str">
            <v/>
          </cell>
        </row>
        <row r="8643">
          <cell r="C8643" t="str">
            <v>01132014-003.2_</v>
          </cell>
          <cell r="D8643">
            <v>2</v>
          </cell>
          <cell r="E8643" t="str">
            <v/>
          </cell>
          <cell r="F8643" t="str">
            <v/>
          </cell>
          <cell r="G8643" t="str">
            <v/>
          </cell>
          <cell r="H8643" t="str">
            <v/>
          </cell>
          <cell r="I8643" t="str">
            <v/>
          </cell>
        </row>
        <row r="8644">
          <cell r="C8644" t="str">
            <v>01132014-003.1_Baseline Value</v>
          </cell>
          <cell r="D8644">
            <v>1</v>
          </cell>
          <cell r="E8644" t="str">
            <v>Baseline Value</v>
          </cell>
          <cell r="F8644" t="str">
            <v>Stipulated Baseline Wattage</v>
          </cell>
          <cell r="G8644" t="str">
            <v/>
          </cell>
          <cell r="H8644" t="str">
            <v/>
          </cell>
          <cell r="I8644" t="str">
            <v>Stipulated Baseline Wattages for wattsmart Business and FinAnswer Express Linear Flurorescent and Incandescent Fixtures.pdf</v>
          </cell>
        </row>
        <row r="8645">
          <cell r="C8645" t="str">
            <v>01132014-003.1_Gross Average Monthly Demand Reduction (kW/unit)</v>
          </cell>
          <cell r="D8645">
            <v>1</v>
          </cell>
          <cell r="E8645" t="str">
            <v>Gross Average Monthly Demand Reduction (kW/unit)</v>
          </cell>
          <cell r="F8645" t="str">
            <v>Demand Savings Value Source</v>
          </cell>
          <cell r="G8645" t="str">
            <v/>
          </cell>
          <cell r="H8645" t="str">
            <v/>
          </cell>
          <cell r="I8645" t="str">
            <v>PP WA Ltg Tool 070114.12.xlsm</v>
          </cell>
        </row>
        <row r="8646">
          <cell r="C8646" t="str">
            <v>01132014-003.1_Gross incremental annual electric savings (kWh/yr)</v>
          </cell>
          <cell r="D8646">
            <v>1</v>
          </cell>
          <cell r="E8646" t="str">
            <v>Gross incremental annual electric savings (kWh/yr)</v>
          </cell>
          <cell r="F8646" t="str">
            <v>Energy Savings Value Source</v>
          </cell>
          <cell r="G8646" t="str">
            <v/>
          </cell>
          <cell r="H8646" t="str">
            <v/>
          </cell>
          <cell r="I8646" t="str">
            <v>PP WA Ltg Tool 070114.12.xlsm</v>
          </cell>
        </row>
        <row r="8647">
          <cell r="C8647" t="str">
            <v>02122014-050.2_Planned Realization Rate</v>
          </cell>
          <cell r="D8647">
            <v>2</v>
          </cell>
          <cell r="E8647" t="str">
            <v>Planned Realization Rate</v>
          </cell>
          <cell r="F8647" t="str">
            <v>Realization Rate Value Source</v>
          </cell>
          <cell r="G8647" t="str">
            <v/>
          </cell>
          <cell r="H8647" t="str">
            <v>Table 1</v>
          </cell>
          <cell r="I8647" t="str">
            <v>DSM_WY_FinAnswerExpress_Report_2011.pdf</v>
          </cell>
        </row>
        <row r="8648">
          <cell r="C8648" t="str">
            <v>02122014-050.2_Planned Net to Gross Ratio</v>
          </cell>
          <cell r="D8648">
            <v>2</v>
          </cell>
          <cell r="E8648" t="str">
            <v>Planned Net to Gross Ratio</v>
          </cell>
          <cell r="F8648" t="str">
            <v>Net-to-Gross Value Source</v>
          </cell>
          <cell r="G8648" t="str">
            <v/>
          </cell>
          <cell r="H8648" t="str">
            <v>Page 10</v>
          </cell>
          <cell r="I8648" t="str">
            <v>DSM_WY_FinAnswerExpress_Report_2011.pdf</v>
          </cell>
        </row>
        <row r="8649">
          <cell r="C8649" t="str">
            <v>02122014-050.2_Measure life (years)</v>
          </cell>
          <cell r="D8649">
            <v>2</v>
          </cell>
          <cell r="E8649" t="str">
            <v>Measure life (years)</v>
          </cell>
          <cell r="F8649" t="str">
            <v>Measure Life Value Source</v>
          </cell>
          <cell r="G8649" t="str">
            <v>Average of 12 years from FinAnswer Express and 15 years from Energy FinAnswer (13.5 rounded to 14)</v>
          </cell>
          <cell r="H8649" t="str">
            <v/>
          </cell>
          <cell r="I8649" t="str">
            <v/>
          </cell>
        </row>
        <row r="8650">
          <cell r="C8650" t="str">
            <v>02122014-065.2_Planned Net to Gross Ratio</v>
          </cell>
          <cell r="D8650">
            <v>2</v>
          </cell>
          <cell r="E8650" t="str">
            <v>Planned Net to Gross Ratio</v>
          </cell>
          <cell r="F8650" t="str">
            <v>Net-to-Gross Value Source</v>
          </cell>
          <cell r="G8650" t="str">
            <v/>
          </cell>
          <cell r="H8650" t="str">
            <v>page 2</v>
          </cell>
          <cell r="I8650" t="str">
            <v>CA_FinAnswer_Express_Program_Evaluation_2009-2011.pdf</v>
          </cell>
        </row>
        <row r="8651">
          <cell r="C8651" t="str">
            <v>02122014-065.2_Planned Realization Rate</v>
          </cell>
          <cell r="D8651">
            <v>2</v>
          </cell>
          <cell r="E8651" t="str">
            <v>Planned Realization Rate</v>
          </cell>
          <cell r="F8651" t="str">
            <v>Realization Rate Value Source</v>
          </cell>
          <cell r="G8651" t="str">
            <v/>
          </cell>
          <cell r="H8651" t="str">
            <v>page 2</v>
          </cell>
          <cell r="I8651" t="str">
            <v>CA_FinAnswer_Express_Program_Evaluation_2009-2011.pdf</v>
          </cell>
        </row>
        <row r="8652">
          <cell r="C8652" t="str">
            <v>06232015-038.1_Planned Realization Rate</v>
          </cell>
          <cell r="D8652">
            <v>1</v>
          </cell>
          <cell r="E8652" t="str">
            <v>Planned Realization Rate</v>
          </cell>
          <cell r="F8652" t="str">
            <v>Realization Rate Value Source</v>
          </cell>
          <cell r="G8652" t="str">
            <v/>
          </cell>
          <cell r="H8652" t="str">
            <v>page 2</v>
          </cell>
          <cell r="I8652" t="str">
            <v>CA_FinAnswer_Express_Program_Evaluation_2009-2011.pdf</v>
          </cell>
        </row>
        <row r="8653">
          <cell r="C8653" t="str">
            <v>06232015-038.1_Planned Net to Gross Ratio</v>
          </cell>
          <cell r="D8653">
            <v>1</v>
          </cell>
          <cell r="E8653" t="str">
            <v>Planned Net to Gross Ratio</v>
          </cell>
          <cell r="F8653" t="str">
            <v>Net-to-Gross Value Source</v>
          </cell>
          <cell r="G8653" t="str">
            <v/>
          </cell>
          <cell r="H8653" t="str">
            <v>page 2</v>
          </cell>
          <cell r="I8653" t="str">
            <v>CA_FinAnswer_Express_Program_Evaluation_2009-2011.pdf</v>
          </cell>
        </row>
        <row r="8654">
          <cell r="C8654" t="str">
            <v>11032014-018.1_Measure life (years)</v>
          </cell>
          <cell r="D8654">
            <v>1</v>
          </cell>
          <cell r="E8654" t="str">
            <v>Measure life (years)</v>
          </cell>
          <cell r="F8654" t="str">
            <v>Measure Life Value Source</v>
          </cell>
          <cell r="G8654" t="str">
            <v>Average of 12 years from FinAnswer Express and 15 years from Energy FinAnswer (13.5 rounded to 14)</v>
          </cell>
          <cell r="H8654" t="str">
            <v/>
          </cell>
          <cell r="I8654" t="str">
            <v>2013-Idaho-Annual-Report-Appendices-FINAL071814.pdf</v>
          </cell>
        </row>
        <row r="8655">
          <cell r="C8655" t="str">
            <v>11032014-018.1_Planned Realization Rate</v>
          </cell>
          <cell r="D8655">
            <v>1</v>
          </cell>
          <cell r="E8655" t="str">
            <v>Planned Realization Rate</v>
          </cell>
          <cell r="F8655" t="str">
            <v>Realization Rate Value Source</v>
          </cell>
          <cell r="G8655" t="str">
            <v/>
          </cell>
          <cell r="H8655" t="str">
            <v>Table 1</v>
          </cell>
          <cell r="I8655" t="str">
            <v>ID_FinAnswer_Express_Program_Evaluation_2009-2011.pdf</v>
          </cell>
        </row>
        <row r="8656">
          <cell r="C8656" t="str">
            <v>11032014-018.1_Planned Net to Gross Ratio</v>
          </cell>
          <cell r="D8656">
            <v>1</v>
          </cell>
          <cell r="E8656" t="str">
            <v>Planned Net to Gross Ratio</v>
          </cell>
          <cell r="F8656" t="str">
            <v>Net-to-Gross Value Source</v>
          </cell>
          <cell r="G8656" t="str">
            <v/>
          </cell>
          <cell r="H8656" t="str">
            <v>Page 2</v>
          </cell>
          <cell r="I8656" t="str">
            <v>ID_FinAnswer_Express_Program_Evaluation_2009-2011.pdf</v>
          </cell>
        </row>
        <row r="8657">
          <cell r="C8657" t="str">
            <v>07182014-039.1_Gross incremental annual electric savings (kWh/yr)</v>
          </cell>
          <cell r="D8657">
            <v>1</v>
          </cell>
          <cell r="E8657" t="str">
            <v>Gross incremental annual electric savings (kWh/yr)</v>
          </cell>
          <cell r="F8657" t="str">
            <v>Energy Savings Value Source</v>
          </cell>
          <cell r="G8657" t="str">
            <v/>
          </cell>
          <cell r="H8657" t="str">
            <v/>
          </cell>
          <cell r="I8657" t="str">
            <v>Program Update Report UT 050214.docx</v>
          </cell>
        </row>
        <row r="8658">
          <cell r="C8658" t="str">
            <v>07182014-039.1_Incremental cost ($)</v>
          </cell>
          <cell r="D8658">
            <v>1</v>
          </cell>
          <cell r="E8658" t="str">
            <v>Incremental cost ($)</v>
          </cell>
          <cell r="F8658" t="str">
            <v>Incremental Cost Value Source</v>
          </cell>
          <cell r="G8658" t="str">
            <v/>
          </cell>
          <cell r="H8658" t="str">
            <v/>
          </cell>
          <cell r="I8658" t="str">
            <v/>
          </cell>
        </row>
        <row r="8659">
          <cell r="C8659" t="str">
            <v>07182014-039.1_Gross Average Monthly Demand Reduction (kW/unit)</v>
          </cell>
          <cell r="D8659">
            <v>1</v>
          </cell>
          <cell r="E8659" t="str">
            <v>Gross Average Monthly Demand Reduction (kW/unit)</v>
          </cell>
          <cell r="F8659" t="str">
            <v>Demand Savings Value Source</v>
          </cell>
          <cell r="G8659" t="str">
            <v/>
          </cell>
          <cell r="H8659" t="str">
            <v/>
          </cell>
          <cell r="I8659" t="str">
            <v/>
          </cell>
        </row>
        <row r="8660">
          <cell r="C8660" t="str">
            <v>07182014-039.1_Gross incremental annual electric savings (kWh/yr)</v>
          </cell>
          <cell r="D8660">
            <v>1</v>
          </cell>
          <cell r="E8660" t="str">
            <v>Gross incremental annual electric savings (kWh/yr)</v>
          </cell>
          <cell r="F8660" t="str">
            <v>Energy Savings Value Source</v>
          </cell>
          <cell r="G8660" t="str">
            <v/>
          </cell>
          <cell r="H8660" t="str">
            <v/>
          </cell>
          <cell r="I8660" t="str">
            <v/>
          </cell>
        </row>
        <row r="8661">
          <cell r="C8661" t="str">
            <v>07182014-039.1_Gross Average Monthly Demand Reduction (kW/unit)</v>
          </cell>
          <cell r="D8661">
            <v>1</v>
          </cell>
          <cell r="E8661" t="str">
            <v>Gross Average Monthly Demand Reduction (kW/unit)</v>
          </cell>
          <cell r="F8661" t="str">
            <v>Demand Savings Value Source</v>
          </cell>
          <cell r="G8661" t="str">
            <v/>
          </cell>
          <cell r="H8661" t="str">
            <v/>
          </cell>
          <cell r="I8661" t="str">
            <v>Program Update Report UT 050214.docx</v>
          </cell>
        </row>
        <row r="8662">
          <cell r="C8662" t="str">
            <v>07182014-039.1_Planned Net to Gross Ratio</v>
          </cell>
          <cell r="D8662">
            <v>1</v>
          </cell>
          <cell r="E8662" t="str">
            <v>Planned Net to Gross Ratio</v>
          </cell>
          <cell r="F8662" t="str">
            <v>Net-to-Gross Value Source</v>
          </cell>
          <cell r="G8662" t="str">
            <v/>
          </cell>
          <cell r="H8662" t="str">
            <v>BAU - CE inputs sheet</v>
          </cell>
          <cell r="I8662" t="str">
            <v>CE inputs - measure update   small business 031314.xlsx</v>
          </cell>
        </row>
        <row r="8663">
          <cell r="C8663" t="str">
            <v>07182014-039.1_Measure life (years)</v>
          </cell>
          <cell r="D8663">
            <v>1</v>
          </cell>
          <cell r="E8663" t="str">
            <v>Measure life (years)</v>
          </cell>
          <cell r="F8663" t="str">
            <v>Measure Life Value Source</v>
          </cell>
          <cell r="G8663" t="str">
            <v/>
          </cell>
          <cell r="H8663" t="str">
            <v>Used for program change filing. Program-level measure life decreased from previous 14 years to feflect increasing role of energy management</v>
          </cell>
          <cell r="I8663" t="str">
            <v>CE inputs - measure update   small business 031314.xlsx</v>
          </cell>
        </row>
        <row r="8664">
          <cell r="C8664" t="str">
            <v>07182014-039.1_Incremental cost ($)</v>
          </cell>
          <cell r="D8664">
            <v>1</v>
          </cell>
          <cell r="E8664" t="str">
            <v>Incremental cost ($)</v>
          </cell>
          <cell r="F8664" t="str">
            <v>Incremental Cost Value Source</v>
          </cell>
          <cell r="G8664" t="str">
            <v/>
          </cell>
          <cell r="H8664" t="str">
            <v/>
          </cell>
          <cell r="I8664" t="str">
            <v>Program Update Report UT 050214.docx</v>
          </cell>
        </row>
        <row r="8665">
          <cell r="C8665" t="str">
            <v>07182014-039.1_Planned Realization Rate</v>
          </cell>
          <cell r="D8665">
            <v>1</v>
          </cell>
          <cell r="E8665" t="str">
            <v>Planned Realization Rate</v>
          </cell>
          <cell r="F8665" t="str">
            <v>Realization Rate Value Source</v>
          </cell>
          <cell r="G8665" t="str">
            <v/>
          </cell>
          <cell r="H8665" t="str">
            <v>BAU - CE inputs sheet</v>
          </cell>
          <cell r="I8665" t="str">
            <v>CE inputs - measure update   small business 031314.xlsx</v>
          </cell>
        </row>
        <row r="8666">
          <cell r="C8666" t="str">
            <v>09252014-018.1_</v>
          </cell>
          <cell r="D8666">
            <v>1</v>
          </cell>
          <cell r="E8666" t="str">
            <v/>
          </cell>
          <cell r="F8666" t="str">
            <v/>
          </cell>
          <cell r="G8666" t="str">
            <v/>
          </cell>
          <cell r="H8666" t="str">
            <v/>
          </cell>
          <cell r="I8666" t="str">
            <v/>
          </cell>
        </row>
        <row r="8667">
          <cell r="C8667" t="str">
            <v>06032015-012.1_Planned Net to Gross Ratio</v>
          </cell>
          <cell r="D8667">
            <v>1</v>
          </cell>
          <cell r="E8667" t="str">
            <v>Planned Net to Gross Ratio</v>
          </cell>
          <cell r="F8667" t="str">
            <v>Net-to-Gross Value Source</v>
          </cell>
          <cell r="G8667" t="str">
            <v/>
          </cell>
          <cell r="H8667" t="str">
            <v/>
          </cell>
          <cell r="I8667" t="str">
            <v>Exhibit B - Cost Effectiveness_WY_SBL.docx</v>
          </cell>
        </row>
        <row r="8668">
          <cell r="C8668" t="str">
            <v>06032015-012.1_Measure life (years)</v>
          </cell>
          <cell r="D8668">
            <v>1</v>
          </cell>
          <cell r="E8668" t="str">
            <v>Measure life (years)</v>
          </cell>
          <cell r="F8668" t="str">
            <v>Measure Life Value Source</v>
          </cell>
          <cell r="G8668" t="str">
            <v/>
          </cell>
          <cell r="H8668" t="str">
            <v/>
          </cell>
          <cell r="I8668" t="str">
            <v>Exhibit B - Cost Effectiveness_WY_SBL.docx</v>
          </cell>
        </row>
        <row r="8669">
          <cell r="C8669" t="str">
            <v>224.2_Incremental cost ($)</v>
          </cell>
          <cell r="D8669">
            <v>2</v>
          </cell>
          <cell r="E8669" t="str">
            <v>Incremental cost ($)</v>
          </cell>
          <cell r="F8669" t="str">
            <v>Incremental Cost Value Source</v>
          </cell>
          <cell r="G8669" t="str">
            <v/>
          </cell>
          <cell r="H8669" t="str">
            <v/>
          </cell>
          <cell r="I8669" t="str">
            <v>Irrigation Measure Revision - Analysis Updated 13 Feb 2014.xlsx</v>
          </cell>
        </row>
        <row r="8670">
          <cell r="C8670" t="str">
            <v>224.2_Gross incremental annual electric savings (kWh/yr)</v>
          </cell>
          <cell r="D8670">
            <v>2</v>
          </cell>
          <cell r="E8670" t="str">
            <v>Gross incremental annual electric savings (kWh/yr)</v>
          </cell>
          <cell r="F8670" t="str">
            <v>Energy Savings Value Source</v>
          </cell>
          <cell r="G8670" t="str">
            <v/>
          </cell>
          <cell r="H8670" t="str">
            <v/>
          </cell>
          <cell r="I8670" t="str">
            <v>Irrigation Measure Revision - Analysis Updated 13 Feb 2014.xlsx</v>
          </cell>
        </row>
        <row r="8671">
          <cell r="C8671" t="str">
            <v>224.2_Planned Net to Gross Ratio</v>
          </cell>
          <cell r="D8671">
            <v>2</v>
          </cell>
          <cell r="E8671" t="str">
            <v>Planned Net to Gross Ratio</v>
          </cell>
          <cell r="F8671" t="str">
            <v>Net-to-Gross Value Source</v>
          </cell>
          <cell r="G8671" t="str">
            <v/>
          </cell>
          <cell r="H8671" t="str">
            <v>P. 2 .</v>
          </cell>
          <cell r="I8671" t="str">
            <v>CA_FinAnswer_Express_Program_Evaluation_2009-2011.pdf</v>
          </cell>
        </row>
        <row r="8672">
          <cell r="C8672" t="str">
            <v>224.2_Planned Realization Rate</v>
          </cell>
          <cell r="D8672">
            <v>2</v>
          </cell>
          <cell r="E8672" t="str">
            <v>Planned Realization Rate</v>
          </cell>
          <cell r="F8672" t="str">
            <v>Realization Rate Value Source</v>
          </cell>
          <cell r="G8672" t="str">
            <v/>
          </cell>
          <cell r="H8672" t="str">
            <v xml:space="preserve"> Table 1, p. 2.</v>
          </cell>
          <cell r="I8672" t="str">
            <v>CA_FinAnswer_Express_Program_Evaluation_2009-2011.pdf</v>
          </cell>
        </row>
        <row r="8673">
          <cell r="C8673" t="str">
            <v>224.2_Measure life (years)</v>
          </cell>
          <cell r="D8673">
            <v>2</v>
          </cell>
          <cell r="E8673" t="str">
            <v>Measure life (years)</v>
          </cell>
          <cell r="F8673" t="str">
            <v>Measure Life Value Source</v>
          </cell>
          <cell r="G8673" t="str">
            <v/>
          </cell>
          <cell r="H8673" t="str">
            <v/>
          </cell>
          <cell r="I8673" t="str">
            <v>Irrigation Measure Revision - Analysis Updated 13 Feb 2014.xlsx</v>
          </cell>
        </row>
        <row r="8674">
          <cell r="C8674" t="str">
            <v>224.2_Gross Average Monthly Demand Reduction (kW/unit)</v>
          </cell>
          <cell r="D8674">
            <v>2</v>
          </cell>
          <cell r="E8674" t="str">
            <v>Gross Average Monthly Demand Reduction (kW/unit)</v>
          </cell>
          <cell r="F8674" t="str">
            <v>Demand Savings Value Source</v>
          </cell>
          <cell r="G8674" t="str">
            <v/>
          </cell>
          <cell r="H8674" t="str">
            <v/>
          </cell>
          <cell r="I8674" t="str">
            <v>Irrigation Measure Revision - Analysis Updated 13 Feb 2014.xlsx</v>
          </cell>
        </row>
        <row r="8675">
          <cell r="C8675" t="str">
            <v>862.2_Measure life (years)</v>
          </cell>
          <cell r="D8675">
            <v>2</v>
          </cell>
          <cell r="E8675" t="str">
            <v>Measure life (years)</v>
          </cell>
          <cell r="F8675" t="str">
            <v>Measure Life Value Source</v>
          </cell>
          <cell r="G8675" t="str">
            <v/>
          </cell>
          <cell r="H8675" t="str">
            <v>Page 22</v>
          </cell>
          <cell r="I8675" t="str">
            <v>Review and Update Industrial Agricultural Incentive Table Measures Washington 3 Nov 2013.pdf</v>
          </cell>
        </row>
        <row r="8676">
          <cell r="C8676" t="str">
            <v>862.2_Gross incremental annual electric savings (kWh/yr)</v>
          </cell>
          <cell r="D8676">
            <v>2</v>
          </cell>
          <cell r="E8676" t="str">
            <v>Gross incremental annual electric savings (kWh/yr)</v>
          </cell>
          <cell r="F8676" t="str">
            <v>Savings Parameters</v>
          </cell>
          <cell r="G8676" t="str">
            <v/>
          </cell>
          <cell r="H8676" t="str">
            <v/>
          </cell>
          <cell r="I8676" t="str">
            <v>Irrigation Measure Revision - Analysis 11 Oct 2013.xlsx</v>
          </cell>
        </row>
        <row r="8677">
          <cell r="C8677" t="str">
            <v>862.2_Gross incremental annual electric savings (kWh/yr)</v>
          </cell>
          <cell r="D8677">
            <v>2</v>
          </cell>
          <cell r="E8677" t="str">
            <v>Gross incremental annual electric savings (kWh/yr)</v>
          </cell>
          <cell r="F8677" t="str">
            <v xml:space="preserve">Energy Savings Value Source </v>
          </cell>
          <cell r="G8677" t="str">
            <v/>
          </cell>
          <cell r="H8677" t="str">
            <v>Page 22</v>
          </cell>
          <cell r="I8677" t="str">
            <v>Review and Update Industrial Agricultural Incentive Table Measures Washington 3 Nov 2013.pdf</v>
          </cell>
        </row>
        <row r="8678">
          <cell r="C8678" t="str">
            <v>862.2_Gross Average Monthly Demand Reduction (kW/unit)</v>
          </cell>
          <cell r="D8678">
            <v>2</v>
          </cell>
          <cell r="E8678" t="str">
            <v>Gross Average Monthly Demand Reduction (kW/unit)</v>
          </cell>
          <cell r="F8678" t="str">
            <v>Savings Parameters</v>
          </cell>
          <cell r="G8678" t="str">
            <v/>
          </cell>
          <cell r="H8678" t="str">
            <v/>
          </cell>
          <cell r="I8678" t="str">
            <v>Irrigation Measure Revision - Analysis 11 Oct 2013.xlsx</v>
          </cell>
        </row>
        <row r="8679">
          <cell r="C8679" t="str">
            <v>862.2_Gross Average Monthly Demand Reduction (kW/unit)</v>
          </cell>
          <cell r="D8679">
            <v>2</v>
          </cell>
          <cell r="E8679" t="str">
            <v>Gross Average Monthly Demand Reduction (kW/unit)</v>
          </cell>
          <cell r="F8679" t="str">
            <v>Demand Reduction Value Source</v>
          </cell>
          <cell r="G8679" t="str">
            <v/>
          </cell>
          <cell r="H8679" t="str">
            <v>Page 22</v>
          </cell>
          <cell r="I8679" t="str">
            <v>Review and Update Industrial Agricultural Incentive Table Measures Washington 3 Nov 2013.pdf</v>
          </cell>
        </row>
        <row r="8680">
          <cell r="C8680" t="str">
            <v>862.2_Incremental cost ($)</v>
          </cell>
          <cell r="D8680">
            <v>2</v>
          </cell>
          <cell r="E8680" t="str">
            <v>Incremental cost ($)</v>
          </cell>
          <cell r="F8680" t="str">
            <v>Cost Value Source</v>
          </cell>
          <cell r="G8680" t="str">
            <v/>
          </cell>
          <cell r="H8680" t="str">
            <v>Page 22</v>
          </cell>
          <cell r="I8680" t="str">
            <v>Review and Update Industrial Agricultural Incentive Table Measures Washington 3 Nov 2013.pdf</v>
          </cell>
        </row>
        <row r="8681">
          <cell r="C8681" t="str">
            <v>862.2_Incentive Customer ($)</v>
          </cell>
          <cell r="D8681">
            <v>2</v>
          </cell>
          <cell r="E8681" t="str">
            <v>Incentive Customer ($)</v>
          </cell>
          <cell r="F8681" t="str">
            <v>Incentive Value Source</v>
          </cell>
          <cell r="G8681" t="str">
            <v/>
          </cell>
          <cell r="H8681" t="str">
            <v>Page 22</v>
          </cell>
          <cell r="I8681" t="str">
            <v>Review and Update Industrial Agricultural Incentive Table Measures Washington 3 Nov 2013.pdf</v>
          </cell>
        </row>
        <row r="8682">
          <cell r="C8682" t="str">
            <v>1080.2_Planned Net to Gross Ratio</v>
          </cell>
          <cell r="D8682">
            <v>2</v>
          </cell>
          <cell r="E8682" t="str">
            <v>Planned Net to Gross Ratio</v>
          </cell>
          <cell r="F8682" t="str">
            <v>Net-to-Gross Value Source</v>
          </cell>
          <cell r="G8682" t="str">
            <v/>
          </cell>
          <cell r="H8682" t="str">
            <v>Recommendation on Page 10</v>
          </cell>
          <cell r="I8682" t="str">
            <v>DSM_WY_EnergyFinAnswer_Report_2011.pdf</v>
          </cell>
        </row>
        <row r="8683">
          <cell r="C8683" t="str">
            <v>1080.2_Incremental cost ($)</v>
          </cell>
          <cell r="D8683">
            <v>2</v>
          </cell>
          <cell r="E8683" t="str">
            <v>Incremental cost ($)</v>
          </cell>
          <cell r="F8683" t="str">
            <v>Incremental Cost Value Source</v>
          </cell>
          <cell r="G8683" t="str">
            <v/>
          </cell>
          <cell r="H8683" t="str">
            <v>Page 23</v>
          </cell>
          <cell r="I8683" t="str">
            <v>Wyoming Industrial  Agricultural Measure Review and Update 9 Nov.docx</v>
          </cell>
        </row>
        <row r="8684">
          <cell r="C8684" t="str">
            <v>1080.2_Gross Average Monthly Demand Reduction (kW/unit)</v>
          </cell>
          <cell r="D8684">
            <v>2</v>
          </cell>
          <cell r="E8684" t="str">
            <v>Gross Average Monthly Demand Reduction (kW/unit)</v>
          </cell>
          <cell r="F8684" t="str">
            <v>Demand Savings Value Source</v>
          </cell>
          <cell r="G8684" t="str">
            <v/>
          </cell>
          <cell r="H8684" t="str">
            <v>Page 23</v>
          </cell>
          <cell r="I8684" t="str">
            <v>Wyoming Industrial  Agricultural Measure Review and Update 9 Nov.docx</v>
          </cell>
        </row>
        <row r="8685">
          <cell r="C8685" t="str">
            <v>1080.2_Gross incremental annual electric savings (kWh/yr)</v>
          </cell>
          <cell r="D8685">
            <v>2</v>
          </cell>
          <cell r="E8685" t="str">
            <v>Gross incremental annual electric savings (kWh/yr)</v>
          </cell>
          <cell r="F8685" t="str">
            <v>Energy Savings Value Source</v>
          </cell>
          <cell r="G8685" t="str">
            <v/>
          </cell>
          <cell r="H8685" t="str">
            <v>Page 23</v>
          </cell>
          <cell r="I8685" t="str">
            <v>Wyoming Industrial  Agricultural Measure Review and Update 9 Nov.docx</v>
          </cell>
        </row>
        <row r="8686">
          <cell r="C8686" t="str">
            <v>1080.2_Measure life (years)</v>
          </cell>
          <cell r="D8686">
            <v>2</v>
          </cell>
          <cell r="E8686" t="str">
            <v>Measure life (years)</v>
          </cell>
          <cell r="F8686" t="str">
            <v>Measure Life Value Source</v>
          </cell>
          <cell r="G8686" t="str">
            <v/>
          </cell>
          <cell r="H8686" t="str">
            <v>Page 23</v>
          </cell>
          <cell r="I8686" t="str">
            <v>Wyoming Industrial  Agricultural Measure Review and Update 9 Nov.docx</v>
          </cell>
        </row>
        <row r="8687">
          <cell r="C8687" t="str">
            <v>01132014-026.1_Gross incremental annual electric savings (kWh/yr)</v>
          </cell>
          <cell r="D8687">
            <v>1</v>
          </cell>
          <cell r="E8687" t="str">
            <v>Gross incremental annual electric savings (kWh/yr)</v>
          </cell>
          <cell r="F8687" t="str">
            <v>Energy Savings Value Source</v>
          </cell>
          <cell r="G8687" t="str">
            <v/>
          </cell>
          <cell r="H8687" t="str">
            <v/>
          </cell>
          <cell r="I8687" t="str">
            <v>PP WA Ltg Tool 070114.12.xlsm</v>
          </cell>
        </row>
        <row r="8688">
          <cell r="C8688" t="str">
            <v>01132014-026.1_Gross Average Monthly Demand Reduction (kW/unit)</v>
          </cell>
          <cell r="D8688">
            <v>1</v>
          </cell>
          <cell r="E8688" t="str">
            <v>Gross Average Monthly Demand Reduction (kW/unit)</v>
          </cell>
          <cell r="F8688" t="str">
            <v>Demand Savings Value Source</v>
          </cell>
          <cell r="G8688" t="str">
            <v/>
          </cell>
          <cell r="H8688" t="str">
            <v/>
          </cell>
          <cell r="I8688" t="str">
            <v>PP WA Ltg Tool 070114.12.xlsm</v>
          </cell>
        </row>
        <row r="8689">
          <cell r="C8689" t="str">
            <v>76.2_Planned Realization Rate</v>
          </cell>
          <cell r="D8689">
            <v>2</v>
          </cell>
          <cell r="E8689" t="str">
            <v>Planned Realization Rate</v>
          </cell>
          <cell r="F8689" t="str">
            <v>Realization Rate Value Source</v>
          </cell>
          <cell r="G8689" t="str">
            <v/>
          </cell>
          <cell r="H8689" t="str">
            <v>page 2</v>
          </cell>
          <cell r="I8689" t="str">
            <v>CA_FinAnswer_Express_Program_Evaluation_2009-2011.pdf</v>
          </cell>
        </row>
        <row r="8690">
          <cell r="C8690" t="str">
            <v>76.2_Planned Net to Gross Ratio</v>
          </cell>
          <cell r="D8690">
            <v>2</v>
          </cell>
          <cell r="E8690" t="str">
            <v>Planned Net to Gross Ratio</v>
          </cell>
          <cell r="F8690" t="str">
            <v>Net-to-Gross Value Source</v>
          </cell>
          <cell r="G8690" t="str">
            <v/>
          </cell>
          <cell r="H8690" t="str">
            <v>page 2</v>
          </cell>
          <cell r="I8690" t="str">
            <v>CA_FinAnswer_Express_Program_Evaluation_2009-2011.pdf</v>
          </cell>
        </row>
        <row r="8691">
          <cell r="C8691" t="str">
            <v>11032014-042.1_Measure life (years)</v>
          </cell>
          <cell r="D8691">
            <v>1</v>
          </cell>
          <cell r="E8691" t="str">
            <v>Measure life (years)</v>
          </cell>
          <cell r="F8691" t="str">
            <v>Measure Life Value Source</v>
          </cell>
          <cell r="G8691" t="str">
            <v/>
          </cell>
          <cell r="H8691" t="str">
            <v/>
          </cell>
          <cell r="I8691" t="str">
            <v>2010 ID FX MARKET CHARACTERIZATION 051512.pdf</v>
          </cell>
        </row>
        <row r="8692">
          <cell r="C8692" t="str">
            <v>11032014-042.1_Planned Net to Gross Ratio</v>
          </cell>
          <cell r="D8692">
            <v>1</v>
          </cell>
          <cell r="E8692" t="str">
            <v>Planned Net to Gross Ratio</v>
          </cell>
          <cell r="F8692" t="str">
            <v>Net-to-Gross Value Source</v>
          </cell>
          <cell r="G8692" t="str">
            <v/>
          </cell>
          <cell r="H8692" t="str">
            <v>Page 2</v>
          </cell>
          <cell r="I8692" t="str">
            <v>ID_FinAnswer_Express_Program_Evaluation_2009-2011.pdf</v>
          </cell>
        </row>
        <row r="8693">
          <cell r="C8693" t="str">
            <v>11032014-042.1_Planned Realization Rate</v>
          </cell>
          <cell r="D8693">
            <v>1</v>
          </cell>
          <cell r="E8693" t="str">
            <v>Planned Realization Rate</v>
          </cell>
          <cell r="F8693" t="str">
            <v>Realization Rate Value Source</v>
          </cell>
          <cell r="G8693" t="str">
            <v/>
          </cell>
          <cell r="H8693" t="str">
            <v>Table 1</v>
          </cell>
          <cell r="I8693" t="str">
            <v>ID_FinAnswer_Express_Program_Evaluation_2009-2011.pdf</v>
          </cell>
        </row>
        <row r="8694">
          <cell r="C8694" t="str">
            <v>11032014-044.1_Planned Realization Rate</v>
          </cell>
          <cell r="D8694">
            <v>1</v>
          </cell>
          <cell r="E8694" t="str">
            <v>Planned Realization Rate</v>
          </cell>
          <cell r="F8694" t="str">
            <v>Realization Rate Value Source</v>
          </cell>
          <cell r="G8694" t="str">
            <v/>
          </cell>
          <cell r="H8694" t="str">
            <v>Table 1</v>
          </cell>
          <cell r="I8694" t="str">
            <v>ID_FinAnswer_Express_Program_Evaluation_2009-2011.pdf</v>
          </cell>
        </row>
        <row r="8695">
          <cell r="C8695" t="str">
            <v>11032014-044.1_Planned Net to Gross Ratio</v>
          </cell>
          <cell r="D8695">
            <v>1</v>
          </cell>
          <cell r="E8695" t="str">
            <v>Planned Net to Gross Ratio</v>
          </cell>
          <cell r="F8695" t="str">
            <v>Net-to-Gross Value Source</v>
          </cell>
          <cell r="G8695" t="str">
            <v/>
          </cell>
          <cell r="H8695" t="str">
            <v>Page 2</v>
          </cell>
          <cell r="I8695" t="str">
            <v>ID_FinAnswer_Express_Program_Evaluation_2009-2011.pdf</v>
          </cell>
        </row>
        <row r="8696">
          <cell r="C8696" t="str">
            <v>11032014-044.1_Measure life (years)</v>
          </cell>
          <cell r="D8696">
            <v>1</v>
          </cell>
          <cell r="E8696" t="str">
            <v>Measure life (years)</v>
          </cell>
          <cell r="F8696" t="str">
            <v>Measure Life Value Source</v>
          </cell>
          <cell r="G8696" t="str">
            <v/>
          </cell>
          <cell r="H8696" t="str">
            <v/>
          </cell>
          <cell r="I8696" t="str">
            <v>2010 ID FX MARKET CHARACTERIZATION 051512.pdf</v>
          </cell>
        </row>
        <row r="8697">
          <cell r="C8697" t="str">
            <v>11032014-041.1_Planned Realization Rate</v>
          </cell>
          <cell r="D8697">
            <v>1</v>
          </cell>
          <cell r="E8697" t="str">
            <v>Planned Realization Rate</v>
          </cell>
          <cell r="F8697" t="str">
            <v>Realization Rate Value Source</v>
          </cell>
          <cell r="G8697" t="str">
            <v/>
          </cell>
          <cell r="H8697" t="str">
            <v>Table 1</v>
          </cell>
          <cell r="I8697" t="str">
            <v>ID_FinAnswer_Express_Program_Evaluation_2009-2011.pdf</v>
          </cell>
        </row>
        <row r="8698">
          <cell r="C8698" t="str">
            <v>11032014-041.1_Measure life (years)</v>
          </cell>
          <cell r="D8698">
            <v>1</v>
          </cell>
          <cell r="E8698" t="str">
            <v>Measure life (years)</v>
          </cell>
          <cell r="F8698" t="str">
            <v>Measure Life Value Source</v>
          </cell>
          <cell r="G8698" t="str">
            <v/>
          </cell>
          <cell r="H8698" t="str">
            <v/>
          </cell>
          <cell r="I8698" t="str">
            <v>2010 ID FX MARKET CHARACTERIZATION 051512.pdf</v>
          </cell>
        </row>
        <row r="8699">
          <cell r="C8699" t="str">
            <v>11032014-041.1_Planned Net to Gross Ratio</v>
          </cell>
          <cell r="D8699">
            <v>1</v>
          </cell>
          <cell r="E8699" t="str">
            <v>Planned Net to Gross Ratio</v>
          </cell>
          <cell r="F8699" t="str">
            <v>Net-to-Gross Value Source</v>
          </cell>
          <cell r="G8699" t="str">
            <v/>
          </cell>
          <cell r="H8699" t="str">
            <v>Page 2</v>
          </cell>
          <cell r="I8699" t="str">
            <v>ID_FinAnswer_Express_Program_Evaluation_2009-2011.pdf</v>
          </cell>
        </row>
        <row r="8700">
          <cell r="C8700" t="str">
            <v>11032014-043.1_Planned Realization Rate</v>
          </cell>
          <cell r="D8700">
            <v>1</v>
          </cell>
          <cell r="E8700" t="str">
            <v>Planned Realization Rate</v>
          </cell>
          <cell r="F8700" t="str">
            <v>Realization Rate Value Source</v>
          </cell>
          <cell r="G8700" t="str">
            <v/>
          </cell>
          <cell r="H8700" t="str">
            <v>Table 1</v>
          </cell>
          <cell r="I8700" t="str">
            <v>ID_FinAnswer_Express_Program_Evaluation_2009-2011.pdf</v>
          </cell>
        </row>
        <row r="8701">
          <cell r="C8701" t="str">
            <v>11032014-043.1_Measure life (years)</v>
          </cell>
          <cell r="D8701">
            <v>1</v>
          </cell>
          <cell r="E8701" t="str">
            <v>Measure life (years)</v>
          </cell>
          <cell r="F8701" t="str">
            <v>Measure Life Value Source</v>
          </cell>
          <cell r="G8701" t="str">
            <v/>
          </cell>
          <cell r="H8701" t="str">
            <v/>
          </cell>
          <cell r="I8701" t="str">
            <v>2010 ID FX MARKET CHARACTERIZATION 051512.pdf</v>
          </cell>
        </row>
        <row r="8702">
          <cell r="C8702" t="str">
            <v>11032014-043.1_Planned Net to Gross Ratio</v>
          </cell>
          <cell r="D8702">
            <v>1</v>
          </cell>
          <cell r="E8702" t="str">
            <v>Planned Net to Gross Ratio</v>
          </cell>
          <cell r="F8702" t="str">
            <v>Net-to-Gross Value Source</v>
          </cell>
          <cell r="G8702" t="str">
            <v/>
          </cell>
          <cell r="H8702" t="str">
            <v>Page 2</v>
          </cell>
          <cell r="I8702" t="str">
            <v>ID_FinAnswer_Express_Program_Evaluation_2009-2011.pdf</v>
          </cell>
        </row>
        <row r="8703">
          <cell r="C8703" t="str">
            <v>519.2_Incentive Customer ($)</v>
          </cell>
          <cell r="D8703">
            <v>2</v>
          </cell>
          <cell r="E8703" t="str">
            <v>Incentive Customer ($)</v>
          </cell>
          <cell r="F8703" t="str">
            <v>Incentive Value Source</v>
          </cell>
          <cell r="G8703" t="str">
            <v/>
          </cell>
          <cell r="H8703" t="str">
            <v/>
          </cell>
          <cell r="I8703" t="str">
            <v>HVAC Calculator 070113.2.xlsm</v>
          </cell>
        </row>
        <row r="8704">
          <cell r="C8704" t="str">
            <v>519.2_Gross Average Monthly Demand Reduction (kW/unit)</v>
          </cell>
          <cell r="D8704">
            <v>2</v>
          </cell>
          <cell r="E8704" t="str">
            <v>Gross Average Monthly Demand Reduction (kW/unit)</v>
          </cell>
          <cell r="F8704" t="str">
            <v>Demand Reduction Value Source</v>
          </cell>
          <cell r="G8704" t="str">
            <v/>
          </cell>
          <cell r="H8704" t="str">
            <v/>
          </cell>
          <cell r="I8704" t="str">
            <v>HVAC Calculator 070113.2.xlsm</v>
          </cell>
        </row>
        <row r="8705">
          <cell r="C8705" t="str">
            <v>519.2_Incremental cost ($)</v>
          </cell>
          <cell r="D8705">
            <v>2</v>
          </cell>
          <cell r="E8705" t="str">
            <v>Incremental cost ($)</v>
          </cell>
          <cell r="F8705" t="str">
            <v>Cost Value Source</v>
          </cell>
          <cell r="G8705" t="str">
            <v/>
          </cell>
          <cell r="H8705" t="str">
            <v/>
          </cell>
          <cell r="I8705" t="str">
            <v>HVAC Calculator 070113.2.xlsm</v>
          </cell>
        </row>
        <row r="8706">
          <cell r="C8706" t="str">
            <v>519.2_Gross incremental annual electric savings (kWh/yr)</v>
          </cell>
          <cell r="D8706">
            <v>2</v>
          </cell>
          <cell r="E8706" t="str">
            <v>Gross incremental annual electric savings (kWh/yr)</v>
          </cell>
          <cell r="F8706" t="str">
            <v xml:space="preserve">Energy Savings Value Source </v>
          </cell>
          <cell r="G8706" t="str">
            <v/>
          </cell>
          <cell r="H8706" t="str">
            <v/>
          </cell>
          <cell r="I8706" t="str">
            <v>HVAC Calculator 070113.2.xlsm</v>
          </cell>
        </row>
        <row r="8707">
          <cell r="C8707" t="str">
            <v>519.2_Gross incremental annual electric savings (kWh/yr)</v>
          </cell>
          <cell r="D8707">
            <v>2</v>
          </cell>
          <cell r="E8707" t="str">
            <v>Gross incremental annual electric savings (kWh/yr)</v>
          </cell>
          <cell r="F8707" t="str">
            <v>See Source Document(s) for savings methodology</v>
          </cell>
          <cell r="G8707" t="str">
            <v/>
          </cell>
          <cell r="H8707" t="str">
            <v/>
          </cell>
          <cell r="I8707" t="str">
            <v>HVAC Calculator 070113.2.xlsm</v>
          </cell>
        </row>
        <row r="8708">
          <cell r="C8708" t="str">
            <v>940.2_Planned Net to Gross Ratio</v>
          </cell>
          <cell r="D8708">
            <v>2</v>
          </cell>
          <cell r="E8708" t="str">
            <v>Planned Net to Gross Ratio</v>
          </cell>
          <cell r="F8708" t="str">
            <v>Net-to-Gross Value Source</v>
          </cell>
          <cell r="G8708" t="str">
            <v/>
          </cell>
          <cell r="H8708" t="str">
            <v>Page 10</v>
          </cell>
          <cell r="I8708" t="str">
            <v>DSM_WY_FinAnswerExpress_Report_2011.pdf</v>
          </cell>
        </row>
        <row r="8709">
          <cell r="C8709" t="str">
            <v>940.2_Measure life (years)</v>
          </cell>
          <cell r="D8709">
            <v>2</v>
          </cell>
          <cell r="E8709" t="str">
            <v>Measure life (years)</v>
          </cell>
          <cell r="F8709" t="str">
            <v>Measure Life Value Source</v>
          </cell>
          <cell r="G8709" t="str">
            <v/>
          </cell>
          <cell r="H8709" t="str">
            <v>Page 7-24</v>
          </cell>
          <cell r="I8709" t="str">
            <v>2010 WY Market Characterization 101810.pdf</v>
          </cell>
        </row>
        <row r="8710">
          <cell r="C8710" t="str">
            <v>940.2_Planned Realization Rate</v>
          </cell>
          <cell r="D8710">
            <v>2</v>
          </cell>
          <cell r="E8710" t="str">
            <v>Planned Realization Rate</v>
          </cell>
          <cell r="F8710" t="str">
            <v>Realization Rate Value Source</v>
          </cell>
          <cell r="G8710" t="str">
            <v/>
          </cell>
          <cell r="H8710" t="str">
            <v>Table 1</v>
          </cell>
          <cell r="I8710" t="str">
            <v>DSM_WY_FinAnswerExpress_Report_2011.pdf</v>
          </cell>
        </row>
        <row r="8711">
          <cell r="C8711" t="str">
            <v>3156.2_Gross Average Monthly Demand Reduction (kW/unit)</v>
          </cell>
          <cell r="D8711">
            <v>2</v>
          </cell>
          <cell r="E8711" t="str">
            <v>Gross Average Monthly Demand Reduction (kW/unit)</v>
          </cell>
          <cell r="F8711" t="str">
            <v>Demand Reduction Value Source</v>
          </cell>
          <cell r="G8711" t="str">
            <v/>
          </cell>
          <cell r="H8711" t="str">
            <v/>
          </cell>
          <cell r="I8711" t="str">
            <v>HVAC Calculator 070113.2.xlsm</v>
          </cell>
        </row>
        <row r="8712">
          <cell r="C8712" t="str">
            <v>3156.2_Incremental cost ($)</v>
          </cell>
          <cell r="D8712">
            <v>2</v>
          </cell>
          <cell r="E8712" t="str">
            <v>Incremental cost ($)</v>
          </cell>
          <cell r="F8712" t="str">
            <v>Cost Value Source</v>
          </cell>
          <cell r="G8712" t="str">
            <v/>
          </cell>
          <cell r="H8712" t="str">
            <v/>
          </cell>
          <cell r="I8712" t="str">
            <v>HVAC Calculator 070113.2.xlsm</v>
          </cell>
        </row>
        <row r="8713">
          <cell r="C8713" t="str">
            <v>3156.2_Gross incremental annual electric savings (kWh/yr)</v>
          </cell>
          <cell r="D8713">
            <v>2</v>
          </cell>
          <cell r="E8713" t="str">
            <v>Gross incremental annual electric savings (kWh/yr)</v>
          </cell>
          <cell r="F8713" t="str">
            <v xml:space="preserve">Energy Savings Value Source </v>
          </cell>
          <cell r="G8713" t="str">
            <v/>
          </cell>
          <cell r="H8713" t="str">
            <v/>
          </cell>
          <cell r="I8713" t="str">
            <v>HVAC Calculator 070113.2.xlsm</v>
          </cell>
        </row>
        <row r="8714">
          <cell r="C8714" t="str">
            <v>3156.2_Gross incremental annual electric savings (kWh/yr)</v>
          </cell>
          <cell r="D8714">
            <v>2</v>
          </cell>
          <cell r="E8714" t="str">
            <v>Gross incremental annual electric savings (kWh/yr)</v>
          </cell>
          <cell r="F8714" t="str">
            <v>See Source Document(s) for savings methodology</v>
          </cell>
          <cell r="G8714" t="str">
            <v/>
          </cell>
          <cell r="H8714" t="str">
            <v/>
          </cell>
          <cell r="I8714" t="str">
            <v>HVAC Calculator 070113.2.xlsm</v>
          </cell>
        </row>
        <row r="8715">
          <cell r="C8715" t="str">
            <v>3156.2_Incentive Customer ($)</v>
          </cell>
          <cell r="D8715">
            <v>2</v>
          </cell>
          <cell r="E8715" t="str">
            <v>Incentive Customer ($)</v>
          </cell>
          <cell r="F8715" t="str">
            <v>Incentive Value Source</v>
          </cell>
          <cell r="G8715" t="str">
            <v/>
          </cell>
          <cell r="H8715" t="str">
            <v/>
          </cell>
          <cell r="I8715" t="str">
            <v>HVAC Calculator 070113.2.xlsm</v>
          </cell>
        </row>
        <row r="8716">
          <cell r="C8716" t="str">
            <v>2998.2_Measure life (years)</v>
          </cell>
          <cell r="D8716">
            <v>2</v>
          </cell>
          <cell r="E8716" t="str">
            <v>Measure life (years)</v>
          </cell>
          <cell r="F8716" t="str">
            <v>Measure Life Value Source</v>
          </cell>
          <cell r="G8716" t="str">
            <v/>
          </cell>
          <cell r="H8716" t="str">
            <v>pg 24-25, Table 7-14</v>
          </cell>
          <cell r="I8716" t="str">
            <v>FinAnswer Express Market Characterization and Program Enhancements - Washington Service Territory 9 Sept 2011.pdf</v>
          </cell>
        </row>
        <row r="8717">
          <cell r="C8717" t="str">
            <v>12012014-012.1_Planned Realization Rate</v>
          </cell>
          <cell r="D8717">
            <v>1</v>
          </cell>
          <cell r="E8717" t="str">
            <v>Planned Realization Rate</v>
          </cell>
          <cell r="F8717" t="str">
            <v>Realization Rate Value Source</v>
          </cell>
          <cell r="G8717" t="str">
            <v/>
          </cell>
          <cell r="H8717" t="str">
            <v>Table 1</v>
          </cell>
          <cell r="I8717" t="str">
            <v>DSM_WY_FinAnswerExpress_Report_2011.pdf</v>
          </cell>
        </row>
        <row r="8718">
          <cell r="C8718" t="str">
            <v>12012014-012.1_Planned Net to Gross Ratio</v>
          </cell>
          <cell r="D8718">
            <v>1</v>
          </cell>
          <cell r="E8718" t="str">
            <v>Planned Net to Gross Ratio</v>
          </cell>
          <cell r="F8718" t="str">
            <v>Net-to-Gross Value Source</v>
          </cell>
          <cell r="G8718" t="str">
            <v/>
          </cell>
          <cell r="H8718" t="str">
            <v>Page 10</v>
          </cell>
          <cell r="I8718" t="str">
            <v>DSM_WY_FinAnswerExpress_Report_2011.pdf</v>
          </cell>
        </row>
        <row r="8719">
          <cell r="C8719" t="str">
            <v>12012014-012.1_Measure life (years)</v>
          </cell>
          <cell r="D8719">
            <v>1</v>
          </cell>
          <cell r="E8719" t="str">
            <v>Measure life (years)</v>
          </cell>
          <cell r="F8719" t="str">
            <v>Measure Life Value Source</v>
          </cell>
          <cell r="G8719" t="str">
            <v/>
          </cell>
          <cell r="H8719" t="str">
            <v>Page 7-24</v>
          </cell>
          <cell r="I8719" t="str">
            <v>2010 WY Market Characterization 101810.pdf</v>
          </cell>
        </row>
        <row r="8720">
          <cell r="C8720" t="str">
            <v>3150.2_Incremental cost ($)</v>
          </cell>
          <cell r="D8720">
            <v>2</v>
          </cell>
          <cell r="E8720" t="str">
            <v>Incremental cost ($)</v>
          </cell>
          <cell r="F8720" t="str">
            <v>Cost Value Source</v>
          </cell>
          <cell r="G8720" t="str">
            <v/>
          </cell>
          <cell r="H8720" t="str">
            <v/>
          </cell>
          <cell r="I8720" t="str">
            <v>HVAC Calculator 070113.2.xlsm</v>
          </cell>
        </row>
        <row r="8721">
          <cell r="C8721" t="str">
            <v>3150.2_Gross incremental annual electric savings (kWh/yr)</v>
          </cell>
          <cell r="D8721">
            <v>2</v>
          </cell>
          <cell r="E8721" t="str">
            <v>Gross incremental annual electric savings (kWh/yr)</v>
          </cell>
          <cell r="F8721" t="str">
            <v>See Source Document(s) for savings methodology</v>
          </cell>
          <cell r="G8721" t="str">
            <v/>
          </cell>
          <cell r="H8721" t="str">
            <v/>
          </cell>
          <cell r="I8721" t="str">
            <v>HVAC Calculator 070113.2.xlsm</v>
          </cell>
        </row>
        <row r="8722">
          <cell r="C8722" t="str">
            <v>3150.2_Gross incremental annual electric savings (kWh/yr)</v>
          </cell>
          <cell r="D8722">
            <v>2</v>
          </cell>
          <cell r="E8722" t="str">
            <v>Gross incremental annual electric savings (kWh/yr)</v>
          </cell>
          <cell r="F8722" t="str">
            <v xml:space="preserve">Energy Savings Value Source </v>
          </cell>
          <cell r="G8722" t="str">
            <v/>
          </cell>
          <cell r="H8722" t="str">
            <v/>
          </cell>
          <cell r="I8722" t="str">
            <v>HVAC Calculator 070113.2.xlsm</v>
          </cell>
        </row>
        <row r="8723">
          <cell r="C8723" t="str">
            <v>3150.2_Gross Average Monthly Demand Reduction (kW/unit)</v>
          </cell>
          <cell r="D8723">
            <v>2</v>
          </cell>
          <cell r="E8723" t="str">
            <v>Gross Average Monthly Demand Reduction (kW/unit)</v>
          </cell>
          <cell r="F8723" t="str">
            <v>Demand Reduction Value Source</v>
          </cell>
          <cell r="G8723" t="str">
            <v/>
          </cell>
          <cell r="H8723" t="str">
            <v/>
          </cell>
          <cell r="I8723" t="str">
            <v>HVAC Calculator 070113.2.xlsm</v>
          </cell>
        </row>
        <row r="8724">
          <cell r="C8724" t="str">
            <v>3150.2_Incentive Customer ($)</v>
          </cell>
          <cell r="D8724">
            <v>2</v>
          </cell>
          <cell r="E8724" t="str">
            <v>Incentive Customer ($)</v>
          </cell>
          <cell r="F8724" t="str">
            <v>Incentive Value Source</v>
          </cell>
          <cell r="G8724" t="str">
            <v/>
          </cell>
          <cell r="H8724" t="str">
            <v/>
          </cell>
          <cell r="I8724" t="str">
            <v>HVAC Calculator 070113.2.xlsm</v>
          </cell>
        </row>
        <row r="8725">
          <cell r="C8725" t="str">
            <v>3133.2_Measure life (years)</v>
          </cell>
          <cell r="D8725">
            <v>2</v>
          </cell>
          <cell r="E8725" t="str">
            <v>Measure life (years)</v>
          </cell>
          <cell r="F8725" t="str">
            <v>Measure Life Value Source</v>
          </cell>
          <cell r="G8725" t="str">
            <v/>
          </cell>
          <cell r="H8725" t="str">
            <v>Page 7-24</v>
          </cell>
          <cell r="I8725" t="str">
            <v>2010 WY Market Characterization 101810.pdf</v>
          </cell>
        </row>
        <row r="8726">
          <cell r="C8726" t="str">
            <v>3133.2_Planned Realization Rate</v>
          </cell>
          <cell r="D8726">
            <v>2</v>
          </cell>
          <cell r="E8726" t="str">
            <v>Planned Realization Rate</v>
          </cell>
          <cell r="F8726" t="str">
            <v>Realization Rate Value Source</v>
          </cell>
          <cell r="G8726" t="str">
            <v/>
          </cell>
          <cell r="H8726" t="str">
            <v>Table 1</v>
          </cell>
          <cell r="I8726" t="str">
            <v>DSM_WY_FinAnswerExpress_Report_2011.pdf</v>
          </cell>
        </row>
        <row r="8727">
          <cell r="C8727" t="str">
            <v>3133.2_Planned Net to Gross Ratio</v>
          </cell>
          <cell r="D8727">
            <v>2</v>
          </cell>
          <cell r="E8727" t="str">
            <v>Planned Net to Gross Ratio</v>
          </cell>
          <cell r="F8727" t="str">
            <v>Net-to-Gross Value Source</v>
          </cell>
          <cell r="G8727" t="str">
            <v/>
          </cell>
          <cell r="H8727" t="str">
            <v>Page 10</v>
          </cell>
          <cell r="I8727" t="str">
            <v>DSM_WY_FinAnswerExpress_Report_2011.pdf</v>
          </cell>
        </row>
        <row r="8728">
          <cell r="C8728" t="str">
            <v>3162.2_Gross Average Monthly Demand Reduction (kW/unit)</v>
          </cell>
          <cell r="D8728">
            <v>2</v>
          </cell>
          <cell r="E8728" t="str">
            <v>Gross Average Monthly Demand Reduction (kW/unit)</v>
          </cell>
          <cell r="F8728" t="str">
            <v>Demand Reduction Value Source</v>
          </cell>
          <cell r="G8728" t="str">
            <v/>
          </cell>
          <cell r="H8728" t="str">
            <v/>
          </cell>
          <cell r="I8728" t="str">
            <v>HVAC Calculator 070113.2.xlsm</v>
          </cell>
        </row>
        <row r="8729">
          <cell r="C8729" t="str">
            <v>3162.2_Gross incremental annual electric savings (kWh/yr)</v>
          </cell>
          <cell r="D8729">
            <v>2</v>
          </cell>
          <cell r="E8729" t="str">
            <v>Gross incremental annual electric savings (kWh/yr)</v>
          </cell>
          <cell r="F8729" t="str">
            <v xml:space="preserve">Energy Savings Value Source </v>
          </cell>
          <cell r="G8729" t="str">
            <v/>
          </cell>
          <cell r="H8729" t="str">
            <v/>
          </cell>
          <cell r="I8729" t="str">
            <v>HVAC Calculator 070113.2.xlsm</v>
          </cell>
        </row>
        <row r="8730">
          <cell r="C8730" t="str">
            <v>3162.2_Gross incremental annual electric savings (kWh/yr)</v>
          </cell>
          <cell r="D8730">
            <v>2</v>
          </cell>
          <cell r="E8730" t="str">
            <v>Gross incremental annual electric savings (kWh/yr)</v>
          </cell>
          <cell r="F8730" t="str">
            <v>See Source Document(s) for savings methodology</v>
          </cell>
          <cell r="G8730" t="str">
            <v/>
          </cell>
          <cell r="H8730" t="str">
            <v/>
          </cell>
          <cell r="I8730" t="str">
            <v>HVAC Calculator 070113.2.xlsm</v>
          </cell>
        </row>
        <row r="8731">
          <cell r="C8731" t="str">
            <v>3162.2_Incremental cost ($)</v>
          </cell>
          <cell r="D8731">
            <v>2</v>
          </cell>
          <cell r="E8731" t="str">
            <v>Incremental cost ($)</v>
          </cell>
          <cell r="F8731" t="str">
            <v>Cost Value Source</v>
          </cell>
          <cell r="G8731" t="str">
            <v/>
          </cell>
          <cell r="H8731" t="str">
            <v/>
          </cell>
          <cell r="I8731" t="str">
            <v>HVAC Calculator 070113.2.xlsm</v>
          </cell>
        </row>
        <row r="8732">
          <cell r="C8732" t="str">
            <v>3162.2_Incentive Customer ($)</v>
          </cell>
          <cell r="D8732">
            <v>2</v>
          </cell>
          <cell r="E8732" t="str">
            <v>Incentive Customer ($)</v>
          </cell>
          <cell r="F8732" t="str">
            <v>Incentive Value Source</v>
          </cell>
          <cell r="G8732" t="str">
            <v/>
          </cell>
          <cell r="H8732" t="str">
            <v/>
          </cell>
          <cell r="I8732" t="str">
            <v>HVAC Calculator 070113.2.xlsm</v>
          </cell>
        </row>
        <row r="8733">
          <cell r="C8733" t="str">
            <v>3004.2_Measure life (years)</v>
          </cell>
          <cell r="D8733">
            <v>2</v>
          </cell>
          <cell r="E8733" t="str">
            <v>Measure life (years)</v>
          </cell>
          <cell r="F8733" t="str">
            <v>Measure Life Value Source</v>
          </cell>
          <cell r="G8733" t="str">
            <v/>
          </cell>
          <cell r="H8733" t="str">
            <v>pg 24-25, Table 7-14</v>
          </cell>
          <cell r="I8733" t="str">
            <v>FinAnswer Express Market Characterization and Program Enhancements - Washington Service Territory 9 Sept 2011.pdf</v>
          </cell>
        </row>
        <row r="8734">
          <cell r="C8734" t="str">
            <v>12012014-013.1_Planned Realization Rate</v>
          </cell>
          <cell r="D8734">
            <v>1</v>
          </cell>
          <cell r="E8734" t="str">
            <v>Planned Realization Rate</v>
          </cell>
          <cell r="F8734" t="str">
            <v>Realization Rate Value Source</v>
          </cell>
          <cell r="G8734" t="str">
            <v/>
          </cell>
          <cell r="H8734" t="str">
            <v>Table 1</v>
          </cell>
          <cell r="I8734" t="str">
            <v>DSM_WY_FinAnswerExpress_Report_2011.pdf</v>
          </cell>
        </row>
        <row r="8735">
          <cell r="C8735" t="str">
            <v>12012014-013.1_Measure life (years)</v>
          </cell>
          <cell r="D8735">
            <v>1</v>
          </cell>
          <cell r="E8735" t="str">
            <v>Measure life (years)</v>
          </cell>
          <cell r="F8735" t="str">
            <v>Measure Life Value Source</v>
          </cell>
          <cell r="G8735" t="str">
            <v/>
          </cell>
          <cell r="H8735" t="str">
            <v>Page 7-24</v>
          </cell>
          <cell r="I8735" t="str">
            <v>2010 WY Market Characterization 101810.pdf</v>
          </cell>
        </row>
        <row r="8736">
          <cell r="C8736" t="str">
            <v>12012014-013.1_Planned Net to Gross Ratio</v>
          </cell>
          <cell r="D8736">
            <v>1</v>
          </cell>
          <cell r="E8736" t="str">
            <v>Planned Net to Gross Ratio</v>
          </cell>
          <cell r="F8736" t="str">
            <v>Net-to-Gross Value Source</v>
          </cell>
          <cell r="G8736" t="str">
            <v/>
          </cell>
          <cell r="H8736" t="str">
            <v>Page 10</v>
          </cell>
          <cell r="I8736" t="str">
            <v>DSM_WY_FinAnswerExpress_Report_2011.pdf</v>
          </cell>
        </row>
        <row r="8737">
          <cell r="C8737" t="str">
            <v>520.2_Incentive Customer ($)</v>
          </cell>
          <cell r="D8737">
            <v>2</v>
          </cell>
          <cell r="E8737" t="str">
            <v>Incentive Customer ($)</v>
          </cell>
          <cell r="F8737" t="str">
            <v>Incentive Value Source</v>
          </cell>
          <cell r="G8737" t="str">
            <v/>
          </cell>
          <cell r="H8737" t="str">
            <v/>
          </cell>
          <cell r="I8737" t="str">
            <v>HVAC Calculator 070113.2.xlsm</v>
          </cell>
        </row>
        <row r="8738">
          <cell r="C8738" t="str">
            <v>520.2_Gross incremental annual electric savings (kWh/yr)</v>
          </cell>
          <cell r="D8738">
            <v>2</v>
          </cell>
          <cell r="E8738" t="str">
            <v>Gross incremental annual electric savings (kWh/yr)</v>
          </cell>
          <cell r="F8738" t="str">
            <v xml:space="preserve">Energy Savings Value Source </v>
          </cell>
          <cell r="G8738" t="str">
            <v/>
          </cell>
          <cell r="H8738" t="str">
            <v/>
          </cell>
          <cell r="I8738" t="str">
            <v>HVAC Calculator 070113.2.xlsm</v>
          </cell>
        </row>
        <row r="8739">
          <cell r="C8739" t="str">
            <v>520.2_Gross Average Monthly Demand Reduction (kW/unit)</v>
          </cell>
          <cell r="D8739">
            <v>2</v>
          </cell>
          <cell r="E8739" t="str">
            <v>Gross Average Monthly Demand Reduction (kW/unit)</v>
          </cell>
          <cell r="F8739" t="str">
            <v>Demand Reduction Value Source</v>
          </cell>
          <cell r="G8739" t="str">
            <v/>
          </cell>
          <cell r="H8739" t="str">
            <v/>
          </cell>
          <cell r="I8739" t="str">
            <v>HVAC Calculator 070113.2.xlsm</v>
          </cell>
        </row>
        <row r="8740">
          <cell r="C8740" t="str">
            <v>520.2_Incremental cost ($)</v>
          </cell>
          <cell r="D8740">
            <v>2</v>
          </cell>
          <cell r="E8740" t="str">
            <v>Incremental cost ($)</v>
          </cell>
          <cell r="F8740" t="str">
            <v>Cost Value Source</v>
          </cell>
          <cell r="G8740" t="str">
            <v/>
          </cell>
          <cell r="H8740" t="str">
            <v/>
          </cell>
          <cell r="I8740" t="str">
            <v>HVAC Calculator 070113.2.xlsm</v>
          </cell>
        </row>
        <row r="8741">
          <cell r="C8741" t="str">
            <v>520.2_Gross incremental annual electric savings (kWh/yr)</v>
          </cell>
          <cell r="D8741">
            <v>2</v>
          </cell>
          <cell r="E8741" t="str">
            <v>Gross incremental annual electric savings (kWh/yr)</v>
          </cell>
          <cell r="F8741" t="str">
            <v>See Source Document(s) for savings methodology</v>
          </cell>
          <cell r="G8741" t="str">
            <v/>
          </cell>
          <cell r="H8741" t="str">
            <v/>
          </cell>
          <cell r="I8741" t="str">
            <v>HVAC Calculator 070113.2.xlsm</v>
          </cell>
        </row>
        <row r="8742">
          <cell r="C8742" t="str">
            <v>3157.2_Incremental cost ($)</v>
          </cell>
          <cell r="D8742">
            <v>2</v>
          </cell>
          <cell r="E8742" t="str">
            <v>Incremental cost ($)</v>
          </cell>
          <cell r="F8742" t="str">
            <v>Cost Value Source</v>
          </cell>
          <cell r="G8742" t="str">
            <v/>
          </cell>
          <cell r="H8742" t="str">
            <v/>
          </cell>
          <cell r="I8742" t="str">
            <v>HVAC Calculator 070113.2.xlsm</v>
          </cell>
        </row>
        <row r="8743">
          <cell r="C8743" t="str">
            <v>3157.2_Incentive Customer ($)</v>
          </cell>
          <cell r="D8743">
            <v>2</v>
          </cell>
          <cell r="E8743" t="str">
            <v>Incentive Customer ($)</v>
          </cell>
          <cell r="F8743" t="str">
            <v>Incentive Value Source</v>
          </cell>
          <cell r="G8743" t="str">
            <v/>
          </cell>
          <cell r="H8743" t="str">
            <v/>
          </cell>
          <cell r="I8743" t="str">
            <v>HVAC Calculator 070113.2.xlsm</v>
          </cell>
        </row>
        <row r="8744">
          <cell r="C8744" t="str">
            <v>3157.2_Gross incremental annual electric savings (kWh/yr)</v>
          </cell>
          <cell r="D8744">
            <v>2</v>
          </cell>
          <cell r="E8744" t="str">
            <v>Gross incremental annual electric savings (kWh/yr)</v>
          </cell>
          <cell r="F8744" t="str">
            <v>See Source Document(s) for savings methodology</v>
          </cell>
          <cell r="G8744" t="str">
            <v/>
          </cell>
          <cell r="H8744" t="str">
            <v/>
          </cell>
          <cell r="I8744" t="str">
            <v>HVAC Calculator 070113.2.xlsm</v>
          </cell>
        </row>
        <row r="8745">
          <cell r="C8745" t="str">
            <v>3157.2_Gross Average Monthly Demand Reduction (kW/unit)</v>
          </cell>
          <cell r="D8745">
            <v>2</v>
          </cell>
          <cell r="E8745" t="str">
            <v>Gross Average Monthly Demand Reduction (kW/unit)</v>
          </cell>
          <cell r="F8745" t="str">
            <v>Demand Reduction Value Source</v>
          </cell>
          <cell r="G8745" t="str">
            <v/>
          </cell>
          <cell r="H8745" t="str">
            <v/>
          </cell>
          <cell r="I8745" t="str">
            <v>HVAC Calculator 070113.2.xlsm</v>
          </cell>
        </row>
        <row r="8746">
          <cell r="C8746" t="str">
            <v>3157.2_Gross incremental annual electric savings (kWh/yr)</v>
          </cell>
          <cell r="D8746">
            <v>2</v>
          </cell>
          <cell r="E8746" t="str">
            <v>Gross incremental annual electric savings (kWh/yr)</v>
          </cell>
          <cell r="F8746" t="str">
            <v xml:space="preserve">Energy Savings Value Source </v>
          </cell>
          <cell r="G8746" t="str">
            <v/>
          </cell>
          <cell r="H8746" t="str">
            <v/>
          </cell>
          <cell r="I8746" t="str">
            <v>HVAC Calculator 070113.2.xlsm</v>
          </cell>
        </row>
        <row r="8747">
          <cell r="C8747" t="str">
            <v>3151.2_Incentive Customer ($)</v>
          </cell>
          <cell r="D8747">
            <v>2</v>
          </cell>
          <cell r="E8747" t="str">
            <v>Incentive Customer ($)</v>
          </cell>
          <cell r="F8747" t="str">
            <v>Incentive Value Source</v>
          </cell>
          <cell r="G8747" t="str">
            <v/>
          </cell>
          <cell r="H8747" t="str">
            <v/>
          </cell>
          <cell r="I8747" t="str">
            <v>HVAC Calculator 070113.2.xlsm</v>
          </cell>
        </row>
        <row r="8748">
          <cell r="C8748" t="str">
            <v>3151.2_Incremental cost ($)</v>
          </cell>
          <cell r="D8748">
            <v>2</v>
          </cell>
          <cell r="E8748" t="str">
            <v>Incremental cost ($)</v>
          </cell>
          <cell r="F8748" t="str">
            <v>Cost Value Source</v>
          </cell>
          <cell r="G8748" t="str">
            <v/>
          </cell>
          <cell r="H8748" t="str">
            <v/>
          </cell>
          <cell r="I8748" t="str">
            <v>HVAC Calculator 070113.2.xlsm</v>
          </cell>
        </row>
        <row r="8749">
          <cell r="C8749" t="str">
            <v>3151.2_Gross incremental annual electric savings (kWh/yr)</v>
          </cell>
          <cell r="D8749">
            <v>2</v>
          </cell>
          <cell r="E8749" t="str">
            <v>Gross incremental annual electric savings (kWh/yr)</v>
          </cell>
          <cell r="F8749" t="str">
            <v>See Source Document(s) for savings methodology</v>
          </cell>
          <cell r="G8749" t="str">
            <v/>
          </cell>
          <cell r="H8749" t="str">
            <v/>
          </cell>
          <cell r="I8749" t="str">
            <v>HVAC Calculator 070113.2.xlsm</v>
          </cell>
        </row>
        <row r="8750">
          <cell r="C8750" t="str">
            <v>3151.2_Gross Average Monthly Demand Reduction (kW/unit)</v>
          </cell>
          <cell r="D8750">
            <v>2</v>
          </cell>
          <cell r="E8750" t="str">
            <v>Gross Average Monthly Demand Reduction (kW/unit)</v>
          </cell>
          <cell r="F8750" t="str">
            <v>Demand Reduction Value Source</v>
          </cell>
          <cell r="G8750" t="str">
            <v/>
          </cell>
          <cell r="H8750" t="str">
            <v/>
          </cell>
          <cell r="I8750" t="str">
            <v>HVAC Calculator 070113.2.xlsm</v>
          </cell>
        </row>
        <row r="8751">
          <cell r="C8751" t="str">
            <v>3151.2_Gross incremental annual electric savings (kWh/yr)</v>
          </cell>
          <cell r="D8751">
            <v>2</v>
          </cell>
          <cell r="E8751" t="str">
            <v>Gross incremental annual electric savings (kWh/yr)</v>
          </cell>
          <cell r="F8751" t="str">
            <v xml:space="preserve">Energy Savings Value Source </v>
          </cell>
          <cell r="G8751" t="str">
            <v/>
          </cell>
          <cell r="H8751" t="str">
            <v/>
          </cell>
          <cell r="I8751" t="str">
            <v>HVAC Calculator 070113.2.xlsm</v>
          </cell>
        </row>
        <row r="8752">
          <cell r="C8752" t="str">
            <v>3163.2_Gross incremental annual electric savings (kWh/yr)</v>
          </cell>
          <cell r="D8752">
            <v>2</v>
          </cell>
          <cell r="E8752" t="str">
            <v>Gross incremental annual electric savings (kWh/yr)</v>
          </cell>
          <cell r="F8752" t="str">
            <v>See Source Document(s) for savings methodology</v>
          </cell>
          <cell r="G8752" t="str">
            <v/>
          </cell>
          <cell r="H8752" t="str">
            <v/>
          </cell>
          <cell r="I8752" t="str">
            <v>HVAC Calculator 070113.2.xlsm</v>
          </cell>
        </row>
        <row r="8753">
          <cell r="C8753" t="str">
            <v>3163.2_Gross incremental annual electric savings (kWh/yr)</v>
          </cell>
          <cell r="D8753">
            <v>2</v>
          </cell>
          <cell r="E8753" t="str">
            <v>Gross incremental annual electric savings (kWh/yr)</v>
          </cell>
          <cell r="F8753" t="str">
            <v xml:space="preserve">Energy Savings Value Source </v>
          </cell>
          <cell r="G8753" t="str">
            <v/>
          </cell>
          <cell r="H8753" t="str">
            <v/>
          </cell>
          <cell r="I8753" t="str">
            <v>HVAC Calculator 070113.2.xlsm</v>
          </cell>
        </row>
        <row r="8754">
          <cell r="C8754" t="str">
            <v>3163.2_Incentive Customer ($)</v>
          </cell>
          <cell r="D8754">
            <v>2</v>
          </cell>
          <cell r="E8754" t="str">
            <v>Incentive Customer ($)</v>
          </cell>
          <cell r="F8754" t="str">
            <v>Incentive Value Source</v>
          </cell>
          <cell r="G8754" t="str">
            <v/>
          </cell>
          <cell r="H8754" t="str">
            <v/>
          </cell>
          <cell r="I8754" t="str">
            <v>HVAC Calculator 070113.2.xlsm</v>
          </cell>
        </row>
        <row r="8755">
          <cell r="C8755" t="str">
            <v>3163.2_Incremental cost ($)</v>
          </cell>
          <cell r="D8755">
            <v>2</v>
          </cell>
          <cell r="E8755" t="str">
            <v>Incremental cost ($)</v>
          </cell>
          <cell r="F8755" t="str">
            <v>Cost Value Source</v>
          </cell>
          <cell r="G8755" t="str">
            <v/>
          </cell>
          <cell r="H8755" t="str">
            <v/>
          </cell>
          <cell r="I8755" t="str">
            <v>HVAC Calculator 070113.2.xlsm</v>
          </cell>
        </row>
        <row r="8756">
          <cell r="C8756" t="str">
            <v>3163.2_Gross Average Monthly Demand Reduction (kW/unit)</v>
          </cell>
          <cell r="D8756">
            <v>2</v>
          </cell>
          <cell r="E8756" t="str">
            <v>Gross Average Monthly Demand Reduction (kW/unit)</v>
          </cell>
          <cell r="F8756" t="str">
            <v>Demand Reduction Value Source</v>
          </cell>
          <cell r="G8756" t="str">
            <v/>
          </cell>
          <cell r="H8756" t="str">
            <v/>
          </cell>
          <cell r="I8756" t="str">
            <v>HVAC Calculator 070113.2.xlsm</v>
          </cell>
        </row>
        <row r="8757">
          <cell r="C8757" t="str">
            <v>522.2_Gross incremental annual electric savings (kWh/yr)</v>
          </cell>
          <cell r="D8757">
            <v>2</v>
          </cell>
          <cell r="E8757" t="str">
            <v>Gross incremental annual electric savings (kWh/yr)</v>
          </cell>
          <cell r="F8757" t="str">
            <v xml:space="preserve">Energy Savings Value Source </v>
          </cell>
          <cell r="G8757" t="str">
            <v/>
          </cell>
          <cell r="H8757" t="str">
            <v/>
          </cell>
          <cell r="I8757" t="str">
            <v>HVAC Calculator 070113.2.xlsm</v>
          </cell>
        </row>
        <row r="8758">
          <cell r="C8758" t="str">
            <v>522.2_Gross Average Monthly Demand Reduction (kW/unit)</v>
          </cell>
          <cell r="D8758">
            <v>2</v>
          </cell>
          <cell r="E8758" t="str">
            <v>Gross Average Monthly Demand Reduction (kW/unit)</v>
          </cell>
          <cell r="F8758" t="str">
            <v>Demand Reduction Value Source</v>
          </cell>
          <cell r="G8758" t="str">
            <v/>
          </cell>
          <cell r="H8758" t="str">
            <v/>
          </cell>
          <cell r="I8758" t="str">
            <v>HVAC Calculator 070113.2.xlsm</v>
          </cell>
        </row>
        <row r="8759">
          <cell r="C8759" t="str">
            <v>522.2_Gross incremental annual electric savings (kWh/yr)</v>
          </cell>
          <cell r="D8759">
            <v>2</v>
          </cell>
          <cell r="E8759" t="str">
            <v>Gross incremental annual electric savings (kWh/yr)</v>
          </cell>
          <cell r="F8759" t="str">
            <v>See Source Document(s) for savings methodology</v>
          </cell>
          <cell r="G8759" t="str">
            <v/>
          </cell>
          <cell r="H8759" t="str">
            <v/>
          </cell>
          <cell r="I8759" t="str">
            <v>HVAC Calculator 070113.2.xlsm</v>
          </cell>
        </row>
        <row r="8760">
          <cell r="C8760" t="str">
            <v>522.2_Incentive Customer ($)</v>
          </cell>
          <cell r="D8760">
            <v>2</v>
          </cell>
          <cell r="E8760" t="str">
            <v>Incentive Customer ($)</v>
          </cell>
          <cell r="F8760" t="str">
            <v>Incentive Value Source</v>
          </cell>
          <cell r="G8760" t="str">
            <v/>
          </cell>
          <cell r="H8760" t="str">
            <v/>
          </cell>
          <cell r="I8760" t="str">
            <v>HVAC Calculator 070113.2.xlsm</v>
          </cell>
        </row>
        <row r="8761">
          <cell r="C8761" t="str">
            <v>522.2_Incremental cost ($)</v>
          </cell>
          <cell r="D8761">
            <v>2</v>
          </cell>
          <cell r="E8761" t="str">
            <v>Incremental cost ($)</v>
          </cell>
          <cell r="F8761" t="str">
            <v>Cost Value Source</v>
          </cell>
          <cell r="G8761" t="str">
            <v/>
          </cell>
          <cell r="H8761" t="str">
            <v/>
          </cell>
          <cell r="I8761" t="str">
            <v>HVAC Calculator 070113.2.xlsm</v>
          </cell>
        </row>
        <row r="8762">
          <cell r="C8762" t="str">
            <v>3159.2_Gross incremental annual electric savings (kWh/yr)</v>
          </cell>
          <cell r="D8762">
            <v>2</v>
          </cell>
          <cell r="E8762" t="str">
            <v>Gross incremental annual electric savings (kWh/yr)</v>
          </cell>
          <cell r="F8762" t="str">
            <v>See Source Document(s) for savings methodology</v>
          </cell>
          <cell r="G8762" t="str">
            <v/>
          </cell>
          <cell r="H8762" t="str">
            <v/>
          </cell>
          <cell r="I8762" t="str">
            <v>HVAC Calculator 070113.2.xlsm</v>
          </cell>
        </row>
        <row r="8763">
          <cell r="C8763" t="str">
            <v>3159.2_Incentive Customer ($)</v>
          </cell>
          <cell r="D8763">
            <v>2</v>
          </cell>
          <cell r="E8763" t="str">
            <v>Incentive Customer ($)</v>
          </cell>
          <cell r="F8763" t="str">
            <v>Incentive Value Source</v>
          </cell>
          <cell r="G8763" t="str">
            <v/>
          </cell>
          <cell r="H8763" t="str">
            <v/>
          </cell>
          <cell r="I8763" t="str">
            <v>HVAC Calculator 070113.2.xlsm</v>
          </cell>
        </row>
        <row r="8764">
          <cell r="C8764" t="str">
            <v>3159.2_Gross Average Monthly Demand Reduction (kW/unit)</v>
          </cell>
          <cell r="D8764">
            <v>2</v>
          </cell>
          <cell r="E8764" t="str">
            <v>Gross Average Monthly Demand Reduction (kW/unit)</v>
          </cell>
          <cell r="F8764" t="str">
            <v>Demand Reduction Value Source</v>
          </cell>
          <cell r="G8764" t="str">
            <v/>
          </cell>
          <cell r="H8764" t="str">
            <v/>
          </cell>
          <cell r="I8764" t="str">
            <v>HVAC Calculator 070113.2.xlsm</v>
          </cell>
        </row>
        <row r="8765">
          <cell r="C8765" t="str">
            <v>3159.2_Incremental cost ($)</v>
          </cell>
          <cell r="D8765">
            <v>2</v>
          </cell>
          <cell r="E8765" t="str">
            <v>Incremental cost ($)</v>
          </cell>
          <cell r="F8765" t="str">
            <v>Cost Value Source</v>
          </cell>
          <cell r="G8765" t="str">
            <v/>
          </cell>
          <cell r="H8765" t="str">
            <v/>
          </cell>
          <cell r="I8765" t="str">
            <v>HVAC Calculator 070113.2.xlsm</v>
          </cell>
        </row>
        <row r="8766">
          <cell r="C8766" t="str">
            <v>3159.2_Gross incremental annual electric savings (kWh/yr)</v>
          </cell>
          <cell r="D8766">
            <v>2</v>
          </cell>
          <cell r="E8766" t="str">
            <v>Gross incremental annual electric savings (kWh/yr)</v>
          </cell>
          <cell r="F8766" t="str">
            <v xml:space="preserve">Energy Savings Value Source </v>
          </cell>
          <cell r="G8766" t="str">
            <v/>
          </cell>
          <cell r="H8766" t="str">
            <v/>
          </cell>
          <cell r="I8766" t="str">
            <v>HVAC Calculator 070113.2.xlsm</v>
          </cell>
        </row>
        <row r="8767">
          <cell r="C8767" t="str">
            <v>3153.2_Incremental cost ($)</v>
          </cell>
          <cell r="D8767">
            <v>2</v>
          </cell>
          <cell r="E8767" t="str">
            <v>Incremental cost ($)</v>
          </cell>
          <cell r="F8767" t="str">
            <v>Cost Value Source</v>
          </cell>
          <cell r="G8767" t="str">
            <v/>
          </cell>
          <cell r="H8767" t="str">
            <v/>
          </cell>
          <cell r="I8767" t="str">
            <v>HVAC Calculator 070113.2.xlsm</v>
          </cell>
        </row>
        <row r="8768">
          <cell r="C8768" t="str">
            <v>3153.2_Gross incremental annual electric savings (kWh/yr)</v>
          </cell>
          <cell r="D8768">
            <v>2</v>
          </cell>
          <cell r="E8768" t="str">
            <v>Gross incremental annual electric savings (kWh/yr)</v>
          </cell>
          <cell r="F8768" t="str">
            <v>See Source Document(s) for savings methodology</v>
          </cell>
          <cell r="G8768" t="str">
            <v/>
          </cell>
          <cell r="H8768" t="str">
            <v/>
          </cell>
          <cell r="I8768" t="str">
            <v>HVAC Calculator 070113.2.xlsm</v>
          </cell>
        </row>
        <row r="8769">
          <cell r="C8769" t="str">
            <v>3153.2_Gross Average Monthly Demand Reduction (kW/unit)</v>
          </cell>
          <cell r="D8769">
            <v>2</v>
          </cell>
          <cell r="E8769" t="str">
            <v>Gross Average Monthly Demand Reduction (kW/unit)</v>
          </cell>
          <cell r="F8769" t="str">
            <v>Demand Reduction Value Source</v>
          </cell>
          <cell r="G8769" t="str">
            <v/>
          </cell>
          <cell r="H8769" t="str">
            <v/>
          </cell>
          <cell r="I8769" t="str">
            <v>HVAC Calculator 070113.2.xlsm</v>
          </cell>
        </row>
        <row r="8770">
          <cell r="C8770" t="str">
            <v>3153.2_Incentive Customer ($)</v>
          </cell>
          <cell r="D8770">
            <v>2</v>
          </cell>
          <cell r="E8770" t="str">
            <v>Incentive Customer ($)</v>
          </cell>
          <cell r="F8770" t="str">
            <v>Incentive Value Source</v>
          </cell>
          <cell r="G8770" t="str">
            <v/>
          </cell>
          <cell r="H8770" t="str">
            <v/>
          </cell>
          <cell r="I8770" t="str">
            <v>HVAC Calculator 070113.2.xlsm</v>
          </cell>
        </row>
        <row r="8771">
          <cell r="C8771" t="str">
            <v>3153.2_Gross incremental annual electric savings (kWh/yr)</v>
          </cell>
          <cell r="D8771">
            <v>2</v>
          </cell>
          <cell r="E8771" t="str">
            <v>Gross incremental annual electric savings (kWh/yr)</v>
          </cell>
          <cell r="F8771" t="str">
            <v xml:space="preserve">Energy Savings Value Source </v>
          </cell>
          <cell r="G8771" t="str">
            <v/>
          </cell>
          <cell r="H8771" t="str">
            <v/>
          </cell>
          <cell r="I8771" t="str">
            <v>HVAC Calculator 070113.2.xlsm</v>
          </cell>
        </row>
        <row r="8772">
          <cell r="C8772" t="str">
            <v>3165.2_Incentive Customer ($)</v>
          </cell>
          <cell r="D8772">
            <v>2</v>
          </cell>
          <cell r="E8772" t="str">
            <v>Incentive Customer ($)</v>
          </cell>
          <cell r="F8772" t="str">
            <v>Incentive Value Source</v>
          </cell>
          <cell r="G8772" t="str">
            <v/>
          </cell>
          <cell r="H8772" t="str">
            <v/>
          </cell>
          <cell r="I8772" t="str">
            <v>HVAC Calculator 070113.2.xlsm</v>
          </cell>
        </row>
        <row r="8773">
          <cell r="C8773" t="str">
            <v>3165.2_Gross incremental annual electric savings (kWh/yr)</v>
          </cell>
          <cell r="D8773">
            <v>2</v>
          </cell>
          <cell r="E8773" t="str">
            <v>Gross incremental annual electric savings (kWh/yr)</v>
          </cell>
          <cell r="F8773" t="str">
            <v xml:space="preserve">Energy Savings Value Source </v>
          </cell>
          <cell r="G8773" t="str">
            <v/>
          </cell>
          <cell r="H8773" t="str">
            <v/>
          </cell>
          <cell r="I8773" t="str">
            <v>HVAC Calculator 070113.2.xlsm</v>
          </cell>
        </row>
        <row r="8774">
          <cell r="C8774" t="str">
            <v>3165.2_Incremental cost ($)</v>
          </cell>
          <cell r="D8774">
            <v>2</v>
          </cell>
          <cell r="E8774" t="str">
            <v>Incremental cost ($)</v>
          </cell>
          <cell r="F8774" t="str">
            <v>Cost Value Source</v>
          </cell>
          <cell r="G8774" t="str">
            <v/>
          </cell>
          <cell r="H8774" t="str">
            <v/>
          </cell>
          <cell r="I8774" t="str">
            <v>HVAC Calculator 070113.2.xlsm</v>
          </cell>
        </row>
        <row r="8775">
          <cell r="C8775" t="str">
            <v>3165.2_Gross Average Monthly Demand Reduction (kW/unit)</v>
          </cell>
          <cell r="D8775">
            <v>2</v>
          </cell>
          <cell r="E8775" t="str">
            <v>Gross Average Monthly Demand Reduction (kW/unit)</v>
          </cell>
          <cell r="F8775" t="str">
            <v>Demand Reduction Value Source</v>
          </cell>
          <cell r="G8775" t="str">
            <v/>
          </cell>
          <cell r="H8775" t="str">
            <v/>
          </cell>
          <cell r="I8775" t="str">
            <v>HVAC Calculator 070113.2.xlsm</v>
          </cell>
        </row>
        <row r="8776">
          <cell r="C8776" t="str">
            <v>3165.2_Gross incremental annual electric savings (kWh/yr)</v>
          </cell>
          <cell r="D8776">
            <v>2</v>
          </cell>
          <cell r="E8776" t="str">
            <v>Gross incremental annual electric savings (kWh/yr)</v>
          </cell>
          <cell r="F8776" t="str">
            <v>See Source Document(s) for savings methodology</v>
          </cell>
          <cell r="G8776" t="str">
            <v/>
          </cell>
          <cell r="H8776" t="str">
            <v/>
          </cell>
          <cell r="I8776" t="str">
            <v>HVAC Calculator 070113.2.xlsm</v>
          </cell>
        </row>
        <row r="8777">
          <cell r="C8777" t="str">
            <v>523.2_Incremental cost ($)</v>
          </cell>
          <cell r="D8777">
            <v>2</v>
          </cell>
          <cell r="E8777" t="str">
            <v>Incremental cost ($)</v>
          </cell>
          <cell r="F8777" t="str">
            <v>Cost Value Source</v>
          </cell>
          <cell r="G8777" t="str">
            <v/>
          </cell>
          <cell r="H8777" t="str">
            <v/>
          </cell>
          <cell r="I8777" t="str">
            <v>HVAC Calculator 070113.2.xlsm</v>
          </cell>
        </row>
        <row r="8778">
          <cell r="C8778" t="str">
            <v>523.2_Gross incremental annual electric savings (kWh/yr)</v>
          </cell>
          <cell r="D8778">
            <v>2</v>
          </cell>
          <cell r="E8778" t="str">
            <v>Gross incremental annual electric savings (kWh/yr)</v>
          </cell>
          <cell r="F8778" t="str">
            <v xml:space="preserve">Energy Savings Value Source </v>
          </cell>
          <cell r="G8778" t="str">
            <v/>
          </cell>
          <cell r="H8778" t="str">
            <v/>
          </cell>
          <cell r="I8778" t="str">
            <v>HVAC Calculator 070113.2.xlsm</v>
          </cell>
        </row>
        <row r="8779">
          <cell r="C8779" t="str">
            <v>523.2_Gross Average Monthly Demand Reduction (kW/unit)</v>
          </cell>
          <cell r="D8779">
            <v>2</v>
          </cell>
          <cell r="E8779" t="str">
            <v>Gross Average Monthly Demand Reduction (kW/unit)</v>
          </cell>
          <cell r="F8779" t="str">
            <v>Demand Reduction Value Source</v>
          </cell>
          <cell r="G8779" t="str">
            <v/>
          </cell>
          <cell r="H8779" t="str">
            <v/>
          </cell>
          <cell r="I8779" t="str">
            <v>HVAC Calculator 070113.2.xlsm</v>
          </cell>
        </row>
        <row r="8780">
          <cell r="C8780" t="str">
            <v>523.2_Incentive Customer ($)</v>
          </cell>
          <cell r="D8780">
            <v>2</v>
          </cell>
          <cell r="E8780" t="str">
            <v>Incentive Customer ($)</v>
          </cell>
          <cell r="F8780" t="str">
            <v>Incentive Value Source</v>
          </cell>
          <cell r="G8780" t="str">
            <v/>
          </cell>
          <cell r="H8780" t="str">
            <v/>
          </cell>
          <cell r="I8780" t="str">
            <v>HVAC Calculator 070113.2.xlsm</v>
          </cell>
        </row>
        <row r="8781">
          <cell r="C8781" t="str">
            <v>523.2_Gross incremental annual electric savings (kWh/yr)</v>
          </cell>
          <cell r="D8781">
            <v>2</v>
          </cell>
          <cell r="E8781" t="str">
            <v>Gross incremental annual electric savings (kWh/yr)</v>
          </cell>
          <cell r="F8781" t="str">
            <v>See Source Document(s) for savings methodology</v>
          </cell>
          <cell r="G8781" t="str">
            <v/>
          </cell>
          <cell r="H8781" t="str">
            <v/>
          </cell>
          <cell r="I8781" t="str">
            <v>HVAC Calculator 070113.2.xlsm</v>
          </cell>
        </row>
        <row r="8782">
          <cell r="C8782" t="str">
            <v>3160.2_Gross incremental annual electric savings (kWh/yr)</v>
          </cell>
          <cell r="D8782">
            <v>2</v>
          </cell>
          <cell r="E8782" t="str">
            <v>Gross incremental annual electric savings (kWh/yr)</v>
          </cell>
          <cell r="F8782" t="str">
            <v>See Source Document(s) for savings methodology</v>
          </cell>
          <cell r="G8782" t="str">
            <v/>
          </cell>
          <cell r="H8782" t="str">
            <v/>
          </cell>
          <cell r="I8782" t="str">
            <v>HVAC Calculator 070113.2.xlsm</v>
          </cell>
        </row>
        <row r="8783">
          <cell r="C8783" t="str">
            <v>3160.2_Gross incremental annual electric savings (kWh/yr)</v>
          </cell>
          <cell r="D8783">
            <v>2</v>
          </cell>
          <cell r="E8783" t="str">
            <v>Gross incremental annual electric savings (kWh/yr)</v>
          </cell>
          <cell r="F8783" t="str">
            <v xml:space="preserve">Energy Savings Value Source </v>
          </cell>
          <cell r="G8783" t="str">
            <v/>
          </cell>
          <cell r="H8783" t="str">
            <v/>
          </cell>
          <cell r="I8783" t="str">
            <v>HVAC Calculator 070113.2.xlsm</v>
          </cell>
        </row>
        <row r="8784">
          <cell r="C8784" t="str">
            <v>3160.2_Gross Average Monthly Demand Reduction (kW/unit)</v>
          </cell>
          <cell r="D8784">
            <v>2</v>
          </cell>
          <cell r="E8784" t="str">
            <v>Gross Average Monthly Demand Reduction (kW/unit)</v>
          </cell>
          <cell r="F8784" t="str">
            <v>Demand Reduction Value Source</v>
          </cell>
          <cell r="G8784" t="str">
            <v/>
          </cell>
          <cell r="H8784" t="str">
            <v/>
          </cell>
          <cell r="I8784" t="str">
            <v>HVAC Calculator 070113.2.xlsm</v>
          </cell>
        </row>
        <row r="8785">
          <cell r="C8785" t="str">
            <v>3160.2_Incentive Customer ($)</v>
          </cell>
          <cell r="D8785">
            <v>2</v>
          </cell>
          <cell r="E8785" t="str">
            <v>Incentive Customer ($)</v>
          </cell>
          <cell r="F8785" t="str">
            <v>Incentive Value Source</v>
          </cell>
          <cell r="G8785" t="str">
            <v/>
          </cell>
          <cell r="H8785" t="str">
            <v/>
          </cell>
          <cell r="I8785" t="str">
            <v>HVAC Calculator 070113.2.xlsm</v>
          </cell>
        </row>
        <row r="8786">
          <cell r="C8786" t="str">
            <v>3160.2_Incremental cost ($)</v>
          </cell>
          <cell r="D8786">
            <v>2</v>
          </cell>
          <cell r="E8786" t="str">
            <v>Incremental cost ($)</v>
          </cell>
          <cell r="F8786" t="str">
            <v>Cost Value Source</v>
          </cell>
          <cell r="G8786" t="str">
            <v/>
          </cell>
          <cell r="H8786" t="str">
            <v/>
          </cell>
          <cell r="I8786" t="str">
            <v>HVAC Calculator 070113.2.xlsm</v>
          </cell>
        </row>
        <row r="8787">
          <cell r="C8787" t="str">
            <v>3154.2_Incremental cost ($)</v>
          </cell>
          <cell r="D8787">
            <v>2</v>
          </cell>
          <cell r="E8787" t="str">
            <v>Incremental cost ($)</v>
          </cell>
          <cell r="F8787" t="str">
            <v>Cost Value Source</v>
          </cell>
          <cell r="G8787" t="str">
            <v/>
          </cell>
          <cell r="H8787" t="str">
            <v/>
          </cell>
          <cell r="I8787" t="str">
            <v>HVAC Calculator 070113.2.xlsm</v>
          </cell>
        </row>
        <row r="8788">
          <cell r="C8788" t="str">
            <v>3154.2_Incentive Customer ($)</v>
          </cell>
          <cell r="D8788">
            <v>2</v>
          </cell>
          <cell r="E8788" t="str">
            <v>Incentive Customer ($)</v>
          </cell>
          <cell r="F8788" t="str">
            <v>Incentive Value Source</v>
          </cell>
          <cell r="G8788" t="str">
            <v/>
          </cell>
          <cell r="H8788" t="str">
            <v/>
          </cell>
          <cell r="I8788" t="str">
            <v>HVAC Calculator 070113.2.xlsm</v>
          </cell>
        </row>
        <row r="8789">
          <cell r="C8789" t="str">
            <v>3154.2_Gross incremental annual electric savings (kWh/yr)</v>
          </cell>
          <cell r="D8789">
            <v>2</v>
          </cell>
          <cell r="E8789" t="str">
            <v>Gross incremental annual electric savings (kWh/yr)</v>
          </cell>
          <cell r="F8789" t="str">
            <v>See Source Document(s) for savings methodology</v>
          </cell>
          <cell r="G8789" t="str">
            <v/>
          </cell>
          <cell r="H8789" t="str">
            <v/>
          </cell>
          <cell r="I8789" t="str">
            <v>HVAC Calculator 070113.2.xlsm</v>
          </cell>
        </row>
        <row r="8790">
          <cell r="C8790" t="str">
            <v>3154.2_Gross incremental annual electric savings (kWh/yr)</v>
          </cell>
          <cell r="D8790">
            <v>2</v>
          </cell>
          <cell r="E8790" t="str">
            <v>Gross incremental annual electric savings (kWh/yr)</v>
          </cell>
          <cell r="F8790" t="str">
            <v xml:space="preserve">Energy Savings Value Source </v>
          </cell>
          <cell r="G8790" t="str">
            <v/>
          </cell>
          <cell r="H8790" t="str">
            <v/>
          </cell>
          <cell r="I8790" t="str">
            <v>HVAC Calculator 070113.2.xlsm</v>
          </cell>
        </row>
        <row r="8791">
          <cell r="C8791" t="str">
            <v>3154.2_Gross Average Monthly Demand Reduction (kW/unit)</v>
          </cell>
          <cell r="D8791">
            <v>2</v>
          </cell>
          <cell r="E8791" t="str">
            <v>Gross Average Monthly Demand Reduction (kW/unit)</v>
          </cell>
          <cell r="F8791" t="str">
            <v>Demand Reduction Value Source</v>
          </cell>
          <cell r="G8791" t="str">
            <v/>
          </cell>
          <cell r="H8791" t="str">
            <v/>
          </cell>
          <cell r="I8791" t="str">
            <v>HVAC Calculator 070113.2.xlsm</v>
          </cell>
        </row>
        <row r="8792">
          <cell r="C8792" t="str">
            <v>3166.2_Gross Average Monthly Demand Reduction (kW/unit)</v>
          </cell>
          <cell r="D8792">
            <v>2</v>
          </cell>
          <cell r="E8792" t="str">
            <v>Gross Average Monthly Demand Reduction (kW/unit)</v>
          </cell>
          <cell r="F8792" t="str">
            <v>Demand Reduction Value Source</v>
          </cell>
          <cell r="G8792" t="str">
            <v/>
          </cell>
          <cell r="H8792" t="str">
            <v/>
          </cell>
          <cell r="I8792" t="str">
            <v>HVAC Calculator 070113.2.xlsm</v>
          </cell>
        </row>
        <row r="8793">
          <cell r="C8793" t="str">
            <v>3166.2_Incentive Customer ($)</v>
          </cell>
          <cell r="D8793">
            <v>2</v>
          </cell>
          <cell r="E8793" t="str">
            <v>Incentive Customer ($)</v>
          </cell>
          <cell r="F8793" t="str">
            <v>Incentive Value Source</v>
          </cell>
          <cell r="G8793" t="str">
            <v/>
          </cell>
          <cell r="H8793" t="str">
            <v/>
          </cell>
          <cell r="I8793" t="str">
            <v>HVAC Calculator 070113.2.xlsm</v>
          </cell>
        </row>
        <row r="8794">
          <cell r="C8794" t="str">
            <v>3166.2_Incremental cost ($)</v>
          </cell>
          <cell r="D8794">
            <v>2</v>
          </cell>
          <cell r="E8794" t="str">
            <v>Incremental cost ($)</v>
          </cell>
          <cell r="F8794" t="str">
            <v>Cost Value Source</v>
          </cell>
          <cell r="G8794" t="str">
            <v/>
          </cell>
          <cell r="H8794" t="str">
            <v/>
          </cell>
          <cell r="I8794" t="str">
            <v>HVAC Calculator 070113.2.xlsm</v>
          </cell>
        </row>
        <row r="8795">
          <cell r="C8795" t="str">
            <v>3166.2_Gross incremental annual electric savings (kWh/yr)</v>
          </cell>
          <cell r="D8795">
            <v>2</v>
          </cell>
          <cell r="E8795" t="str">
            <v>Gross incremental annual electric savings (kWh/yr)</v>
          </cell>
          <cell r="F8795" t="str">
            <v>See Source Document(s) for savings methodology</v>
          </cell>
          <cell r="G8795" t="str">
            <v/>
          </cell>
          <cell r="H8795" t="str">
            <v/>
          </cell>
          <cell r="I8795" t="str">
            <v>HVAC Calculator 070113.2.xlsm</v>
          </cell>
        </row>
        <row r="8796">
          <cell r="C8796" t="str">
            <v>3166.2_Gross incremental annual electric savings (kWh/yr)</v>
          </cell>
          <cell r="D8796">
            <v>2</v>
          </cell>
          <cell r="E8796" t="str">
            <v>Gross incremental annual electric savings (kWh/yr)</v>
          </cell>
          <cell r="F8796" t="str">
            <v xml:space="preserve">Energy Savings Value Source </v>
          </cell>
          <cell r="G8796" t="str">
            <v/>
          </cell>
          <cell r="H8796" t="str">
            <v/>
          </cell>
          <cell r="I8796" t="str">
            <v>HVAC Calculator 070113.2.xlsm</v>
          </cell>
        </row>
        <row r="8797">
          <cell r="C8797" t="str">
            <v>521.2_Incremental cost ($)</v>
          </cell>
          <cell r="D8797">
            <v>2</v>
          </cell>
          <cell r="E8797" t="str">
            <v>Incremental cost ($)</v>
          </cell>
          <cell r="F8797" t="str">
            <v>Cost Value Source</v>
          </cell>
          <cell r="G8797" t="str">
            <v/>
          </cell>
          <cell r="H8797" t="str">
            <v/>
          </cell>
          <cell r="I8797" t="str">
            <v>HVAC Calculator 070113.2.xlsm</v>
          </cell>
        </row>
        <row r="8798">
          <cell r="C8798" t="str">
            <v>521.2_Gross incremental annual electric savings (kWh/yr)</v>
          </cell>
          <cell r="D8798">
            <v>2</v>
          </cell>
          <cell r="E8798" t="str">
            <v>Gross incremental annual electric savings (kWh/yr)</v>
          </cell>
          <cell r="F8798" t="str">
            <v>See Source Document(s) for savings methodology</v>
          </cell>
          <cell r="G8798" t="str">
            <v/>
          </cell>
          <cell r="H8798" t="str">
            <v/>
          </cell>
          <cell r="I8798" t="str">
            <v>HVAC Calculator 070113.2.xlsm</v>
          </cell>
        </row>
        <row r="8799">
          <cell r="C8799" t="str">
            <v>521.2_Gross Average Monthly Demand Reduction (kW/unit)</v>
          </cell>
          <cell r="D8799">
            <v>2</v>
          </cell>
          <cell r="E8799" t="str">
            <v>Gross Average Monthly Demand Reduction (kW/unit)</v>
          </cell>
          <cell r="F8799" t="str">
            <v>Demand Reduction Value Source</v>
          </cell>
          <cell r="G8799" t="str">
            <v/>
          </cell>
          <cell r="H8799" t="str">
            <v/>
          </cell>
          <cell r="I8799" t="str">
            <v>HVAC Calculator 070113.2.xlsm</v>
          </cell>
        </row>
        <row r="8800">
          <cell r="C8800" t="str">
            <v>521.2_Gross incremental annual electric savings (kWh/yr)</v>
          </cell>
          <cell r="D8800">
            <v>2</v>
          </cell>
          <cell r="E8800" t="str">
            <v>Gross incremental annual electric savings (kWh/yr)</v>
          </cell>
          <cell r="F8800" t="str">
            <v xml:space="preserve">Energy Savings Value Source </v>
          </cell>
          <cell r="G8800" t="str">
            <v/>
          </cell>
          <cell r="H8800" t="str">
            <v/>
          </cell>
          <cell r="I8800" t="str">
            <v>HVAC Calculator 070113.2.xlsm</v>
          </cell>
        </row>
        <row r="8801">
          <cell r="C8801" t="str">
            <v>521.2_Incentive Customer ($)</v>
          </cell>
          <cell r="D8801">
            <v>2</v>
          </cell>
          <cell r="E8801" t="str">
            <v>Incentive Customer ($)</v>
          </cell>
          <cell r="F8801" t="str">
            <v>Incentive Value Source</v>
          </cell>
          <cell r="G8801" t="str">
            <v/>
          </cell>
          <cell r="H8801" t="str">
            <v/>
          </cell>
          <cell r="I8801" t="str">
            <v>HVAC Calculator 070113.2.xlsm</v>
          </cell>
        </row>
        <row r="8802">
          <cell r="C8802" t="str">
            <v>3158.2_Incremental cost ($)</v>
          </cell>
          <cell r="D8802">
            <v>2</v>
          </cell>
          <cell r="E8802" t="str">
            <v>Incremental cost ($)</v>
          </cell>
          <cell r="F8802" t="str">
            <v>Cost Value Source</v>
          </cell>
          <cell r="G8802" t="str">
            <v/>
          </cell>
          <cell r="H8802" t="str">
            <v/>
          </cell>
          <cell r="I8802" t="str">
            <v>HVAC Calculator 070113.2.xlsm</v>
          </cell>
        </row>
        <row r="8803">
          <cell r="C8803" t="str">
            <v>3158.2_Gross incremental annual electric savings (kWh/yr)</v>
          </cell>
          <cell r="D8803">
            <v>2</v>
          </cell>
          <cell r="E8803" t="str">
            <v>Gross incremental annual electric savings (kWh/yr)</v>
          </cell>
          <cell r="F8803" t="str">
            <v>See Source Document(s) for savings methodology</v>
          </cell>
          <cell r="G8803" t="str">
            <v/>
          </cell>
          <cell r="H8803" t="str">
            <v/>
          </cell>
          <cell r="I8803" t="str">
            <v>HVAC Calculator 070113.2.xlsm</v>
          </cell>
        </row>
        <row r="8804">
          <cell r="C8804" t="str">
            <v>3158.2_Gross incremental annual electric savings (kWh/yr)</v>
          </cell>
          <cell r="D8804">
            <v>2</v>
          </cell>
          <cell r="E8804" t="str">
            <v>Gross incremental annual electric savings (kWh/yr)</v>
          </cell>
          <cell r="F8804" t="str">
            <v xml:space="preserve">Energy Savings Value Source </v>
          </cell>
          <cell r="G8804" t="str">
            <v/>
          </cell>
          <cell r="H8804" t="str">
            <v/>
          </cell>
          <cell r="I8804" t="str">
            <v>HVAC Calculator 070113.2.xlsm</v>
          </cell>
        </row>
        <row r="8805">
          <cell r="C8805" t="str">
            <v>3158.2_Incentive Customer ($)</v>
          </cell>
          <cell r="D8805">
            <v>2</v>
          </cell>
          <cell r="E8805" t="str">
            <v>Incentive Customer ($)</v>
          </cell>
          <cell r="F8805" t="str">
            <v>Incentive Value Source</v>
          </cell>
          <cell r="G8805" t="str">
            <v/>
          </cell>
          <cell r="H8805" t="str">
            <v/>
          </cell>
          <cell r="I8805" t="str">
            <v>HVAC Calculator 070113.2.xlsm</v>
          </cell>
        </row>
        <row r="8806">
          <cell r="C8806" t="str">
            <v>3158.2_Gross Average Monthly Demand Reduction (kW/unit)</v>
          </cell>
          <cell r="D8806">
            <v>2</v>
          </cell>
          <cell r="E8806" t="str">
            <v>Gross Average Monthly Demand Reduction (kW/unit)</v>
          </cell>
          <cell r="F8806" t="str">
            <v>Demand Reduction Value Source</v>
          </cell>
          <cell r="G8806" t="str">
            <v/>
          </cell>
          <cell r="H8806" t="str">
            <v/>
          </cell>
          <cell r="I8806" t="str">
            <v>HVAC Calculator 070113.2.xlsm</v>
          </cell>
        </row>
        <row r="8807">
          <cell r="C8807" t="str">
            <v>3152.2_Gross incremental annual electric savings (kWh/yr)</v>
          </cell>
          <cell r="D8807">
            <v>2</v>
          </cell>
          <cell r="E8807" t="str">
            <v>Gross incremental annual electric savings (kWh/yr)</v>
          </cell>
          <cell r="F8807" t="str">
            <v>See Source Document(s) for savings methodology</v>
          </cell>
          <cell r="G8807" t="str">
            <v/>
          </cell>
          <cell r="H8807" t="str">
            <v/>
          </cell>
          <cell r="I8807" t="str">
            <v>HVAC Calculator 070113.2.xlsm</v>
          </cell>
        </row>
        <row r="8808">
          <cell r="C8808" t="str">
            <v>3152.2_Incentive Customer ($)</v>
          </cell>
          <cell r="D8808">
            <v>2</v>
          </cell>
          <cell r="E8808" t="str">
            <v>Incentive Customer ($)</v>
          </cell>
          <cell r="F8808" t="str">
            <v>Incentive Value Source</v>
          </cell>
          <cell r="G8808" t="str">
            <v/>
          </cell>
          <cell r="H8808" t="str">
            <v/>
          </cell>
          <cell r="I8808" t="str">
            <v>HVAC Calculator 070113.2.xlsm</v>
          </cell>
        </row>
        <row r="8809">
          <cell r="C8809" t="str">
            <v>3152.2_Gross Average Monthly Demand Reduction (kW/unit)</v>
          </cell>
          <cell r="D8809">
            <v>2</v>
          </cell>
          <cell r="E8809" t="str">
            <v>Gross Average Monthly Demand Reduction (kW/unit)</v>
          </cell>
          <cell r="F8809" t="str">
            <v>Demand Reduction Value Source</v>
          </cell>
          <cell r="G8809" t="str">
            <v/>
          </cell>
          <cell r="H8809" t="str">
            <v/>
          </cell>
          <cell r="I8809" t="str">
            <v>HVAC Calculator 070113.2.xlsm</v>
          </cell>
        </row>
        <row r="8810">
          <cell r="C8810" t="str">
            <v>3152.2_Gross incremental annual electric savings (kWh/yr)</v>
          </cell>
          <cell r="D8810">
            <v>2</v>
          </cell>
          <cell r="E8810" t="str">
            <v>Gross incremental annual electric savings (kWh/yr)</v>
          </cell>
          <cell r="F8810" t="str">
            <v xml:space="preserve">Energy Savings Value Source </v>
          </cell>
          <cell r="G8810" t="str">
            <v/>
          </cell>
          <cell r="H8810" t="str">
            <v/>
          </cell>
          <cell r="I8810" t="str">
            <v>HVAC Calculator 070113.2.xlsm</v>
          </cell>
        </row>
        <row r="8811">
          <cell r="C8811" t="str">
            <v>3152.2_Incremental cost ($)</v>
          </cell>
          <cell r="D8811">
            <v>2</v>
          </cell>
          <cell r="E8811" t="str">
            <v>Incremental cost ($)</v>
          </cell>
          <cell r="F8811" t="str">
            <v>Cost Value Source</v>
          </cell>
          <cell r="G8811" t="str">
            <v/>
          </cell>
          <cell r="H8811" t="str">
            <v/>
          </cell>
          <cell r="I8811" t="str">
            <v>HVAC Calculator 070113.2.xlsm</v>
          </cell>
        </row>
        <row r="8812">
          <cell r="C8812" t="str">
            <v>3164.2_Gross incremental annual electric savings (kWh/yr)</v>
          </cell>
          <cell r="D8812">
            <v>2</v>
          </cell>
          <cell r="E8812" t="str">
            <v>Gross incremental annual electric savings (kWh/yr)</v>
          </cell>
          <cell r="F8812" t="str">
            <v>See Source Document(s) for savings methodology</v>
          </cell>
          <cell r="G8812" t="str">
            <v/>
          </cell>
          <cell r="H8812" t="str">
            <v/>
          </cell>
          <cell r="I8812" t="str">
            <v>HVAC Calculator 070113.2.xlsm</v>
          </cell>
        </row>
        <row r="8813">
          <cell r="C8813" t="str">
            <v>3164.2_Gross Average Monthly Demand Reduction (kW/unit)</v>
          </cell>
          <cell r="D8813">
            <v>2</v>
          </cell>
          <cell r="E8813" t="str">
            <v>Gross Average Monthly Demand Reduction (kW/unit)</v>
          </cell>
          <cell r="F8813" t="str">
            <v>Demand Reduction Value Source</v>
          </cell>
          <cell r="G8813" t="str">
            <v/>
          </cell>
          <cell r="H8813" t="str">
            <v/>
          </cell>
          <cell r="I8813" t="str">
            <v>HVAC Calculator 070113.2.xlsm</v>
          </cell>
        </row>
        <row r="8814">
          <cell r="C8814" t="str">
            <v>3164.2_Gross incremental annual electric savings (kWh/yr)</v>
          </cell>
          <cell r="D8814">
            <v>2</v>
          </cell>
          <cell r="E8814" t="str">
            <v>Gross incremental annual electric savings (kWh/yr)</v>
          </cell>
          <cell r="F8814" t="str">
            <v xml:space="preserve">Energy Savings Value Source </v>
          </cell>
          <cell r="G8814" t="str">
            <v/>
          </cell>
          <cell r="H8814" t="str">
            <v/>
          </cell>
          <cell r="I8814" t="str">
            <v>HVAC Calculator 070113.2.xlsm</v>
          </cell>
        </row>
        <row r="8815">
          <cell r="C8815" t="str">
            <v>3164.2_Incentive Customer ($)</v>
          </cell>
          <cell r="D8815">
            <v>2</v>
          </cell>
          <cell r="E8815" t="str">
            <v>Incentive Customer ($)</v>
          </cell>
          <cell r="F8815" t="str">
            <v>Incentive Value Source</v>
          </cell>
          <cell r="G8815" t="str">
            <v/>
          </cell>
          <cell r="H8815" t="str">
            <v/>
          </cell>
          <cell r="I8815" t="str">
            <v>HVAC Calculator 070113.2.xlsm</v>
          </cell>
        </row>
        <row r="8816">
          <cell r="C8816" t="str">
            <v>3164.2_Incremental cost ($)</v>
          </cell>
          <cell r="D8816">
            <v>2</v>
          </cell>
          <cell r="E8816" t="str">
            <v>Incremental cost ($)</v>
          </cell>
          <cell r="F8816" t="str">
            <v>Cost Value Source</v>
          </cell>
          <cell r="G8816" t="str">
            <v/>
          </cell>
          <cell r="H8816" t="str">
            <v/>
          </cell>
          <cell r="I8816" t="str">
            <v>HVAC Calculator 070113.2.xlsm</v>
          </cell>
        </row>
        <row r="8817">
          <cell r="C8817" t="str">
            <v>524.2_Gross incremental annual electric savings (kWh/yr)</v>
          </cell>
          <cell r="D8817">
            <v>2</v>
          </cell>
          <cell r="E8817" t="str">
            <v>Gross incremental annual electric savings (kWh/yr)</v>
          </cell>
          <cell r="F8817" t="str">
            <v xml:space="preserve">Energy Savings Value Source </v>
          </cell>
          <cell r="G8817" t="str">
            <v/>
          </cell>
          <cell r="H8817" t="str">
            <v/>
          </cell>
          <cell r="I8817" t="str">
            <v>HVAC Calculator 070113.2.xlsm</v>
          </cell>
        </row>
        <row r="8818">
          <cell r="C8818" t="str">
            <v>524.2_Gross Average Monthly Demand Reduction (kW/unit)</v>
          </cell>
          <cell r="D8818">
            <v>2</v>
          </cell>
          <cell r="E8818" t="str">
            <v>Gross Average Monthly Demand Reduction (kW/unit)</v>
          </cell>
          <cell r="F8818" t="str">
            <v>Demand Reduction Value Source</v>
          </cell>
          <cell r="G8818" t="str">
            <v/>
          </cell>
          <cell r="H8818" t="str">
            <v/>
          </cell>
          <cell r="I8818" t="str">
            <v>HVAC Calculator 070113.2.xlsm</v>
          </cell>
        </row>
        <row r="8819">
          <cell r="C8819" t="str">
            <v>524.2_Gross incremental annual electric savings (kWh/yr)</v>
          </cell>
          <cell r="D8819">
            <v>2</v>
          </cell>
          <cell r="E8819" t="str">
            <v>Gross incremental annual electric savings (kWh/yr)</v>
          </cell>
          <cell r="F8819" t="str">
            <v>See Source Document(s) for savings methodology</v>
          </cell>
          <cell r="G8819" t="str">
            <v/>
          </cell>
          <cell r="H8819" t="str">
            <v/>
          </cell>
          <cell r="I8819" t="str">
            <v>HVAC Calculator 070113.2.xlsm</v>
          </cell>
        </row>
        <row r="8820">
          <cell r="C8820" t="str">
            <v>524.2_Incentive Customer ($)</v>
          </cell>
          <cell r="D8820">
            <v>2</v>
          </cell>
          <cell r="E8820" t="str">
            <v>Incentive Customer ($)</v>
          </cell>
          <cell r="F8820" t="str">
            <v>Incentive Value Source</v>
          </cell>
          <cell r="G8820" t="str">
            <v/>
          </cell>
          <cell r="H8820" t="str">
            <v/>
          </cell>
          <cell r="I8820" t="str">
            <v>HVAC Calculator 070113.2.xlsm</v>
          </cell>
        </row>
        <row r="8821">
          <cell r="C8821" t="str">
            <v>524.2_Incremental cost ($)</v>
          </cell>
          <cell r="D8821">
            <v>2</v>
          </cell>
          <cell r="E8821" t="str">
            <v>Incremental cost ($)</v>
          </cell>
          <cell r="F8821" t="str">
            <v>Cost Value Source</v>
          </cell>
          <cell r="G8821" t="str">
            <v/>
          </cell>
          <cell r="H8821" t="str">
            <v/>
          </cell>
          <cell r="I8821" t="str">
            <v>HVAC Calculator 070113.2.xlsm</v>
          </cell>
        </row>
        <row r="8822">
          <cell r="C8822" t="str">
            <v>3155.2_Incentive Customer ($)</v>
          </cell>
          <cell r="D8822">
            <v>2</v>
          </cell>
          <cell r="E8822" t="str">
            <v>Incentive Customer ($)</v>
          </cell>
          <cell r="F8822" t="str">
            <v>Incentive Value Source</v>
          </cell>
          <cell r="G8822" t="str">
            <v/>
          </cell>
          <cell r="H8822" t="str">
            <v/>
          </cell>
          <cell r="I8822" t="str">
            <v>HVAC Calculator 070113.2.xlsm</v>
          </cell>
        </row>
        <row r="8823">
          <cell r="C8823" t="str">
            <v>3155.2_Gross Average Monthly Demand Reduction (kW/unit)</v>
          </cell>
          <cell r="D8823">
            <v>2</v>
          </cell>
          <cell r="E8823" t="str">
            <v>Gross Average Monthly Demand Reduction (kW/unit)</v>
          </cell>
          <cell r="F8823" t="str">
            <v>Demand Reduction Value Source</v>
          </cell>
          <cell r="G8823" t="str">
            <v/>
          </cell>
          <cell r="H8823" t="str">
            <v/>
          </cell>
          <cell r="I8823" t="str">
            <v>HVAC Calculator 070113.2.xlsm</v>
          </cell>
        </row>
        <row r="8824">
          <cell r="C8824" t="str">
            <v>3155.2_Gross incremental annual electric savings (kWh/yr)</v>
          </cell>
          <cell r="D8824">
            <v>2</v>
          </cell>
          <cell r="E8824" t="str">
            <v>Gross incremental annual electric savings (kWh/yr)</v>
          </cell>
          <cell r="F8824" t="str">
            <v xml:space="preserve">Energy Savings Value Source </v>
          </cell>
          <cell r="G8824" t="str">
            <v/>
          </cell>
          <cell r="H8824" t="str">
            <v/>
          </cell>
          <cell r="I8824" t="str">
            <v>HVAC Calculator 070113.2.xlsm</v>
          </cell>
        </row>
        <row r="8825">
          <cell r="C8825" t="str">
            <v>3155.2_Gross incremental annual electric savings (kWh/yr)</v>
          </cell>
          <cell r="D8825">
            <v>2</v>
          </cell>
          <cell r="E8825" t="str">
            <v>Gross incremental annual electric savings (kWh/yr)</v>
          </cell>
          <cell r="F8825" t="str">
            <v>See Source Document(s) for savings methodology</v>
          </cell>
          <cell r="G8825" t="str">
            <v/>
          </cell>
          <cell r="H8825" t="str">
            <v/>
          </cell>
          <cell r="I8825" t="str">
            <v>HVAC Calculator 070113.2.xlsm</v>
          </cell>
        </row>
        <row r="8826">
          <cell r="C8826" t="str">
            <v>3155.2_Incremental cost ($)</v>
          </cell>
          <cell r="D8826">
            <v>2</v>
          </cell>
          <cell r="E8826" t="str">
            <v>Incremental cost ($)</v>
          </cell>
          <cell r="F8826" t="str">
            <v>Cost Value Source</v>
          </cell>
          <cell r="G8826" t="str">
            <v/>
          </cell>
          <cell r="H8826" t="str">
            <v/>
          </cell>
          <cell r="I8826" t="str">
            <v>HVAC Calculator 070113.2.xlsm</v>
          </cell>
        </row>
        <row r="8827">
          <cell r="C8827" t="str">
            <v>3167.2_Incremental cost ($)</v>
          </cell>
          <cell r="D8827">
            <v>2</v>
          </cell>
          <cell r="E8827" t="str">
            <v>Incremental cost ($)</v>
          </cell>
          <cell r="F8827" t="str">
            <v>Cost Value Source</v>
          </cell>
          <cell r="G8827" t="str">
            <v/>
          </cell>
          <cell r="H8827" t="str">
            <v/>
          </cell>
          <cell r="I8827" t="str">
            <v>HVAC Calculator 070113.2.xlsm</v>
          </cell>
        </row>
        <row r="8828">
          <cell r="C8828" t="str">
            <v>3167.2_Gross Average Monthly Demand Reduction (kW/unit)</v>
          </cell>
          <cell r="D8828">
            <v>2</v>
          </cell>
          <cell r="E8828" t="str">
            <v>Gross Average Monthly Demand Reduction (kW/unit)</v>
          </cell>
          <cell r="F8828" t="str">
            <v>Demand Reduction Value Source</v>
          </cell>
          <cell r="G8828" t="str">
            <v/>
          </cell>
          <cell r="H8828" t="str">
            <v/>
          </cell>
          <cell r="I8828" t="str">
            <v>HVAC Calculator 070113.2.xlsm</v>
          </cell>
        </row>
        <row r="8829">
          <cell r="C8829" t="str">
            <v>3167.2_Gross incremental annual electric savings (kWh/yr)</v>
          </cell>
          <cell r="D8829">
            <v>2</v>
          </cell>
          <cell r="E8829" t="str">
            <v>Gross incremental annual electric savings (kWh/yr)</v>
          </cell>
          <cell r="F8829" t="str">
            <v>See Source Document(s) for savings methodology</v>
          </cell>
          <cell r="G8829" t="str">
            <v/>
          </cell>
          <cell r="H8829" t="str">
            <v/>
          </cell>
          <cell r="I8829" t="str">
            <v>HVAC Calculator 070113.2.xlsm</v>
          </cell>
        </row>
        <row r="8830">
          <cell r="C8830" t="str">
            <v>3167.2_Incentive Customer ($)</v>
          </cell>
          <cell r="D8830">
            <v>2</v>
          </cell>
          <cell r="E8830" t="str">
            <v>Incentive Customer ($)</v>
          </cell>
          <cell r="F8830" t="str">
            <v>Incentive Value Source</v>
          </cell>
          <cell r="G8830" t="str">
            <v/>
          </cell>
          <cell r="H8830" t="str">
            <v/>
          </cell>
          <cell r="I8830" t="str">
            <v>HVAC Calculator 070113.2.xlsm</v>
          </cell>
        </row>
        <row r="8831">
          <cell r="C8831" t="str">
            <v>3167.2_Gross incremental annual electric savings (kWh/yr)</v>
          </cell>
          <cell r="D8831">
            <v>2</v>
          </cell>
          <cell r="E8831" t="str">
            <v>Gross incremental annual electric savings (kWh/yr)</v>
          </cell>
          <cell r="F8831" t="str">
            <v xml:space="preserve">Energy Savings Value Source </v>
          </cell>
          <cell r="G8831" t="str">
            <v/>
          </cell>
          <cell r="H8831" t="str">
            <v/>
          </cell>
          <cell r="I8831" t="str">
            <v>HVAC Calculator 070113.2.xlsm</v>
          </cell>
        </row>
        <row r="8832">
          <cell r="C8832" t="str">
            <v>3161.2_Gross incremental annual electric savings (kWh/yr)</v>
          </cell>
          <cell r="D8832">
            <v>2</v>
          </cell>
          <cell r="E8832" t="str">
            <v>Gross incremental annual electric savings (kWh/yr)</v>
          </cell>
          <cell r="F8832" t="str">
            <v>See Source Document(s) for savings methodology</v>
          </cell>
          <cell r="G8832" t="str">
            <v/>
          </cell>
          <cell r="H8832" t="str">
            <v/>
          </cell>
          <cell r="I8832" t="str">
            <v>HVAC Calculator 070113.2.xlsm</v>
          </cell>
        </row>
        <row r="8833">
          <cell r="C8833" t="str">
            <v>3161.2_Incentive Customer ($)</v>
          </cell>
          <cell r="D8833">
            <v>2</v>
          </cell>
          <cell r="E8833" t="str">
            <v>Incentive Customer ($)</v>
          </cell>
          <cell r="F8833" t="str">
            <v>Incentive Value Source</v>
          </cell>
          <cell r="G8833" t="str">
            <v/>
          </cell>
          <cell r="H8833" t="str">
            <v/>
          </cell>
          <cell r="I8833" t="str">
            <v>HVAC Calculator 070113.2.xlsm</v>
          </cell>
        </row>
        <row r="8834">
          <cell r="C8834" t="str">
            <v>3161.2_Incremental cost ($)</v>
          </cell>
          <cell r="D8834">
            <v>2</v>
          </cell>
          <cell r="E8834" t="str">
            <v>Incremental cost ($)</v>
          </cell>
          <cell r="F8834" t="str">
            <v>Cost Value Source</v>
          </cell>
          <cell r="G8834" t="str">
            <v/>
          </cell>
          <cell r="H8834" t="str">
            <v/>
          </cell>
          <cell r="I8834" t="str">
            <v>HVAC Calculator 070113.2.xlsm</v>
          </cell>
        </row>
        <row r="8835">
          <cell r="C8835" t="str">
            <v>3161.2_Gross incremental annual electric savings (kWh/yr)</v>
          </cell>
          <cell r="D8835">
            <v>2</v>
          </cell>
          <cell r="E8835" t="str">
            <v>Gross incremental annual electric savings (kWh/yr)</v>
          </cell>
          <cell r="F8835" t="str">
            <v xml:space="preserve">Energy Savings Value Source </v>
          </cell>
          <cell r="G8835" t="str">
            <v/>
          </cell>
          <cell r="H8835" t="str">
            <v/>
          </cell>
          <cell r="I8835" t="str">
            <v>HVAC Calculator 070113.2.xlsm</v>
          </cell>
        </row>
        <row r="8836">
          <cell r="C8836" t="str">
            <v>3161.2_Gross Average Monthly Demand Reduction (kW/unit)</v>
          </cell>
          <cell r="D8836">
            <v>2</v>
          </cell>
          <cell r="E8836" t="str">
            <v>Gross Average Monthly Demand Reduction (kW/unit)</v>
          </cell>
          <cell r="F8836" t="str">
            <v>Demand Reduction Value Source</v>
          </cell>
          <cell r="G8836" t="str">
            <v/>
          </cell>
          <cell r="H8836" t="str">
            <v/>
          </cell>
          <cell r="I8836" t="str">
            <v>HVAC Calculator 070113.2.xlsm</v>
          </cell>
        </row>
        <row r="8837">
          <cell r="C8837" t="str">
            <v>77.2_Planned Realization Rate</v>
          </cell>
          <cell r="D8837">
            <v>2</v>
          </cell>
          <cell r="E8837" t="str">
            <v>Planned Realization Rate</v>
          </cell>
          <cell r="F8837" t="str">
            <v>Realization Rate Value Source</v>
          </cell>
          <cell r="G8837" t="str">
            <v/>
          </cell>
          <cell r="H8837" t="str">
            <v>page 2</v>
          </cell>
          <cell r="I8837" t="str">
            <v>CA_FinAnswer_Express_Program_Evaluation_2009-2011.pdf</v>
          </cell>
        </row>
        <row r="8838">
          <cell r="C8838" t="str">
            <v>77.2_Planned Net to Gross Ratio</v>
          </cell>
          <cell r="D8838">
            <v>2</v>
          </cell>
          <cell r="E8838" t="str">
            <v>Planned Net to Gross Ratio</v>
          </cell>
          <cell r="F8838" t="str">
            <v>Net-to-Gross Value Source</v>
          </cell>
          <cell r="G8838" t="str">
            <v/>
          </cell>
          <cell r="H8838" t="str">
            <v>page 2</v>
          </cell>
          <cell r="I8838" t="str">
            <v>CA_FinAnswer_Express_Program_Evaluation_2009-2011.pdf</v>
          </cell>
        </row>
        <row r="8839">
          <cell r="C8839" t="str">
            <v>3115.2_Planned Net to Gross Ratio</v>
          </cell>
          <cell r="D8839">
            <v>2</v>
          </cell>
          <cell r="E8839" t="str">
            <v>Planned Net to Gross Ratio</v>
          </cell>
          <cell r="F8839" t="str">
            <v>Net-to-Gross Value Source</v>
          </cell>
          <cell r="G8839" t="str">
            <v/>
          </cell>
          <cell r="H8839" t="str">
            <v>page 2</v>
          </cell>
          <cell r="I8839" t="str">
            <v>CA_FinAnswer_Express_Program_Evaluation_2009-2011.pdf</v>
          </cell>
        </row>
        <row r="8840">
          <cell r="C8840" t="str">
            <v>3115.2_Planned Realization Rate</v>
          </cell>
          <cell r="D8840">
            <v>2</v>
          </cell>
          <cell r="E8840" t="str">
            <v>Planned Realization Rate</v>
          </cell>
          <cell r="F8840" t="str">
            <v>Realization Rate Value Source</v>
          </cell>
          <cell r="G8840" t="str">
            <v/>
          </cell>
          <cell r="H8840" t="str">
            <v>page 2</v>
          </cell>
          <cell r="I8840" t="str">
            <v>CA_FinAnswer_Express_Program_Evaluation_2009-2011.pdf</v>
          </cell>
        </row>
        <row r="8841">
          <cell r="C8841" t="str">
            <v>11032014-047.1_Measure life (years)</v>
          </cell>
          <cell r="D8841">
            <v>1</v>
          </cell>
          <cell r="E8841" t="str">
            <v>Measure life (years)</v>
          </cell>
          <cell r="F8841" t="str">
            <v>Measure Life Value Source</v>
          </cell>
          <cell r="G8841" t="str">
            <v/>
          </cell>
          <cell r="H8841" t="str">
            <v/>
          </cell>
          <cell r="I8841" t="str">
            <v>2010 ID FX MARKET CHARACTERIZATION 051512.pdf</v>
          </cell>
        </row>
        <row r="8842">
          <cell r="C8842" t="str">
            <v>11032014-047.1_Planned Net to Gross Ratio</v>
          </cell>
          <cell r="D8842">
            <v>1</v>
          </cell>
          <cell r="E8842" t="str">
            <v>Planned Net to Gross Ratio</v>
          </cell>
          <cell r="F8842" t="str">
            <v>Net-to-Gross Value Source</v>
          </cell>
          <cell r="G8842" t="str">
            <v/>
          </cell>
          <cell r="H8842" t="str">
            <v>Page 2</v>
          </cell>
          <cell r="I8842" t="str">
            <v>ID_FinAnswer_Express_Program_Evaluation_2009-2011.pdf</v>
          </cell>
        </row>
        <row r="8843">
          <cell r="C8843" t="str">
            <v>11032014-047.1_Planned Realization Rate</v>
          </cell>
          <cell r="D8843">
            <v>1</v>
          </cell>
          <cell r="E8843" t="str">
            <v>Planned Realization Rate</v>
          </cell>
          <cell r="F8843" t="str">
            <v>Realization Rate Value Source</v>
          </cell>
          <cell r="G8843" t="str">
            <v/>
          </cell>
          <cell r="H8843" t="str">
            <v>Table 1</v>
          </cell>
          <cell r="I8843" t="str">
            <v>ID_FinAnswer_Express_Program_Evaluation_2009-2011.pdf</v>
          </cell>
        </row>
        <row r="8844">
          <cell r="C8844" t="str">
            <v>941.2_Measure life (years)</v>
          </cell>
          <cell r="D8844">
            <v>2</v>
          </cell>
          <cell r="E8844" t="str">
            <v>Measure life (years)</v>
          </cell>
          <cell r="F8844" t="str">
            <v>Measure Life Value Source</v>
          </cell>
          <cell r="G8844" t="str">
            <v/>
          </cell>
          <cell r="H8844" t="str">
            <v>Page 7-24</v>
          </cell>
          <cell r="I8844" t="str">
            <v>2010 WY Market Characterization 101810.pdf</v>
          </cell>
        </row>
        <row r="8845">
          <cell r="C8845" t="str">
            <v>941.2_Planned Realization Rate</v>
          </cell>
          <cell r="D8845">
            <v>2</v>
          </cell>
          <cell r="E8845" t="str">
            <v>Planned Realization Rate</v>
          </cell>
          <cell r="F8845" t="str">
            <v>Realization Rate Value Source</v>
          </cell>
          <cell r="G8845" t="str">
            <v/>
          </cell>
          <cell r="H8845" t="str">
            <v>Table 1</v>
          </cell>
          <cell r="I8845" t="str">
            <v>DSM_WY_FinAnswerExpress_Report_2011.pdf</v>
          </cell>
        </row>
        <row r="8846">
          <cell r="C8846" t="str">
            <v>941.2_Planned Net to Gross Ratio</v>
          </cell>
          <cell r="D8846">
            <v>2</v>
          </cell>
          <cell r="E8846" t="str">
            <v>Planned Net to Gross Ratio</v>
          </cell>
          <cell r="F8846" t="str">
            <v>Net-to-Gross Value Source</v>
          </cell>
          <cell r="G8846" t="str">
            <v/>
          </cell>
          <cell r="H8846" t="str">
            <v>Page 10</v>
          </cell>
          <cell r="I8846" t="str">
            <v>DSM_WY_FinAnswerExpress_Report_2011.pdf</v>
          </cell>
        </row>
        <row r="8847">
          <cell r="C8847" t="str">
            <v>11032014-048.1_Measure life (years)</v>
          </cell>
          <cell r="D8847">
            <v>1</v>
          </cell>
          <cell r="E8847" t="str">
            <v>Measure life (years)</v>
          </cell>
          <cell r="F8847" t="str">
            <v>Measure Life Value Source</v>
          </cell>
          <cell r="G8847" t="str">
            <v/>
          </cell>
          <cell r="H8847" t="str">
            <v/>
          </cell>
          <cell r="I8847" t="str">
            <v>2010 ID FX MARKET CHARACTERIZATION 051512.pdf</v>
          </cell>
        </row>
        <row r="8848">
          <cell r="C8848" t="str">
            <v>11032014-048.1_Planned Net to Gross Ratio</v>
          </cell>
          <cell r="D8848">
            <v>1</v>
          </cell>
          <cell r="E8848" t="str">
            <v>Planned Net to Gross Ratio</v>
          </cell>
          <cell r="F8848" t="str">
            <v>Net-to-Gross Value Source</v>
          </cell>
          <cell r="G8848" t="str">
            <v/>
          </cell>
          <cell r="H8848" t="str">
            <v>Page 2</v>
          </cell>
          <cell r="I8848" t="str">
            <v>ID_FinAnswer_Express_Program_Evaluation_2009-2011.pdf</v>
          </cell>
        </row>
        <row r="8849">
          <cell r="C8849" t="str">
            <v>11032014-048.1_Planned Realization Rate</v>
          </cell>
          <cell r="D8849">
            <v>1</v>
          </cell>
          <cell r="E8849" t="str">
            <v>Planned Realization Rate</v>
          </cell>
          <cell r="F8849" t="str">
            <v>Realization Rate Value Source</v>
          </cell>
          <cell r="G8849" t="str">
            <v/>
          </cell>
          <cell r="H8849" t="str">
            <v>Table 1</v>
          </cell>
          <cell r="I8849" t="str">
            <v>ID_FinAnswer_Express_Program_Evaluation_2009-2011.pdf</v>
          </cell>
        </row>
        <row r="8850">
          <cell r="C8850" t="str">
            <v>3139.2_Planned Net to Gross Ratio</v>
          </cell>
          <cell r="D8850">
            <v>2</v>
          </cell>
          <cell r="E8850" t="str">
            <v>Planned Net to Gross Ratio</v>
          </cell>
          <cell r="F8850" t="str">
            <v>Net-to-Gross Value Source</v>
          </cell>
          <cell r="G8850" t="str">
            <v/>
          </cell>
          <cell r="H8850" t="str">
            <v>Page 10</v>
          </cell>
          <cell r="I8850" t="str">
            <v>DSM_WY_FinAnswerExpress_Report_2011.pdf</v>
          </cell>
        </row>
        <row r="8851">
          <cell r="C8851" t="str">
            <v>3139.2_Measure life (years)</v>
          </cell>
          <cell r="D8851">
            <v>2</v>
          </cell>
          <cell r="E8851" t="str">
            <v>Measure life (years)</v>
          </cell>
          <cell r="F8851" t="str">
            <v>Measure Life Value Source</v>
          </cell>
          <cell r="G8851" t="str">
            <v/>
          </cell>
          <cell r="H8851" t="str">
            <v>Page 7-24</v>
          </cell>
          <cell r="I8851" t="str">
            <v>2010 WY Market Characterization 101810.pdf</v>
          </cell>
        </row>
        <row r="8852">
          <cell r="C8852" t="str">
            <v>3139.2_Planned Realization Rate</v>
          </cell>
          <cell r="D8852">
            <v>2</v>
          </cell>
          <cell r="E8852" t="str">
            <v>Planned Realization Rate</v>
          </cell>
          <cell r="F8852" t="str">
            <v>Realization Rate Value Source</v>
          </cell>
          <cell r="G8852" t="str">
            <v/>
          </cell>
          <cell r="H8852" t="str">
            <v>Table 1</v>
          </cell>
          <cell r="I8852" t="str">
            <v>DSM_WY_FinAnswerExpress_Report_2011.pdf</v>
          </cell>
        </row>
        <row r="8853">
          <cell r="C8853" t="str">
            <v>11032014-045.1_Measure life (years)</v>
          </cell>
          <cell r="D8853">
            <v>1</v>
          </cell>
          <cell r="E8853" t="str">
            <v>Measure life (years)</v>
          </cell>
          <cell r="F8853" t="str">
            <v>Measure Life Value Source</v>
          </cell>
          <cell r="G8853" t="str">
            <v/>
          </cell>
          <cell r="H8853" t="str">
            <v/>
          </cell>
          <cell r="I8853" t="str">
            <v>2010 ID FX MARKET CHARACTERIZATION 051512.pdf</v>
          </cell>
        </row>
        <row r="8854">
          <cell r="C8854" t="str">
            <v>11032014-045.1_Planned Realization Rate</v>
          </cell>
          <cell r="D8854">
            <v>1</v>
          </cell>
          <cell r="E8854" t="str">
            <v>Planned Realization Rate</v>
          </cell>
          <cell r="F8854" t="str">
            <v>Realization Rate Value Source</v>
          </cell>
          <cell r="G8854" t="str">
            <v/>
          </cell>
          <cell r="H8854" t="str">
            <v>Table 1</v>
          </cell>
          <cell r="I8854" t="str">
            <v>ID_FinAnswer_Express_Program_Evaluation_2009-2011.pdf</v>
          </cell>
        </row>
        <row r="8855">
          <cell r="C8855" t="str">
            <v>11032014-045.1_Planned Net to Gross Ratio</v>
          </cell>
          <cell r="D8855">
            <v>1</v>
          </cell>
          <cell r="E8855" t="str">
            <v>Planned Net to Gross Ratio</v>
          </cell>
          <cell r="F8855" t="str">
            <v>Net-to-Gross Value Source</v>
          </cell>
          <cell r="G8855" t="str">
            <v/>
          </cell>
          <cell r="H8855" t="str">
            <v>Page 2</v>
          </cell>
          <cell r="I8855" t="str">
            <v>ID_FinAnswer_Express_Program_Evaluation_2009-2011.pdf</v>
          </cell>
        </row>
        <row r="8856">
          <cell r="C8856" t="str">
            <v>3134.2_Planned Realization Rate</v>
          </cell>
          <cell r="D8856">
            <v>2</v>
          </cell>
          <cell r="E8856" t="str">
            <v>Planned Realization Rate</v>
          </cell>
          <cell r="F8856" t="str">
            <v>Realization Rate Value Source</v>
          </cell>
          <cell r="G8856" t="str">
            <v/>
          </cell>
          <cell r="H8856" t="str">
            <v>Table 1</v>
          </cell>
          <cell r="I8856" t="str">
            <v>DSM_WY_FinAnswerExpress_Report_2011.pdf</v>
          </cell>
        </row>
        <row r="8857">
          <cell r="C8857" t="str">
            <v>3134.2_Planned Net to Gross Ratio</v>
          </cell>
          <cell r="D8857">
            <v>2</v>
          </cell>
          <cell r="E8857" t="str">
            <v>Planned Net to Gross Ratio</v>
          </cell>
          <cell r="F8857" t="str">
            <v>Net-to-Gross Value Source</v>
          </cell>
          <cell r="G8857" t="str">
            <v/>
          </cell>
          <cell r="H8857" t="str">
            <v>Page 10</v>
          </cell>
          <cell r="I8857" t="str">
            <v>DSM_WY_FinAnswerExpress_Report_2011.pdf</v>
          </cell>
        </row>
        <row r="8858">
          <cell r="C8858" t="str">
            <v>3134.2_Measure life (years)</v>
          </cell>
          <cell r="D8858">
            <v>2</v>
          </cell>
          <cell r="E8858" t="str">
            <v>Measure life (years)</v>
          </cell>
          <cell r="F8858" t="str">
            <v>Measure Life Value Source</v>
          </cell>
          <cell r="G8858" t="str">
            <v/>
          </cell>
          <cell r="H8858" t="str">
            <v>Page 7-24</v>
          </cell>
          <cell r="I8858" t="str">
            <v>2010 WY Market Characterization 101810.pdf</v>
          </cell>
        </row>
        <row r="8859">
          <cell r="C8859" t="str">
            <v>11032014-046.1_Planned Net to Gross Ratio</v>
          </cell>
          <cell r="D8859">
            <v>1</v>
          </cell>
          <cell r="E8859" t="str">
            <v>Planned Net to Gross Ratio</v>
          </cell>
          <cell r="F8859" t="str">
            <v>Net-to-Gross Value Source</v>
          </cell>
          <cell r="G8859" t="str">
            <v/>
          </cell>
          <cell r="H8859" t="str">
            <v>Page 2</v>
          </cell>
          <cell r="I8859" t="str">
            <v>ID_FinAnswer_Express_Program_Evaluation_2009-2011.pdf</v>
          </cell>
        </row>
        <row r="8860">
          <cell r="C8860" t="str">
            <v>11032014-046.1_Measure life (years)</v>
          </cell>
          <cell r="D8860">
            <v>1</v>
          </cell>
          <cell r="E8860" t="str">
            <v>Measure life (years)</v>
          </cell>
          <cell r="F8860" t="str">
            <v>Measure Life Value Source</v>
          </cell>
          <cell r="G8860" t="str">
            <v/>
          </cell>
          <cell r="H8860" t="str">
            <v/>
          </cell>
          <cell r="I8860" t="str">
            <v>2010 ID FX MARKET CHARACTERIZATION 051512.pdf</v>
          </cell>
        </row>
        <row r="8861">
          <cell r="C8861" t="str">
            <v>11032014-046.1_Planned Realization Rate</v>
          </cell>
          <cell r="D8861">
            <v>1</v>
          </cell>
          <cell r="E8861" t="str">
            <v>Planned Realization Rate</v>
          </cell>
          <cell r="F8861" t="str">
            <v>Realization Rate Value Source</v>
          </cell>
          <cell r="G8861" t="str">
            <v/>
          </cell>
          <cell r="H8861" t="str">
            <v>Table 1</v>
          </cell>
          <cell r="I8861" t="str">
            <v>ID_FinAnswer_Express_Program_Evaluation_2009-2011.pdf</v>
          </cell>
        </row>
        <row r="8862">
          <cell r="C8862" t="str">
            <v>3144.2_Measure life (years)</v>
          </cell>
          <cell r="D8862">
            <v>2</v>
          </cell>
          <cell r="E8862" t="str">
            <v>Measure life (years)</v>
          </cell>
          <cell r="F8862" t="str">
            <v>Measure Life Value Source</v>
          </cell>
          <cell r="G8862" t="str">
            <v/>
          </cell>
          <cell r="H8862" t="str">
            <v>Page 7-24</v>
          </cell>
          <cell r="I8862" t="str">
            <v>2010 WY Market Characterization 101810.pdf</v>
          </cell>
        </row>
        <row r="8863">
          <cell r="C8863" t="str">
            <v>3144.2_Planned Net to Gross Ratio</v>
          </cell>
          <cell r="D8863">
            <v>2</v>
          </cell>
          <cell r="E8863" t="str">
            <v>Planned Net to Gross Ratio</v>
          </cell>
          <cell r="F8863" t="str">
            <v>Net-to-Gross Value Source</v>
          </cell>
          <cell r="G8863" t="str">
            <v/>
          </cell>
          <cell r="H8863" t="str">
            <v>Page 10</v>
          </cell>
          <cell r="I8863" t="str">
            <v>DSM_WY_FinAnswerExpress_Report_2011.pdf</v>
          </cell>
        </row>
        <row r="8864">
          <cell r="C8864" t="str">
            <v>3144.2_Planned Realization Rate</v>
          </cell>
          <cell r="D8864">
            <v>2</v>
          </cell>
          <cell r="E8864" t="str">
            <v>Planned Realization Rate</v>
          </cell>
          <cell r="F8864" t="str">
            <v>Realization Rate Value Source</v>
          </cell>
          <cell r="G8864" t="str">
            <v/>
          </cell>
          <cell r="H8864" t="str">
            <v>Table 1</v>
          </cell>
          <cell r="I8864" t="str">
            <v>DSM_WY_FinAnswerExpress_Report_2011.pdf</v>
          </cell>
        </row>
        <row r="8865">
          <cell r="C8865" t="str">
            <v>12302013-058.1_Incremental cost ($)</v>
          </cell>
          <cell r="D8865">
            <v>1</v>
          </cell>
          <cell r="E8865" t="str">
            <v>Incremental cost ($)</v>
          </cell>
          <cell r="F8865" t="str">
            <v>Cost Value Source</v>
          </cell>
          <cell r="G8865" t="str">
            <v/>
          </cell>
          <cell r="H8865" t="str">
            <v>pg 24-25, Table 7-14</v>
          </cell>
          <cell r="I8865" t="str">
            <v>FinAnswer Express Market Characterization and Program Enhancements - Washington Service Territory 9 Sept 2011.pdf</v>
          </cell>
        </row>
        <row r="8866">
          <cell r="C8866" t="str">
            <v>12302013-058.1_Incentive Customer ($)</v>
          </cell>
          <cell r="D8866">
            <v>1</v>
          </cell>
          <cell r="E8866" t="str">
            <v>Incentive Customer ($)</v>
          </cell>
          <cell r="F8866" t="str">
            <v>Incentive Value Source</v>
          </cell>
          <cell r="G8866" t="str">
            <v/>
          </cell>
          <cell r="H8866" t="str">
            <v>pg 24-25, Table 7-14</v>
          </cell>
          <cell r="I8866" t="str">
            <v>FinAnswer Express Market Characterization and Program Enhancements - Washington Service Territory 9 Sept 2011.pdf</v>
          </cell>
        </row>
        <row r="8867">
          <cell r="C8867" t="str">
            <v>12302013-058.1_Measure life (years)</v>
          </cell>
          <cell r="D8867">
            <v>1</v>
          </cell>
          <cell r="E8867" t="str">
            <v>Measure life (years)</v>
          </cell>
          <cell r="F8867" t="str">
            <v>Measure Life Value Source</v>
          </cell>
          <cell r="G8867" t="str">
            <v/>
          </cell>
          <cell r="H8867" t="str">
            <v>pg 24-25, Table 7-14</v>
          </cell>
          <cell r="I8867" t="str">
            <v>FinAnswer Express Market Characterization and Program Enhancements - Washington Service Territory 9 Sept 2011.pdf</v>
          </cell>
        </row>
        <row r="8868">
          <cell r="C8868" t="str">
            <v>12302013-058.1_Gross Average Monthly Demand Reduction (kW/unit)</v>
          </cell>
          <cell r="D8868">
            <v>1</v>
          </cell>
          <cell r="E8868" t="str">
            <v>Gross Average Monthly Demand Reduction (kW/unit)</v>
          </cell>
          <cell r="F8868" t="str">
            <v>Savings Parameters</v>
          </cell>
          <cell r="G8868" t="str">
            <v/>
          </cell>
          <cell r="H8868" t="str">
            <v>See Source Document(s) for savings methodology</v>
          </cell>
          <cell r="I8868" t="str">
            <v>HVAC Calculator 071412.2.xlsm</v>
          </cell>
        </row>
        <row r="8869">
          <cell r="C8869" t="str">
            <v>12302013-058.1_Gross incremental annual electric savings (kWh/yr)</v>
          </cell>
          <cell r="D8869">
            <v>1</v>
          </cell>
          <cell r="E8869" t="str">
            <v>Gross incremental annual electric savings (kWh/yr)</v>
          </cell>
          <cell r="F8869" t="str">
            <v>Savings Parameters</v>
          </cell>
          <cell r="G8869" t="str">
            <v/>
          </cell>
          <cell r="H8869" t="str">
            <v>See Source Document(s) for savings methodology</v>
          </cell>
          <cell r="I8869" t="str">
            <v>HVAC Calculator 071412.2.xlsm</v>
          </cell>
        </row>
        <row r="8870">
          <cell r="C8870" t="str">
            <v>12302013-059.1_Gross incremental annual electric savings (kWh/yr)</v>
          </cell>
          <cell r="D8870">
            <v>1</v>
          </cell>
          <cell r="E8870" t="str">
            <v>Gross incremental annual electric savings (kWh/yr)</v>
          </cell>
          <cell r="F8870" t="str">
            <v>Savings Parameters</v>
          </cell>
          <cell r="G8870" t="str">
            <v/>
          </cell>
          <cell r="H8870" t="str">
            <v>See Source Document(s) for savings methodology</v>
          </cell>
          <cell r="I8870" t="str">
            <v>HVAC Calculator 071412.2.xlsm</v>
          </cell>
        </row>
        <row r="8871">
          <cell r="C8871" t="str">
            <v>12302013-059.1_Incentive Customer ($)</v>
          </cell>
          <cell r="D8871">
            <v>1</v>
          </cell>
          <cell r="E8871" t="str">
            <v>Incentive Customer ($)</v>
          </cell>
          <cell r="F8871" t="str">
            <v>Incentive Value Source</v>
          </cell>
          <cell r="G8871" t="str">
            <v/>
          </cell>
          <cell r="H8871" t="str">
            <v>pg 24-25, Table 7-14</v>
          </cell>
          <cell r="I8871" t="str">
            <v>FinAnswer Express Market Characterization and Program Enhancements - Washington Service Territory 9 Sept 2011.pdf</v>
          </cell>
        </row>
        <row r="8872">
          <cell r="C8872" t="str">
            <v>12302013-059.1_Gross Average Monthly Demand Reduction (kW/unit)</v>
          </cell>
          <cell r="D8872">
            <v>1</v>
          </cell>
          <cell r="E8872" t="str">
            <v>Gross Average Monthly Demand Reduction (kW/unit)</v>
          </cell>
          <cell r="F8872" t="str">
            <v>Savings Parameters</v>
          </cell>
          <cell r="G8872" t="str">
            <v/>
          </cell>
          <cell r="H8872" t="str">
            <v>See Source Document(s) for savings methodology</v>
          </cell>
          <cell r="I8872" t="str">
            <v>HVAC Calculator 071412.2.xlsm</v>
          </cell>
        </row>
        <row r="8873">
          <cell r="C8873" t="str">
            <v>12302013-059.1_Incremental cost ($)</v>
          </cell>
          <cell r="D8873">
            <v>1</v>
          </cell>
          <cell r="E8873" t="str">
            <v>Incremental cost ($)</v>
          </cell>
          <cell r="F8873" t="str">
            <v>Cost Value Source</v>
          </cell>
          <cell r="G8873" t="str">
            <v/>
          </cell>
          <cell r="H8873" t="str">
            <v>pg 24-25, Table 7-14</v>
          </cell>
          <cell r="I8873" t="str">
            <v>FinAnswer Express Market Characterization and Program Enhancements - Washington Service Territory 9 Sept 2011.pdf</v>
          </cell>
        </row>
        <row r="8874">
          <cell r="C8874" t="str">
            <v>12302013-059.1_Measure life (years)</v>
          </cell>
          <cell r="D8874">
            <v>1</v>
          </cell>
          <cell r="E8874" t="str">
            <v>Measure life (years)</v>
          </cell>
          <cell r="F8874" t="str">
            <v>Measure Life Value Source</v>
          </cell>
          <cell r="G8874" t="str">
            <v/>
          </cell>
          <cell r="H8874" t="str">
            <v>pg 24-25, Table 7-14</v>
          </cell>
          <cell r="I8874" t="str">
            <v>FinAnswer Express Market Characterization and Program Enhancements - Washington Service Territory 9 Sept 2011.pdf</v>
          </cell>
        </row>
        <row r="8875">
          <cell r="C8875" t="str">
            <v>12302013-058.2_Measure life (years)</v>
          </cell>
          <cell r="D8875">
            <v>2</v>
          </cell>
          <cell r="E8875" t="str">
            <v>Measure life (years)</v>
          </cell>
          <cell r="F8875" t="str">
            <v>Measure Life Value Source</v>
          </cell>
          <cell r="G8875" t="str">
            <v/>
          </cell>
          <cell r="H8875" t="str">
            <v>pg 24-25, Table 7-14</v>
          </cell>
          <cell r="I8875" t="str">
            <v>FinAnswer Express Market Characterization and Program Enhancements - Washington Service Territory 9 Sept 2011.pdf</v>
          </cell>
        </row>
        <row r="8876">
          <cell r="C8876" t="str">
            <v>12302013-059.2_Measure life (years)</v>
          </cell>
          <cell r="D8876">
            <v>2</v>
          </cell>
          <cell r="E8876" t="str">
            <v>Measure life (years)</v>
          </cell>
          <cell r="F8876" t="str">
            <v>Measure Life Value Source</v>
          </cell>
          <cell r="G8876" t="str">
            <v/>
          </cell>
          <cell r="H8876" t="str">
            <v>pg 24-25, Table 7-14</v>
          </cell>
          <cell r="I8876" t="str">
            <v>FinAnswer Express Market Characterization and Program Enhancements - Washington Service Territory 9 Sept 2011.pdf</v>
          </cell>
        </row>
        <row r="8877">
          <cell r="C8877" t="str">
            <v>12012014-014.1_Measure life (years)</v>
          </cell>
          <cell r="D8877">
            <v>1</v>
          </cell>
          <cell r="E8877" t="str">
            <v>Measure life (years)</v>
          </cell>
          <cell r="F8877" t="str">
            <v>Measure Life Value Source</v>
          </cell>
          <cell r="G8877" t="str">
            <v/>
          </cell>
          <cell r="H8877" t="str">
            <v>Page 7-24</v>
          </cell>
          <cell r="I8877" t="str">
            <v>2010 WY Market Characterization 101810.pdf</v>
          </cell>
        </row>
        <row r="8878">
          <cell r="C8878" t="str">
            <v>12012014-014.1_Planned Realization Rate</v>
          </cell>
          <cell r="D8878">
            <v>1</v>
          </cell>
          <cell r="E8878" t="str">
            <v>Planned Realization Rate</v>
          </cell>
          <cell r="F8878" t="str">
            <v>Realization Rate Value Source</v>
          </cell>
          <cell r="G8878" t="str">
            <v/>
          </cell>
          <cell r="H8878" t="str">
            <v>Table 1</v>
          </cell>
          <cell r="I8878" t="str">
            <v>DSM_WY_FinAnswerExpress_Report_2011.pdf</v>
          </cell>
        </row>
        <row r="8879">
          <cell r="C8879" t="str">
            <v>12012014-014.1_Planned Net to Gross Ratio</v>
          </cell>
          <cell r="D8879">
            <v>1</v>
          </cell>
          <cell r="E8879" t="str">
            <v>Planned Net to Gross Ratio</v>
          </cell>
          <cell r="F8879" t="str">
            <v>Net-to-Gross Value Source</v>
          </cell>
          <cell r="G8879" t="str">
            <v/>
          </cell>
          <cell r="H8879" t="str">
            <v>Page 10</v>
          </cell>
          <cell r="I8879" t="str">
            <v>DSM_WY_FinAnswerExpress_Report_2011.pdf</v>
          </cell>
        </row>
        <row r="8880">
          <cell r="C8880" t="str">
            <v>12012014-014.1_Incremental cost ($)</v>
          </cell>
          <cell r="D8880">
            <v>1</v>
          </cell>
          <cell r="E8880" t="str">
            <v>Incremental cost ($)</v>
          </cell>
          <cell r="F8880" t="str">
            <v>Incremental Cost Value Source</v>
          </cell>
          <cell r="G8880" t="str">
            <v/>
          </cell>
          <cell r="H8880" t="str">
            <v>Page 7-24</v>
          </cell>
          <cell r="I8880" t="str">
            <v>2010 WY Market Characterization 101810.pdf</v>
          </cell>
        </row>
        <row r="8881">
          <cell r="C8881" t="str">
            <v>12012014-015.1_Measure life (years)</v>
          </cell>
          <cell r="D8881">
            <v>1</v>
          </cell>
          <cell r="E8881" t="str">
            <v>Measure life (years)</v>
          </cell>
          <cell r="F8881" t="str">
            <v>Measure Life Value Source</v>
          </cell>
          <cell r="G8881" t="str">
            <v/>
          </cell>
          <cell r="H8881" t="str">
            <v>Page 7-24</v>
          </cell>
          <cell r="I8881" t="str">
            <v>2010 WY Market Characterization 101810.pdf</v>
          </cell>
        </row>
        <row r="8882">
          <cell r="C8882" t="str">
            <v>12012014-015.1_Planned Net to Gross Ratio</v>
          </cell>
          <cell r="D8882">
            <v>1</v>
          </cell>
          <cell r="E8882" t="str">
            <v>Planned Net to Gross Ratio</v>
          </cell>
          <cell r="F8882" t="str">
            <v>Net-to-Gross Value Source</v>
          </cell>
          <cell r="G8882" t="str">
            <v/>
          </cell>
          <cell r="H8882" t="str">
            <v>Page 10</v>
          </cell>
          <cell r="I8882" t="str">
            <v>DSM_WY_FinAnswerExpress_Report_2011.pdf</v>
          </cell>
        </row>
        <row r="8883">
          <cell r="C8883" t="str">
            <v>12012014-015.1_Incremental cost ($)</v>
          </cell>
          <cell r="D8883">
            <v>1</v>
          </cell>
          <cell r="E8883" t="str">
            <v>Incremental cost ($)</v>
          </cell>
          <cell r="F8883" t="str">
            <v>Incremental Cost Value Source</v>
          </cell>
          <cell r="G8883" t="str">
            <v/>
          </cell>
          <cell r="H8883" t="str">
            <v>Page 7-24</v>
          </cell>
          <cell r="I8883" t="str">
            <v>2010 WY Market Characterization 101810.pdf</v>
          </cell>
        </row>
        <row r="8884">
          <cell r="C8884" t="str">
            <v>12012014-015.1_Planned Realization Rate</v>
          </cell>
          <cell r="D8884">
            <v>1</v>
          </cell>
          <cell r="E8884" t="str">
            <v>Planned Realization Rate</v>
          </cell>
          <cell r="F8884" t="str">
            <v>Realization Rate Value Source</v>
          </cell>
          <cell r="G8884" t="str">
            <v/>
          </cell>
          <cell r="H8884" t="str">
            <v>Table 1</v>
          </cell>
          <cell r="I8884" t="str">
            <v>DSM_WY_FinAnswerExpress_Report_2011.pdf</v>
          </cell>
        </row>
        <row r="8885">
          <cell r="C8885" t="str">
            <v>507.2_Gross Average Monthly Demand Reduction (kW/unit)</v>
          </cell>
          <cell r="D8885">
            <v>2</v>
          </cell>
          <cell r="E8885" t="str">
            <v>Gross Average Monthly Demand Reduction (kW/unit)</v>
          </cell>
          <cell r="F8885" t="str">
            <v>Demand Reduction Value Source</v>
          </cell>
          <cell r="G8885" t="str">
            <v/>
          </cell>
          <cell r="H8885" t="str">
            <v>Table 2-10</v>
          </cell>
          <cell r="I8885" t="str">
            <v>FinAnswer Express Market Characterization and Program Enhancements - Utah Service Territory 30 Nov 2011.pdf</v>
          </cell>
        </row>
        <row r="8886">
          <cell r="C8886" t="str">
            <v>507.2_Gross incremental annual electric savings (kWh/yr)</v>
          </cell>
          <cell r="D8886">
            <v>2</v>
          </cell>
          <cell r="E8886" t="str">
            <v>Gross incremental annual electric savings (kWh/yr)</v>
          </cell>
          <cell r="F8886" t="str">
            <v>See Source Document(s) for savings methodology</v>
          </cell>
          <cell r="G8886" t="str">
            <v/>
          </cell>
          <cell r="H8886" t="str">
            <v/>
          </cell>
          <cell r="I8886" t="str">
            <v>Water and Evap Cooled Unitary Air Conditioner.docx</v>
          </cell>
        </row>
        <row r="8887">
          <cell r="C8887" t="str">
            <v>507.2_Measure life (years)</v>
          </cell>
          <cell r="D8887">
            <v>2</v>
          </cell>
          <cell r="E8887" t="str">
            <v>Measure life (years)</v>
          </cell>
          <cell r="F8887" t="str">
            <v>Measure Life Value Source</v>
          </cell>
          <cell r="G8887" t="str">
            <v/>
          </cell>
          <cell r="H8887" t="str">
            <v>Table 2 on page 22 of Appendix 1</v>
          </cell>
          <cell r="I8887" t="str">
            <v>UT_2011_Annual_Report.pdf</v>
          </cell>
        </row>
        <row r="8888">
          <cell r="C8888" t="str">
            <v>507.2_Incentive Customer ($)</v>
          </cell>
          <cell r="D8888">
            <v>2</v>
          </cell>
          <cell r="E8888" t="str">
            <v>Incentive Customer ($)</v>
          </cell>
          <cell r="F8888" t="str">
            <v>Incentive Value Source</v>
          </cell>
          <cell r="G8888" t="str">
            <v/>
          </cell>
          <cell r="H8888" t="str">
            <v>Table 7-13</v>
          </cell>
          <cell r="I8888" t="str">
            <v>FinAnswer Express Market Characterization and Program Enhancements - Utah Service Territory 30 Nov 2011.pdf</v>
          </cell>
        </row>
        <row r="8889">
          <cell r="C8889" t="str">
            <v>507.2_Incremental cost ($)</v>
          </cell>
          <cell r="D8889">
            <v>2</v>
          </cell>
          <cell r="E8889" t="str">
            <v>Incremental cost ($)</v>
          </cell>
          <cell r="F8889" t="str">
            <v>Cost Value Source</v>
          </cell>
          <cell r="G8889" t="str">
            <v/>
          </cell>
          <cell r="H8889" t="str">
            <v>Table 7-13</v>
          </cell>
          <cell r="I8889" t="str">
            <v>FinAnswer Express Market Characterization and Program Enhancements - Utah Service Territory 30 Nov 2011.pdf</v>
          </cell>
        </row>
        <row r="8890">
          <cell r="C8890" t="str">
            <v>507.2_Gross incremental annual electric savings (kWh/yr)</v>
          </cell>
          <cell r="D8890">
            <v>2</v>
          </cell>
          <cell r="E8890" t="str">
            <v>Gross incremental annual electric savings (kWh/yr)</v>
          </cell>
          <cell r="F8890" t="str">
            <v>See Source Document(s) for savings methodology</v>
          </cell>
          <cell r="G8890" t="str">
            <v/>
          </cell>
          <cell r="H8890" t="str">
            <v/>
          </cell>
          <cell r="I8890" t="str">
            <v>HVAC Workbook-Water_Evap Cooled.xlsx</v>
          </cell>
        </row>
        <row r="8891">
          <cell r="C8891" t="str">
            <v>507.2_Gross incremental annual electric savings (kWh/yr)</v>
          </cell>
          <cell r="D8891">
            <v>2</v>
          </cell>
          <cell r="E8891" t="str">
            <v>Gross incremental annual electric savings (kWh/yr)</v>
          </cell>
          <cell r="F8891" t="str">
            <v xml:space="preserve">Energy Savings Value Source </v>
          </cell>
          <cell r="G8891" t="str">
            <v/>
          </cell>
          <cell r="H8891" t="str">
            <v>Table 7-13</v>
          </cell>
          <cell r="I8891" t="str">
            <v>FinAnswer Express Market Characterization and Program Enhancements - Utah Service Territory 30 Nov 2011.pdf</v>
          </cell>
        </row>
        <row r="8892">
          <cell r="C8892" t="str">
            <v>509.2_Measure life (years)</v>
          </cell>
          <cell r="D8892">
            <v>2</v>
          </cell>
          <cell r="E8892" t="str">
            <v>Measure life (years)</v>
          </cell>
          <cell r="F8892" t="str">
            <v>Measure Life Value Source</v>
          </cell>
          <cell r="G8892" t="str">
            <v/>
          </cell>
          <cell r="H8892" t="str">
            <v>Table 2 on page 22 of Appendix 1</v>
          </cell>
          <cell r="I8892" t="str">
            <v>UT_2011_Annual_Report.pdf</v>
          </cell>
        </row>
        <row r="8893">
          <cell r="C8893" t="str">
            <v>509.2_Gross Average Monthly Demand Reduction (kW/unit)</v>
          </cell>
          <cell r="D8893">
            <v>2</v>
          </cell>
          <cell r="E8893" t="str">
            <v>Gross Average Monthly Demand Reduction (kW/unit)</v>
          </cell>
          <cell r="F8893" t="str">
            <v>Demand Reduction Value Source</v>
          </cell>
          <cell r="G8893" t="str">
            <v/>
          </cell>
          <cell r="H8893" t="str">
            <v>Table 2-10</v>
          </cell>
          <cell r="I8893" t="str">
            <v>FinAnswer Express Market Characterization and Program Enhancements - Utah Service Territory 30 Nov 2011.pdf</v>
          </cell>
        </row>
        <row r="8894">
          <cell r="C8894" t="str">
            <v>509.2_Gross incremental annual electric savings (kWh/yr)</v>
          </cell>
          <cell r="D8894">
            <v>2</v>
          </cell>
          <cell r="E8894" t="str">
            <v>Gross incremental annual electric savings (kWh/yr)</v>
          </cell>
          <cell r="F8894" t="str">
            <v>See Source Document(s) for savings methodology</v>
          </cell>
          <cell r="G8894" t="str">
            <v/>
          </cell>
          <cell r="H8894" t="str">
            <v/>
          </cell>
          <cell r="I8894" t="str">
            <v>Water and Evap Cooled Unitary Air Conditioner.docx</v>
          </cell>
        </row>
        <row r="8895">
          <cell r="C8895" t="str">
            <v>509.2_Gross incremental annual electric savings (kWh/yr)</v>
          </cell>
          <cell r="D8895">
            <v>2</v>
          </cell>
          <cell r="E8895" t="str">
            <v>Gross incremental annual electric savings (kWh/yr)</v>
          </cell>
          <cell r="F8895" t="str">
            <v xml:space="preserve">Energy Savings Value Source </v>
          </cell>
          <cell r="G8895" t="str">
            <v/>
          </cell>
          <cell r="H8895" t="str">
            <v>Table 7-13</v>
          </cell>
          <cell r="I8895" t="str">
            <v>FinAnswer Express Market Characterization and Program Enhancements - Utah Service Territory 30 Nov 2011.pdf</v>
          </cell>
        </row>
        <row r="8896">
          <cell r="C8896" t="str">
            <v>509.2_Incentive Customer ($)</v>
          </cell>
          <cell r="D8896">
            <v>2</v>
          </cell>
          <cell r="E8896" t="str">
            <v>Incentive Customer ($)</v>
          </cell>
          <cell r="F8896" t="str">
            <v>Incentive Value Source</v>
          </cell>
          <cell r="G8896" t="str">
            <v/>
          </cell>
          <cell r="H8896" t="str">
            <v>Table 7-13</v>
          </cell>
          <cell r="I8896" t="str">
            <v>FinAnswer Express Market Characterization and Program Enhancements - Utah Service Territory 30 Nov 2011.pdf</v>
          </cell>
        </row>
        <row r="8897">
          <cell r="C8897" t="str">
            <v>509.2_Incremental cost ($)</v>
          </cell>
          <cell r="D8897">
            <v>2</v>
          </cell>
          <cell r="E8897" t="str">
            <v>Incremental cost ($)</v>
          </cell>
          <cell r="F8897" t="str">
            <v>Cost Value Source</v>
          </cell>
          <cell r="G8897" t="str">
            <v/>
          </cell>
          <cell r="H8897" t="str">
            <v>Table 7-13</v>
          </cell>
          <cell r="I8897" t="str">
            <v>FinAnswer Express Market Characterization and Program Enhancements - Utah Service Territory 30 Nov 2011.pdf</v>
          </cell>
        </row>
        <row r="8898">
          <cell r="C8898" t="str">
            <v>509.2_Gross incremental annual electric savings (kWh/yr)</v>
          </cell>
          <cell r="D8898">
            <v>2</v>
          </cell>
          <cell r="E8898" t="str">
            <v>Gross incremental annual electric savings (kWh/yr)</v>
          </cell>
          <cell r="F8898" t="str">
            <v>See Source Document(s) for savings methodology</v>
          </cell>
          <cell r="G8898" t="str">
            <v/>
          </cell>
          <cell r="H8898" t="str">
            <v/>
          </cell>
          <cell r="I8898" t="str">
            <v>HVAC Workbook-Water_Evap Cooled.xlsx</v>
          </cell>
        </row>
        <row r="8899">
          <cell r="C8899" t="str">
            <v>510.2_Gross incremental annual electric savings (kWh/yr)</v>
          </cell>
          <cell r="D8899">
            <v>2</v>
          </cell>
          <cell r="E8899" t="str">
            <v>Gross incremental annual electric savings (kWh/yr)</v>
          </cell>
          <cell r="F8899" t="str">
            <v>See Source Document(s) for savings methodology</v>
          </cell>
          <cell r="G8899" t="str">
            <v/>
          </cell>
          <cell r="H8899" t="str">
            <v/>
          </cell>
          <cell r="I8899" t="str">
            <v>Water and Evap Cooled Unitary Air Conditioner.docx</v>
          </cell>
        </row>
        <row r="8900">
          <cell r="C8900" t="str">
            <v>510.2_Gross incremental annual electric savings (kWh/yr)</v>
          </cell>
          <cell r="D8900">
            <v>2</v>
          </cell>
          <cell r="E8900" t="str">
            <v>Gross incremental annual electric savings (kWh/yr)</v>
          </cell>
          <cell r="F8900" t="str">
            <v>See Source Document(s) for savings methodology</v>
          </cell>
          <cell r="G8900" t="str">
            <v/>
          </cell>
          <cell r="H8900" t="str">
            <v/>
          </cell>
          <cell r="I8900" t="str">
            <v>HVAC Workbook-Water_Evap Cooled.xlsx</v>
          </cell>
        </row>
        <row r="8901">
          <cell r="C8901" t="str">
            <v>510.2_Measure life (years)</v>
          </cell>
          <cell r="D8901">
            <v>2</v>
          </cell>
          <cell r="E8901" t="str">
            <v>Measure life (years)</v>
          </cell>
          <cell r="F8901" t="str">
            <v>Measure Life Value Source</v>
          </cell>
          <cell r="G8901" t="str">
            <v/>
          </cell>
          <cell r="H8901" t="str">
            <v>Table 2 on page 22 of Appendix 1</v>
          </cell>
          <cell r="I8901" t="str">
            <v>UT_2011_Annual_Report.pdf</v>
          </cell>
        </row>
        <row r="8902">
          <cell r="C8902" t="str">
            <v>510.2_Incremental cost ($)</v>
          </cell>
          <cell r="D8902">
            <v>2</v>
          </cell>
          <cell r="E8902" t="str">
            <v>Incremental cost ($)</v>
          </cell>
          <cell r="F8902" t="str">
            <v>Cost Value Source</v>
          </cell>
          <cell r="G8902" t="str">
            <v/>
          </cell>
          <cell r="H8902" t="str">
            <v>Table 7-13</v>
          </cell>
          <cell r="I8902" t="str">
            <v>FinAnswer Express Market Characterization and Program Enhancements - Utah Service Territory 30 Nov 2011.pdf</v>
          </cell>
        </row>
        <row r="8903">
          <cell r="C8903" t="str">
            <v>510.2_Incentive Customer ($)</v>
          </cell>
          <cell r="D8903">
            <v>2</v>
          </cell>
          <cell r="E8903" t="str">
            <v>Incentive Customer ($)</v>
          </cell>
          <cell r="F8903" t="str">
            <v>Incentive Value Source</v>
          </cell>
          <cell r="G8903" t="str">
            <v/>
          </cell>
          <cell r="H8903" t="str">
            <v>Table 7-13</v>
          </cell>
          <cell r="I8903" t="str">
            <v>FinAnswer Express Market Characterization and Program Enhancements - Utah Service Territory 30 Nov 2011.pdf</v>
          </cell>
        </row>
        <row r="8904">
          <cell r="C8904" t="str">
            <v>510.2_Gross Average Monthly Demand Reduction (kW/unit)</v>
          </cell>
          <cell r="D8904">
            <v>2</v>
          </cell>
          <cell r="E8904" t="str">
            <v>Gross Average Monthly Demand Reduction (kW/unit)</v>
          </cell>
          <cell r="F8904" t="str">
            <v>Demand Reduction Value Source</v>
          </cell>
          <cell r="G8904" t="str">
            <v/>
          </cell>
          <cell r="H8904" t="str">
            <v>Table 2-10</v>
          </cell>
          <cell r="I8904" t="str">
            <v>FinAnswer Express Market Characterization and Program Enhancements - Utah Service Territory 30 Nov 2011.pdf</v>
          </cell>
        </row>
        <row r="8905">
          <cell r="C8905" t="str">
            <v>510.2_Gross incremental annual electric savings (kWh/yr)</v>
          </cell>
          <cell r="D8905">
            <v>2</v>
          </cell>
          <cell r="E8905" t="str">
            <v>Gross incremental annual electric savings (kWh/yr)</v>
          </cell>
          <cell r="F8905" t="str">
            <v xml:space="preserve">Energy Savings Value Source </v>
          </cell>
          <cell r="G8905" t="str">
            <v/>
          </cell>
          <cell r="H8905" t="str">
            <v>Table 7-13</v>
          </cell>
          <cell r="I8905" t="str">
            <v>FinAnswer Express Market Characterization and Program Enhancements - Utah Service Territory 30 Nov 2011.pdf</v>
          </cell>
        </row>
        <row r="8906">
          <cell r="C8906" t="str">
            <v>508.2_Gross incremental annual electric savings (kWh/yr)</v>
          </cell>
          <cell r="D8906">
            <v>2</v>
          </cell>
          <cell r="E8906" t="str">
            <v>Gross incremental annual electric savings (kWh/yr)</v>
          </cell>
          <cell r="F8906" t="str">
            <v>See Source Document(s) for savings methodology</v>
          </cell>
          <cell r="G8906" t="str">
            <v/>
          </cell>
          <cell r="H8906" t="str">
            <v/>
          </cell>
          <cell r="I8906" t="str">
            <v>HVAC Workbook-Water_Evap Cooled.xlsx</v>
          </cell>
        </row>
        <row r="8907">
          <cell r="C8907" t="str">
            <v>508.2_Gross incremental annual electric savings (kWh/yr)</v>
          </cell>
          <cell r="D8907">
            <v>2</v>
          </cell>
          <cell r="E8907" t="str">
            <v>Gross incremental annual electric savings (kWh/yr)</v>
          </cell>
          <cell r="F8907" t="str">
            <v>See Source Document(s) for savings methodology</v>
          </cell>
          <cell r="G8907" t="str">
            <v/>
          </cell>
          <cell r="H8907" t="str">
            <v/>
          </cell>
          <cell r="I8907" t="str">
            <v>Water and Evap Cooled Unitary Air Conditioner.docx</v>
          </cell>
        </row>
        <row r="8908">
          <cell r="C8908" t="str">
            <v>508.2_Gross incremental annual electric savings (kWh/yr)</v>
          </cell>
          <cell r="D8908">
            <v>2</v>
          </cell>
          <cell r="E8908" t="str">
            <v>Gross incremental annual electric savings (kWh/yr)</v>
          </cell>
          <cell r="F8908" t="str">
            <v xml:space="preserve">Energy Savings Value Source </v>
          </cell>
          <cell r="G8908" t="str">
            <v/>
          </cell>
          <cell r="H8908" t="str">
            <v>Table 7-13</v>
          </cell>
          <cell r="I8908" t="str">
            <v>FinAnswer Express Market Characterization and Program Enhancements - Utah Service Territory 30 Nov 2011.pdf</v>
          </cell>
        </row>
        <row r="8909">
          <cell r="C8909" t="str">
            <v>508.2_Measure life (years)</v>
          </cell>
          <cell r="D8909">
            <v>2</v>
          </cell>
          <cell r="E8909" t="str">
            <v>Measure life (years)</v>
          </cell>
          <cell r="F8909" t="str">
            <v>Measure Life Value Source</v>
          </cell>
          <cell r="G8909" t="str">
            <v/>
          </cell>
          <cell r="H8909" t="str">
            <v>Table 2 on page 22 of Appendix 1</v>
          </cell>
          <cell r="I8909" t="str">
            <v>UT_2011_Annual_Report.pdf</v>
          </cell>
        </row>
        <row r="8910">
          <cell r="C8910" t="str">
            <v>508.2_Incentive Customer ($)</v>
          </cell>
          <cell r="D8910">
            <v>2</v>
          </cell>
          <cell r="E8910" t="str">
            <v>Incentive Customer ($)</v>
          </cell>
          <cell r="F8910" t="str">
            <v>Incentive Value Source</v>
          </cell>
          <cell r="G8910" t="str">
            <v/>
          </cell>
          <cell r="H8910" t="str">
            <v>Table 7-13</v>
          </cell>
          <cell r="I8910" t="str">
            <v>FinAnswer Express Market Characterization and Program Enhancements - Utah Service Territory 30 Nov 2011.pdf</v>
          </cell>
        </row>
        <row r="8911">
          <cell r="C8911" t="str">
            <v>508.2_Gross Average Monthly Demand Reduction (kW/unit)</v>
          </cell>
          <cell r="D8911">
            <v>2</v>
          </cell>
          <cell r="E8911" t="str">
            <v>Gross Average Monthly Demand Reduction (kW/unit)</v>
          </cell>
          <cell r="F8911" t="str">
            <v>Demand Reduction Value Source</v>
          </cell>
          <cell r="G8911" t="str">
            <v/>
          </cell>
          <cell r="H8911" t="str">
            <v>Table 2-10</v>
          </cell>
          <cell r="I8911" t="str">
            <v>FinAnswer Express Market Characterization and Program Enhancements - Utah Service Territory 30 Nov 2011.pdf</v>
          </cell>
        </row>
        <row r="8912">
          <cell r="C8912" t="str">
            <v>508.2_Incremental cost ($)</v>
          </cell>
          <cell r="D8912">
            <v>2</v>
          </cell>
          <cell r="E8912" t="str">
            <v>Incremental cost ($)</v>
          </cell>
          <cell r="F8912" t="str">
            <v>Cost Value Source</v>
          </cell>
          <cell r="G8912" t="str">
            <v/>
          </cell>
          <cell r="H8912" t="str">
            <v>Table 7-13</v>
          </cell>
          <cell r="I8912" t="str">
            <v>FinAnswer Express Market Characterization and Program Enhancements - Utah Service Territory 30 Nov 2011.pdf</v>
          </cell>
        </row>
        <row r="8913">
          <cell r="C8913" t="str">
            <v>64.3_Planned Net to Gross Ratio</v>
          </cell>
          <cell r="D8913">
            <v>3</v>
          </cell>
          <cell r="E8913" t="str">
            <v>Planned Net to Gross Ratio</v>
          </cell>
          <cell r="F8913" t="str">
            <v>Net-to-Gross Value Source</v>
          </cell>
          <cell r="G8913" t="str">
            <v/>
          </cell>
          <cell r="H8913" t="str">
            <v>page 2</v>
          </cell>
          <cell r="I8913" t="str">
            <v>CA_FinAnswer_Express_Program_Evaluation_2009-2011.pdf</v>
          </cell>
        </row>
        <row r="8914">
          <cell r="C8914" t="str">
            <v>64.3_Planned Realization Rate</v>
          </cell>
          <cell r="D8914">
            <v>3</v>
          </cell>
          <cell r="E8914" t="str">
            <v>Planned Realization Rate</v>
          </cell>
          <cell r="F8914" t="str">
            <v>Realization Rate Value Source</v>
          </cell>
          <cell r="G8914" t="str">
            <v/>
          </cell>
          <cell r="H8914" t="str">
            <v>page 2</v>
          </cell>
          <cell r="I8914" t="str">
            <v>CA_FinAnswer_Express_Program_Evaluation_2009-2011.pdf</v>
          </cell>
        </row>
        <row r="8915">
          <cell r="C8915" t="str">
            <v>11032014-050.3_Planned Net to Gross Ratio</v>
          </cell>
          <cell r="D8915">
            <v>3</v>
          </cell>
          <cell r="E8915" t="str">
            <v>Planned Net to Gross Ratio</v>
          </cell>
          <cell r="F8915" t="str">
            <v>Net-to-Gross Value Source</v>
          </cell>
          <cell r="G8915" t="str">
            <v/>
          </cell>
          <cell r="H8915" t="str">
            <v>Page 2</v>
          </cell>
          <cell r="I8915" t="str">
            <v>ID_FinAnswer_Express_Program_Evaluation_2009-2011.pdf</v>
          </cell>
        </row>
        <row r="8916">
          <cell r="C8916" t="str">
            <v>11032014-050.3_Planned Realization Rate</v>
          </cell>
          <cell r="D8916">
            <v>3</v>
          </cell>
          <cell r="E8916" t="str">
            <v>Planned Realization Rate</v>
          </cell>
          <cell r="F8916" t="str">
            <v>Realization Rate Value Source</v>
          </cell>
          <cell r="G8916" t="str">
            <v/>
          </cell>
          <cell r="H8916" t="str">
            <v>Table 1</v>
          </cell>
          <cell r="I8916" t="str">
            <v>ID_FinAnswer_Express_Program_Evaluation_2009-2011.pdf</v>
          </cell>
        </row>
        <row r="8917">
          <cell r="C8917" t="str">
            <v>11032014-050.3_Measure life (years)</v>
          </cell>
          <cell r="D8917">
            <v>3</v>
          </cell>
          <cell r="E8917" t="str">
            <v>Measure life (years)</v>
          </cell>
          <cell r="F8917" t="str">
            <v>Measure Life Value Source</v>
          </cell>
          <cell r="G8917" t="str">
            <v/>
          </cell>
          <cell r="H8917" t="str">
            <v/>
          </cell>
          <cell r="I8917" t="str">
            <v>2010 ID FX MARKET CHARACTERIZATION 051512.pdf</v>
          </cell>
        </row>
        <row r="8918">
          <cell r="C8918" t="str">
            <v>11032014-050.3_Incremental cost ($)</v>
          </cell>
          <cell r="D8918">
            <v>3</v>
          </cell>
          <cell r="E8918" t="str">
            <v>Incremental cost ($)</v>
          </cell>
          <cell r="F8918" t="str">
            <v>Cost Value Source</v>
          </cell>
          <cell r="G8918" t="str">
            <v/>
          </cell>
          <cell r="H8918" t="str">
            <v/>
          </cell>
          <cell r="I8918" t="str">
            <v>2010 ID FX MARKET CHARACTERIZATION 051512.pdf</v>
          </cell>
        </row>
        <row r="8919">
          <cell r="C8919" t="str">
            <v>12012014-016.1_Measure life (years)</v>
          </cell>
          <cell r="D8919">
            <v>1</v>
          </cell>
          <cell r="E8919" t="str">
            <v>Measure life (years)</v>
          </cell>
          <cell r="F8919" t="str">
            <v>Measure Life Value Source</v>
          </cell>
          <cell r="G8919" t="str">
            <v/>
          </cell>
          <cell r="H8919" t="str">
            <v>Page 7-24</v>
          </cell>
          <cell r="I8919" t="str">
            <v>2010 WY Market Characterization 101810.pdf</v>
          </cell>
        </row>
        <row r="8920">
          <cell r="C8920" t="str">
            <v>12012014-016.1_Planned Net to Gross Ratio</v>
          </cell>
          <cell r="D8920">
            <v>1</v>
          </cell>
          <cell r="E8920" t="str">
            <v>Planned Net to Gross Ratio</v>
          </cell>
          <cell r="F8920" t="str">
            <v>Net-to-Gross Value Source</v>
          </cell>
          <cell r="G8920" t="str">
            <v/>
          </cell>
          <cell r="H8920" t="str">
            <v>Page 10</v>
          </cell>
          <cell r="I8920" t="str">
            <v>DSM_WY_FinAnswerExpress_Report_2011.pdf</v>
          </cell>
        </row>
        <row r="8921">
          <cell r="C8921" t="str">
            <v>12012014-016.1_Planned Realization Rate</v>
          </cell>
          <cell r="D8921">
            <v>1</v>
          </cell>
          <cell r="E8921" t="str">
            <v>Planned Realization Rate</v>
          </cell>
          <cell r="F8921" t="str">
            <v>Realization Rate Value Source</v>
          </cell>
          <cell r="G8921" t="str">
            <v/>
          </cell>
          <cell r="H8921" t="str">
            <v>Table 1</v>
          </cell>
          <cell r="I8921" t="str">
            <v>DSM_WY_FinAnswerExpress_Report_2011.pdf</v>
          </cell>
        </row>
        <row r="8922">
          <cell r="C8922" t="str">
            <v>12012014-016.1_Incremental cost ($)</v>
          </cell>
          <cell r="D8922">
            <v>1</v>
          </cell>
          <cell r="E8922" t="str">
            <v>Incremental cost ($)</v>
          </cell>
          <cell r="F8922" t="str">
            <v>Incremental Cost Value Source</v>
          </cell>
          <cell r="G8922" t="str">
            <v/>
          </cell>
          <cell r="H8922" t="str">
            <v>Page 7-24</v>
          </cell>
          <cell r="I8922" t="str">
            <v>2010 WY Market Characterization 101810.pdf</v>
          </cell>
        </row>
        <row r="8923">
          <cell r="C8923" t="str">
            <v>11032014-049.3_Incremental cost ($)</v>
          </cell>
          <cell r="D8923">
            <v>3</v>
          </cell>
          <cell r="E8923" t="str">
            <v>Incremental cost ($)</v>
          </cell>
          <cell r="F8923" t="str">
            <v>Cost Value Source</v>
          </cell>
          <cell r="G8923" t="str">
            <v/>
          </cell>
          <cell r="H8923" t="str">
            <v/>
          </cell>
          <cell r="I8923" t="str">
            <v>2010 ID FX MARKET CHARACTERIZATION 051512.pdf</v>
          </cell>
        </row>
        <row r="8924">
          <cell r="C8924" t="str">
            <v>11032014-049.3_Planned Realization Rate</v>
          </cell>
          <cell r="D8924">
            <v>3</v>
          </cell>
          <cell r="E8924" t="str">
            <v>Planned Realization Rate</v>
          </cell>
          <cell r="F8924" t="str">
            <v>Realization Rate Value Source</v>
          </cell>
          <cell r="G8924" t="str">
            <v/>
          </cell>
          <cell r="H8924" t="str">
            <v>Table 1</v>
          </cell>
          <cell r="I8924" t="str">
            <v>ID_FinAnswer_Express_Program_Evaluation_2009-2011.pdf</v>
          </cell>
        </row>
        <row r="8925">
          <cell r="C8925" t="str">
            <v>11032014-049.3_Planned Net to Gross Ratio</v>
          </cell>
          <cell r="D8925">
            <v>3</v>
          </cell>
          <cell r="E8925" t="str">
            <v>Planned Net to Gross Ratio</v>
          </cell>
          <cell r="F8925" t="str">
            <v>Net-to-Gross Value Source</v>
          </cell>
          <cell r="G8925" t="str">
            <v/>
          </cell>
          <cell r="H8925" t="str">
            <v>Page 2</v>
          </cell>
          <cell r="I8925" t="str">
            <v>ID_FinAnswer_Express_Program_Evaluation_2009-2011.pdf</v>
          </cell>
        </row>
        <row r="8926">
          <cell r="C8926" t="str">
            <v>11032014-049.3_Measure life (years)</v>
          </cell>
          <cell r="D8926">
            <v>3</v>
          </cell>
          <cell r="E8926" t="str">
            <v>Measure life (years)</v>
          </cell>
          <cell r="F8926" t="str">
            <v>Measure Life Value Source</v>
          </cell>
          <cell r="G8926" t="str">
            <v/>
          </cell>
          <cell r="H8926" t="str">
            <v/>
          </cell>
          <cell r="I8926" t="str">
            <v>2010 ID FX MARKET CHARACTERIZATION 051512.pdf</v>
          </cell>
        </row>
        <row r="8927">
          <cell r="C8927" t="str">
            <v>12012014-017.1_Incremental cost ($)</v>
          </cell>
          <cell r="D8927">
            <v>1</v>
          </cell>
          <cell r="E8927" t="str">
            <v>Incremental cost ($)</v>
          </cell>
          <cell r="F8927" t="str">
            <v>Incremental Cost Value Source</v>
          </cell>
          <cell r="G8927" t="str">
            <v/>
          </cell>
          <cell r="H8927" t="str">
            <v>Page 7-24</v>
          </cell>
          <cell r="I8927" t="str">
            <v>2010 WY Market Characterization 101810.pdf</v>
          </cell>
        </row>
        <row r="8928">
          <cell r="C8928" t="str">
            <v>12012014-017.1_Planned Net to Gross Ratio</v>
          </cell>
          <cell r="D8928">
            <v>1</v>
          </cell>
          <cell r="E8928" t="str">
            <v>Planned Net to Gross Ratio</v>
          </cell>
          <cell r="F8928" t="str">
            <v>Net-to-Gross Value Source</v>
          </cell>
          <cell r="G8928" t="str">
            <v/>
          </cell>
          <cell r="H8928" t="str">
            <v>Page 10</v>
          </cell>
          <cell r="I8928" t="str">
            <v>DSM_WY_FinAnswerExpress_Report_2011.pdf</v>
          </cell>
        </row>
        <row r="8929">
          <cell r="C8929" t="str">
            <v>12012014-017.1_Planned Realization Rate</v>
          </cell>
          <cell r="D8929">
            <v>1</v>
          </cell>
          <cell r="E8929" t="str">
            <v>Planned Realization Rate</v>
          </cell>
          <cell r="F8929" t="str">
            <v>Realization Rate Value Source</v>
          </cell>
          <cell r="G8929" t="str">
            <v/>
          </cell>
          <cell r="H8929" t="str">
            <v>Table 1</v>
          </cell>
          <cell r="I8929" t="str">
            <v>DSM_WY_FinAnswerExpress_Report_2011.pdf</v>
          </cell>
        </row>
        <row r="8930">
          <cell r="C8930" t="str">
            <v>12012014-017.1_Measure life (years)</v>
          </cell>
          <cell r="D8930">
            <v>1</v>
          </cell>
          <cell r="E8930" t="str">
            <v>Measure life (years)</v>
          </cell>
          <cell r="F8930" t="str">
            <v>Measure Life Value Source</v>
          </cell>
          <cell r="G8930" t="str">
            <v/>
          </cell>
          <cell r="H8930" t="str">
            <v>Page 7-24</v>
          </cell>
          <cell r="I8930" t="str">
            <v>2010 WY Market Characterization 101810.pdf</v>
          </cell>
        </row>
        <row r="8931">
          <cell r="C8931" t="str">
            <v>12302013-060.1_Gross Average Monthly Demand Reduction (kW/unit)</v>
          </cell>
          <cell r="D8931">
            <v>1</v>
          </cell>
          <cell r="E8931" t="str">
            <v>Gross Average Monthly Demand Reduction (kW/unit)</v>
          </cell>
          <cell r="F8931" t="str">
            <v>Demand Reduction Value Source</v>
          </cell>
          <cell r="G8931" t="str">
            <v/>
          </cell>
          <cell r="H8931" t="str">
            <v>pg 24-25, Table 7-14</v>
          </cell>
          <cell r="I8931" t="str">
            <v>FinAnswer Express Market Characterization and Program Enhancements - Washington Service Territory 9 Sept 2011.pdf</v>
          </cell>
        </row>
        <row r="8932">
          <cell r="C8932" t="str">
            <v>12302013-060.1_Gross Average Monthly Demand Reduction (kW/unit)</v>
          </cell>
          <cell r="D8932">
            <v>1</v>
          </cell>
          <cell r="E8932" t="str">
            <v>Gross Average Monthly Demand Reduction (kW/unit)</v>
          </cell>
          <cell r="F8932" t="str">
            <v>Savings Parameters</v>
          </cell>
          <cell r="G8932" t="str">
            <v/>
          </cell>
          <cell r="H8932" t="str">
            <v>See Source Document(s) for savings methodology</v>
          </cell>
          <cell r="I8932" t="str">
            <v>HVAC Workbook-Water_Evap Cooled.xlsx</v>
          </cell>
        </row>
        <row r="8933">
          <cell r="C8933" t="str">
            <v>12302013-060.1_Gross incremental annual electric savings (kWh/yr)</v>
          </cell>
          <cell r="D8933">
            <v>1</v>
          </cell>
          <cell r="E8933" t="str">
            <v>Gross incremental annual electric savings (kWh/yr)</v>
          </cell>
          <cell r="F8933" t="str">
            <v>Savings Parameters</v>
          </cell>
          <cell r="G8933" t="str">
            <v/>
          </cell>
          <cell r="H8933" t="str">
            <v>See Source Document(s) for savings methodology</v>
          </cell>
          <cell r="I8933" t="str">
            <v>WA Water and Evap Cooled Unitary Air Conditioner.docx</v>
          </cell>
        </row>
        <row r="8934">
          <cell r="C8934" t="str">
            <v>12302013-060.1_Gross incremental annual electric savings (kWh/yr)</v>
          </cell>
          <cell r="D8934">
            <v>1</v>
          </cell>
          <cell r="E8934" t="str">
            <v>Gross incremental annual electric savings (kWh/yr)</v>
          </cell>
          <cell r="F8934" t="str">
            <v>Savings Parameters</v>
          </cell>
          <cell r="G8934" t="str">
            <v/>
          </cell>
          <cell r="H8934" t="str">
            <v>See Source Document(s) for savings methodology</v>
          </cell>
          <cell r="I8934" t="str">
            <v>HVAC Workbook-Water_Evap Cooled.xlsx</v>
          </cell>
        </row>
        <row r="8935">
          <cell r="C8935" t="str">
            <v>12302013-060.1_Measure life (years)</v>
          </cell>
          <cell r="D8935">
            <v>1</v>
          </cell>
          <cell r="E8935" t="str">
            <v>Measure life (years)</v>
          </cell>
          <cell r="F8935" t="str">
            <v>Measure Life Value Source</v>
          </cell>
          <cell r="G8935" t="str">
            <v/>
          </cell>
          <cell r="H8935" t="str">
            <v>pg 24-25, Table 7-14</v>
          </cell>
          <cell r="I8935" t="str">
            <v>FinAnswer Express Market Characterization and Program Enhancements - Washington Service Territory 9 Sept 2011.pdf</v>
          </cell>
        </row>
        <row r="8936">
          <cell r="C8936" t="str">
            <v>12302013-060.1_Incentive Customer ($)</v>
          </cell>
          <cell r="D8936">
            <v>1</v>
          </cell>
          <cell r="E8936" t="str">
            <v>Incentive Customer ($)</v>
          </cell>
          <cell r="F8936" t="str">
            <v>Incentive Value Source</v>
          </cell>
          <cell r="G8936" t="str">
            <v/>
          </cell>
          <cell r="H8936" t="str">
            <v>pg 24-25, Table 7-14</v>
          </cell>
          <cell r="I8936" t="str">
            <v>FinAnswer Express Market Characterization and Program Enhancements - Washington Service Territory 9 Sept 2011.pdf</v>
          </cell>
        </row>
        <row r="8937">
          <cell r="C8937" t="str">
            <v>12302013-060.1_Incremental cost ($)</v>
          </cell>
          <cell r="D8937">
            <v>1</v>
          </cell>
          <cell r="E8937" t="str">
            <v>Incremental cost ($)</v>
          </cell>
          <cell r="F8937" t="str">
            <v>Cost Value Source</v>
          </cell>
          <cell r="G8937" t="str">
            <v/>
          </cell>
          <cell r="H8937" t="str">
            <v>pg 24-25, Table 7-14</v>
          </cell>
          <cell r="I8937" t="str">
            <v>FinAnswer Express Market Characterization and Program Enhancements - Washington Service Territory 9 Sept 2011.pdf</v>
          </cell>
        </row>
        <row r="8938">
          <cell r="C8938" t="str">
            <v>12302013-060.1_Gross Average Monthly Demand Reduction (kW/unit)</v>
          </cell>
          <cell r="D8938">
            <v>1</v>
          </cell>
          <cell r="E8938" t="str">
            <v>Gross Average Monthly Demand Reduction (kW/unit)</v>
          </cell>
          <cell r="F8938" t="str">
            <v>Savings Parameters</v>
          </cell>
          <cell r="G8938" t="str">
            <v/>
          </cell>
          <cell r="H8938" t="str">
            <v>See Source Document(s) for savings methodology</v>
          </cell>
          <cell r="I8938" t="str">
            <v>WA Water and Evap Cooled Unitary Air Conditioner.docx</v>
          </cell>
        </row>
        <row r="8939">
          <cell r="C8939" t="str">
            <v>12302013-060.1_Gross incremental annual electric savings (kWh/yr)</v>
          </cell>
          <cell r="D8939">
            <v>1</v>
          </cell>
          <cell r="E8939" t="str">
            <v>Gross incremental annual electric savings (kWh/yr)</v>
          </cell>
          <cell r="F8939" t="str">
            <v xml:space="preserve">Energy Savings Value Source </v>
          </cell>
          <cell r="G8939" t="str">
            <v/>
          </cell>
          <cell r="H8939" t="str">
            <v>pg 24-25, Table 7-14</v>
          </cell>
          <cell r="I8939" t="str">
            <v>FinAnswer Express Market Characterization and Program Enhancements - Washington Service Territory 9 Sept 2011.pdf</v>
          </cell>
        </row>
        <row r="8940">
          <cell r="C8940" t="str">
            <v>08062014-006.2_Planned Net to Gross Ratio</v>
          </cell>
          <cell r="D8940">
            <v>2</v>
          </cell>
          <cell r="E8940" t="str">
            <v>Planned Net to Gross Ratio</v>
          </cell>
          <cell r="F8940" t="str">
            <v>Net-to-Gross Ratio Value Source</v>
          </cell>
          <cell r="G8940" t="str">
            <v/>
          </cell>
          <cell r="H8940" t="str">
            <v>Table 16</v>
          </cell>
          <cell r="I8940" t="str">
            <v>ID_Energy_FinAnswer_Program_Evaluation_2009-2011.pdf</v>
          </cell>
        </row>
        <row r="8941">
          <cell r="C8941" t="str">
            <v>08062014-006.2_Measure life (years)</v>
          </cell>
          <cell r="D8941">
            <v>2</v>
          </cell>
          <cell r="E8941" t="str">
            <v>Measure life (years)</v>
          </cell>
          <cell r="F8941" t="str">
            <v>Measure Life Value Source</v>
          </cell>
          <cell r="G8941" t="str">
            <v/>
          </cell>
          <cell r="H8941" t="str">
            <v>Table 23, Page 34</v>
          </cell>
          <cell r="I8941" t="str">
            <v>ID Irrigation Energy Savers Evaluation Report 2006-2008.pdf</v>
          </cell>
        </row>
        <row r="8942">
          <cell r="C8942" t="str">
            <v>185.2_Planned Realization Rate</v>
          </cell>
          <cell r="D8942">
            <v>2</v>
          </cell>
          <cell r="E8942" t="str">
            <v>Planned Realization Rate</v>
          </cell>
          <cell r="F8942" t="str">
            <v>Realization Rate Value Source</v>
          </cell>
          <cell r="G8942" t="str">
            <v/>
          </cell>
          <cell r="H8942" t="str">
            <v xml:space="preserve"> Table 1, p. 2.</v>
          </cell>
          <cell r="I8942" t="str">
            <v>CA_FinAnswer_Express_Program_Evaluation_2009-2011.pdf</v>
          </cell>
        </row>
        <row r="8943">
          <cell r="C8943" t="str">
            <v>185.2_Measure life (years)</v>
          </cell>
          <cell r="D8943">
            <v>2</v>
          </cell>
          <cell r="E8943" t="str">
            <v>Measure life (years)</v>
          </cell>
          <cell r="F8943" t="str">
            <v>Measure Life Value Source</v>
          </cell>
          <cell r="G8943" t="str">
            <v/>
          </cell>
          <cell r="H8943" t="str">
            <v/>
          </cell>
          <cell r="I8943" t="str">
            <v>FinAnswer Express Market Characterization and Program Enhancements - California Service Territory 18 August 2011.pdf</v>
          </cell>
        </row>
        <row r="8944">
          <cell r="C8944" t="str">
            <v>185.2_Gross incremental annual electric savings (kWh/yr)</v>
          </cell>
          <cell r="D8944">
            <v>2</v>
          </cell>
          <cell r="E8944" t="str">
            <v>Gross incremental annual electric savings (kWh/yr)</v>
          </cell>
          <cell r="F8944" t="str">
            <v>Energy Savings Value Source</v>
          </cell>
          <cell r="G8944" t="str">
            <v/>
          </cell>
          <cell r="H8944" t="str">
            <v/>
          </cell>
          <cell r="I8944" t="str">
            <v>California Industrial  Agricultural Measure Review and Update 29 Nov 2013.docx</v>
          </cell>
        </row>
        <row r="8945">
          <cell r="C8945" t="str">
            <v>185.2_Incremental cost ($)</v>
          </cell>
          <cell r="D8945">
            <v>2</v>
          </cell>
          <cell r="E8945" t="str">
            <v>Incremental cost ($)</v>
          </cell>
          <cell r="F8945" t="str">
            <v>Incremental Cost Value Source</v>
          </cell>
          <cell r="G8945" t="str">
            <v/>
          </cell>
          <cell r="H8945" t="str">
            <v/>
          </cell>
          <cell r="I8945" t="str">
            <v>California Industrial  Agricultural Measure Review and Update 29 Nov 2013.docx</v>
          </cell>
        </row>
        <row r="8946">
          <cell r="C8946" t="str">
            <v>185.2_Planned Net to Gross Ratio</v>
          </cell>
          <cell r="D8946">
            <v>2</v>
          </cell>
          <cell r="E8946" t="str">
            <v>Planned Net to Gross Ratio</v>
          </cell>
          <cell r="F8946" t="str">
            <v>Net-to-Gross Value Source</v>
          </cell>
          <cell r="G8946" t="str">
            <v/>
          </cell>
          <cell r="H8946" t="str">
            <v>P. 2 .</v>
          </cell>
          <cell r="I8946" t="str">
            <v>CA_FinAnswer_Express_Program_Evaluation_2009-2011.pdf</v>
          </cell>
        </row>
        <row r="8947">
          <cell r="C8947" t="str">
            <v>185.2_Gross Average Monthly Demand Reduction (kW/unit)</v>
          </cell>
          <cell r="D8947">
            <v>2</v>
          </cell>
          <cell r="E8947" t="str">
            <v>Gross Average Monthly Demand Reduction (kW/unit)</v>
          </cell>
          <cell r="F8947" t="str">
            <v>Demand Savings Value Source</v>
          </cell>
          <cell r="G8947" t="str">
            <v/>
          </cell>
          <cell r="H8947" t="str">
            <v/>
          </cell>
          <cell r="I8947" t="str">
            <v>California Industrial  Agricultural Measure Review and Update 29 Nov 2013.docx</v>
          </cell>
        </row>
        <row r="8948">
          <cell r="C8948" t="str">
            <v>404.2_Gross incremental annual electric savings (kWh/yr)</v>
          </cell>
          <cell r="D8948">
            <v>2</v>
          </cell>
          <cell r="E8948" t="str">
            <v>Gross incremental annual electric savings (kWh/yr)</v>
          </cell>
          <cell r="F8948" t="str">
            <v xml:space="preserve">Energy Savings Value Source </v>
          </cell>
          <cell r="G8948" t="str">
            <v/>
          </cell>
          <cell r="H8948" t="str">
            <v/>
          </cell>
          <cell r="I8948" t="str">
            <v>Idaho Industrial  Agricultural Measure Review and Update 20 Nov 2013 revised 27 June 2014.pdf</v>
          </cell>
        </row>
        <row r="8949">
          <cell r="C8949" t="str">
            <v>404.2_Planned Realization Rate</v>
          </cell>
          <cell r="D8949">
            <v>2</v>
          </cell>
          <cell r="E8949" t="str">
            <v>Planned Realization Rate</v>
          </cell>
          <cell r="F8949" t="str">
            <v>Realization Rate Value Source</v>
          </cell>
          <cell r="G8949" t="str">
            <v/>
          </cell>
          <cell r="H8949" t="str">
            <v>Table 1</v>
          </cell>
          <cell r="I8949" t="str">
            <v>ID_Energy_FinAnswer_Program_Evaluation_2009-2011.pdf</v>
          </cell>
        </row>
        <row r="8950">
          <cell r="C8950" t="str">
            <v>404.2_Planned Net to Gross Ratio</v>
          </cell>
          <cell r="D8950">
            <v>2</v>
          </cell>
          <cell r="E8950" t="str">
            <v>Planned Net to Gross Ratio</v>
          </cell>
          <cell r="F8950" t="str">
            <v>Net-to-Gross Ratio Value Source</v>
          </cell>
          <cell r="G8950" t="str">
            <v/>
          </cell>
          <cell r="H8950" t="str">
            <v>Page 2</v>
          </cell>
          <cell r="I8950" t="str">
            <v>ID_Energy_FinAnswer_Program_Evaluation_2009-2011.pdf</v>
          </cell>
        </row>
        <row r="8951">
          <cell r="C8951" t="str">
            <v>404.2_Measure life (years)</v>
          </cell>
          <cell r="D8951">
            <v>2</v>
          </cell>
          <cell r="E8951" t="str">
            <v>Measure life (years)</v>
          </cell>
          <cell r="F8951" t="str">
            <v>Measure Life Value Source</v>
          </cell>
          <cell r="G8951" t="str">
            <v/>
          </cell>
          <cell r="H8951" t="str">
            <v>Table 3 on page 19 of Appendix 1</v>
          </cell>
          <cell r="I8951" t="str">
            <v>ID_2011_Annual_Report_Appendix.pdf</v>
          </cell>
        </row>
        <row r="8952">
          <cell r="C8952" t="str">
            <v>404.2_Incremental cost ($)</v>
          </cell>
          <cell r="D8952">
            <v>2</v>
          </cell>
          <cell r="E8952" t="str">
            <v>Incremental cost ($)</v>
          </cell>
          <cell r="F8952" t="str">
            <v>Cost Value Source</v>
          </cell>
          <cell r="G8952" t="str">
            <v/>
          </cell>
          <cell r="H8952" t="str">
            <v/>
          </cell>
          <cell r="I8952" t="str">
            <v>Idaho Industrial  Agricultural Measure Review and Update 20 Nov 2013 revised 27 June 2014.pdf</v>
          </cell>
        </row>
        <row r="8953">
          <cell r="C8953" t="str">
            <v>404.2_Gross Average Monthly Demand Reduction (kW/unit)</v>
          </cell>
          <cell r="D8953">
            <v>2</v>
          </cell>
          <cell r="E8953" t="str">
            <v>Gross Average Monthly Demand Reduction (kW/unit)</v>
          </cell>
          <cell r="F8953" t="str">
            <v>Demand Reduction Value Source</v>
          </cell>
          <cell r="G8953" t="str">
            <v/>
          </cell>
          <cell r="H8953" t="str">
            <v/>
          </cell>
          <cell r="I8953" t="str">
            <v>Idaho Industrial  Agricultural Measure Review and Update 20 Nov 2013 revised 27 June 2014.pdf</v>
          </cell>
        </row>
        <row r="8954">
          <cell r="C8954" t="str">
            <v>630.2_Gross incremental annual electric savings (kWh/yr)</v>
          </cell>
          <cell r="D8954">
            <v>2</v>
          </cell>
          <cell r="E8954" t="str">
            <v>Gross incremental annual electric savings (kWh/yr)</v>
          </cell>
          <cell r="F8954" t="str">
            <v xml:space="preserve">Energy Savings Value Source </v>
          </cell>
          <cell r="G8954" t="str">
            <v/>
          </cell>
          <cell r="H8954" t="str">
            <v/>
          </cell>
          <cell r="I8954" t="str">
            <v>FinAnswer Express Market Characterization and Program Enhancements - Utah Service Territory 30 Nov 2011.pdf</v>
          </cell>
        </row>
        <row r="8955">
          <cell r="C8955" t="str">
            <v>630.2_Baseline Value</v>
          </cell>
          <cell r="D8955">
            <v>2</v>
          </cell>
          <cell r="E8955" t="str">
            <v>Baseline Value</v>
          </cell>
          <cell r="F8955" t="str">
            <v>Baseline Value Source</v>
          </cell>
          <cell r="G8955" t="str">
            <v/>
          </cell>
          <cell r="H8955" t="str">
            <v/>
          </cell>
          <cell r="I8955" t="str">
            <v>FinAnswer Express Market Characterization and Program Enhancements - Utah Service Territory 30 Nov 2011.pdf</v>
          </cell>
        </row>
        <row r="8956">
          <cell r="C8956" t="str">
            <v>630.2_Efficient Case Value</v>
          </cell>
          <cell r="D8956">
            <v>2</v>
          </cell>
          <cell r="E8956" t="str">
            <v>Efficient Case Value</v>
          </cell>
          <cell r="F8956" t="str">
            <v>Efficient Case Value Source</v>
          </cell>
          <cell r="G8956" t="str">
            <v/>
          </cell>
          <cell r="H8956" t="str">
            <v/>
          </cell>
          <cell r="I8956" t="str">
            <v>FinAnswer Express Market Characterization and Program Enhancements - Utah Service Territory 30 Nov 2011.pdf</v>
          </cell>
        </row>
        <row r="8957">
          <cell r="C8957" t="str">
            <v>630.2_Gross Average Monthly Demand Reduction (kW/unit)</v>
          </cell>
          <cell r="D8957">
            <v>2</v>
          </cell>
          <cell r="E8957" t="str">
            <v>Gross Average Monthly Demand Reduction (kW/unit)</v>
          </cell>
          <cell r="F8957" t="str">
            <v>Demand Reduction Value Source</v>
          </cell>
          <cell r="G8957" t="str">
            <v/>
          </cell>
          <cell r="H8957" t="str">
            <v/>
          </cell>
          <cell r="I8957" t="str">
            <v>FinAnswer Express Market Characterization and Program Enhancements - Utah Service Territory 30 Nov 2011.pdf</v>
          </cell>
        </row>
        <row r="8958">
          <cell r="C8958" t="str">
            <v>630.2_Gross Average Monthly Demand Reduction (kW/unit)</v>
          </cell>
          <cell r="D8958">
            <v>2</v>
          </cell>
          <cell r="E8958" t="str">
            <v>Gross Average Monthly Demand Reduction (kW/unit)</v>
          </cell>
          <cell r="F8958" t="str">
            <v>Savings Parameters</v>
          </cell>
          <cell r="G8958" t="str">
            <v/>
          </cell>
          <cell r="H8958" t="str">
            <v/>
          </cell>
          <cell r="I8958" t="str">
            <v>Farm Equipment.docx</v>
          </cell>
        </row>
        <row r="8959">
          <cell r="C8959" t="str">
            <v>630.2_Gross incremental annual electric savings (kWh/yr)</v>
          </cell>
          <cell r="D8959">
            <v>2</v>
          </cell>
          <cell r="E8959" t="str">
            <v>Gross incremental annual electric savings (kWh/yr)</v>
          </cell>
          <cell r="F8959" t="str">
            <v>Savings Parameters</v>
          </cell>
          <cell r="G8959" t="str">
            <v/>
          </cell>
          <cell r="H8959" t="str">
            <v/>
          </cell>
          <cell r="I8959" t="str">
            <v>Farm Equipment.docx</v>
          </cell>
        </row>
        <row r="8960">
          <cell r="C8960" t="str">
            <v>630.2_Incremental cost ($)</v>
          </cell>
          <cell r="D8960">
            <v>2</v>
          </cell>
          <cell r="E8960" t="str">
            <v>Incremental cost ($)</v>
          </cell>
          <cell r="F8960" t="str">
            <v>Cost Value Source</v>
          </cell>
          <cell r="G8960" t="str">
            <v/>
          </cell>
          <cell r="H8960" t="str">
            <v/>
          </cell>
          <cell r="I8960" t="str">
            <v>FinAnswer Express Market Characterization and Program Enhancements - Utah Service Territory 30 Nov 2011.pdf</v>
          </cell>
        </row>
        <row r="8961">
          <cell r="C8961" t="str">
            <v>630.2_Incentive Customer ($)</v>
          </cell>
          <cell r="D8961">
            <v>2</v>
          </cell>
          <cell r="E8961" t="str">
            <v>Incentive Customer ($)</v>
          </cell>
          <cell r="F8961" t="str">
            <v>Incentive Value Source</v>
          </cell>
          <cell r="G8961" t="str">
            <v/>
          </cell>
          <cell r="H8961" t="str">
            <v>FE Deemed Savings - Industrial v10.18.12.xlsx table of deemed values used by program administator</v>
          </cell>
          <cell r="I8961" t="str">
            <v/>
          </cell>
        </row>
        <row r="8962">
          <cell r="C8962" t="str">
            <v>841.2_Gross incremental annual electric savings (kWh/yr)</v>
          </cell>
          <cell r="D8962">
            <v>2</v>
          </cell>
          <cell r="E8962" t="str">
            <v>Gross incremental annual electric savings (kWh/yr)</v>
          </cell>
          <cell r="F8962" t="str">
            <v>Savings Parameters</v>
          </cell>
          <cell r="G8962" t="str">
            <v/>
          </cell>
          <cell r="H8962" t="str">
            <v/>
          </cell>
          <cell r="I8962" t="str">
            <v>WA Farm Equipment.docx</v>
          </cell>
        </row>
        <row r="8963">
          <cell r="C8963" t="str">
            <v>841.2_Gross incremental annual electric savings (kWh/yr)</v>
          </cell>
          <cell r="D8963">
            <v>2</v>
          </cell>
          <cell r="E8963" t="str">
            <v>Gross incremental annual electric savings (kWh/yr)</v>
          </cell>
          <cell r="F8963" t="str">
            <v xml:space="preserve">Energy Savings Value Source </v>
          </cell>
          <cell r="G8963" t="str">
            <v/>
          </cell>
          <cell r="H8963" t="str">
            <v>pg 52, Farm &amp; Dairy Equipment Incentives table</v>
          </cell>
          <cell r="I8963" t="str">
            <v>Review and Update Industrial Agricultural Incentive Table Measures Washington 3 Nov 2013.pdf</v>
          </cell>
        </row>
        <row r="8964">
          <cell r="C8964" t="str">
            <v>841.2_Incentive Customer ($)</v>
          </cell>
          <cell r="D8964">
            <v>2</v>
          </cell>
          <cell r="E8964" t="str">
            <v>Incentive Customer ($)</v>
          </cell>
          <cell r="F8964" t="str">
            <v>Incentive Value Source</v>
          </cell>
          <cell r="G8964" t="str">
            <v/>
          </cell>
          <cell r="H8964" t="str">
            <v>pg 52, Farm &amp; Dairy Equipment Incentives table</v>
          </cell>
          <cell r="I8964" t="str">
            <v>Review and Update Industrial Agricultural Incentive Table Measures Washington 3 Nov 2013.pdf</v>
          </cell>
        </row>
        <row r="8965">
          <cell r="C8965" t="str">
            <v>841.2_Incremental cost ($)</v>
          </cell>
          <cell r="D8965">
            <v>2</v>
          </cell>
          <cell r="E8965" t="str">
            <v>Incremental cost ($)</v>
          </cell>
          <cell r="F8965" t="str">
            <v>Cost Value Source</v>
          </cell>
          <cell r="G8965" t="str">
            <v/>
          </cell>
          <cell r="H8965" t="str">
            <v>pg 52, Farm &amp; Dairy Equipment Incentives table</v>
          </cell>
          <cell r="I8965" t="str">
            <v>Review and Update Industrial Agricultural Incentive Table Measures Washington 3 Nov 2013.pdf</v>
          </cell>
        </row>
        <row r="8966">
          <cell r="C8966" t="str">
            <v>841.2_Gross Average Monthly Demand Reduction (kW/unit)</v>
          </cell>
          <cell r="D8966">
            <v>2</v>
          </cell>
          <cell r="E8966" t="str">
            <v>Gross Average Monthly Demand Reduction (kW/unit)</v>
          </cell>
          <cell r="F8966" t="str">
            <v>Savings Parameters</v>
          </cell>
          <cell r="G8966" t="str">
            <v/>
          </cell>
          <cell r="H8966" t="str">
            <v/>
          </cell>
          <cell r="I8966" t="str">
            <v>WA Farm Equipment.docx</v>
          </cell>
        </row>
        <row r="8967">
          <cell r="C8967" t="str">
            <v>841.2_Measure life (years)</v>
          </cell>
          <cell r="D8967">
            <v>2</v>
          </cell>
          <cell r="E8967" t="str">
            <v>Measure life (years)</v>
          </cell>
          <cell r="F8967" t="str">
            <v>Measure Life Value Source</v>
          </cell>
          <cell r="G8967" t="str">
            <v/>
          </cell>
          <cell r="H8967" t="str">
            <v>Table 2a on page 10 of Appendix 1</v>
          </cell>
          <cell r="I8967" t="str">
            <v>WA_2011_Annual_Report_Conservation_Acquisition.pdf</v>
          </cell>
        </row>
        <row r="8968">
          <cell r="C8968" t="str">
            <v>841.2_Gross Average Monthly Demand Reduction (kW/unit)</v>
          </cell>
          <cell r="D8968">
            <v>2</v>
          </cell>
          <cell r="E8968" t="str">
            <v>Gross Average Monthly Demand Reduction (kW/unit)</v>
          </cell>
          <cell r="F8968" t="str">
            <v>Demand Reduction Value Source</v>
          </cell>
          <cell r="G8968" t="str">
            <v/>
          </cell>
          <cell r="H8968" t="str">
            <v>pg 52, Farm &amp; Dairy Equipment Incentives table</v>
          </cell>
          <cell r="I8968" t="str">
            <v>Review and Update Industrial Agricultural Incentive Table Measures Washington 3 Nov 2013.pdf</v>
          </cell>
        </row>
        <row r="8969">
          <cell r="C8969" t="str">
            <v>1065.2_Incremental cost ($)</v>
          </cell>
          <cell r="D8969">
            <v>2</v>
          </cell>
          <cell r="E8969" t="str">
            <v>Incremental cost ($)</v>
          </cell>
          <cell r="F8969" t="str">
            <v>Incremental Cost Value Source</v>
          </cell>
          <cell r="G8969" t="str">
            <v/>
          </cell>
          <cell r="H8969" t="str">
            <v>Page 53</v>
          </cell>
          <cell r="I8969" t="str">
            <v>Wyoming Industrial  Agricultural Measure Review and Update 9 Nov.docx</v>
          </cell>
        </row>
        <row r="8970">
          <cell r="C8970" t="str">
            <v>1065.2_Measure life (years)</v>
          </cell>
          <cell r="D8970">
            <v>2</v>
          </cell>
          <cell r="E8970" t="str">
            <v>Measure life (years)</v>
          </cell>
          <cell r="F8970" t="str">
            <v>Measure Life Value Source</v>
          </cell>
          <cell r="G8970" t="str">
            <v/>
          </cell>
          <cell r="H8970" t="str">
            <v>Table 26</v>
          </cell>
          <cell r="I8970" t="str">
            <v>2013-Wyoming-Annual-Report-Appendices-FINAL.pdf</v>
          </cell>
        </row>
        <row r="8971">
          <cell r="C8971" t="str">
            <v>1065.2_Gross Average Monthly Demand Reduction (kW/unit)</v>
          </cell>
          <cell r="D8971">
            <v>2</v>
          </cell>
          <cell r="E8971" t="str">
            <v>Gross Average Monthly Demand Reduction (kW/unit)</v>
          </cell>
          <cell r="F8971" t="str">
            <v>Demand Savings Value Source</v>
          </cell>
          <cell r="G8971" t="str">
            <v/>
          </cell>
          <cell r="H8971" t="str">
            <v>Page 53</v>
          </cell>
          <cell r="I8971" t="str">
            <v>Wyoming Industrial  Agricultural Measure Review and Update 9 Nov.docx</v>
          </cell>
        </row>
        <row r="8972">
          <cell r="C8972" t="str">
            <v>1065.2_Gross incremental annual electric savings (kWh/yr)</v>
          </cell>
          <cell r="D8972">
            <v>2</v>
          </cell>
          <cell r="E8972" t="str">
            <v>Gross incremental annual electric savings (kWh/yr)</v>
          </cell>
          <cell r="F8972" t="str">
            <v>Energy Savings Value Source</v>
          </cell>
          <cell r="G8972" t="str">
            <v/>
          </cell>
          <cell r="H8972" t="str">
            <v>Page 53</v>
          </cell>
          <cell r="I8972" t="str">
            <v>Wyoming Industrial  Agricultural Measure Review and Update 9 Nov.docx</v>
          </cell>
        </row>
        <row r="8973">
          <cell r="C8973" t="str">
            <v>1065.2_Planned Net to Gross Ratio</v>
          </cell>
          <cell r="D8973">
            <v>2</v>
          </cell>
          <cell r="E8973" t="str">
            <v>Planned Net to Gross Ratio</v>
          </cell>
          <cell r="F8973" t="str">
            <v>Net-to-Gross Value Source</v>
          </cell>
          <cell r="G8973" t="str">
            <v/>
          </cell>
          <cell r="H8973" t="str">
            <v>Recommendation on Page 10</v>
          </cell>
          <cell r="I8973" t="str">
            <v>DSM_WY_EnergyFinAnswer_Report_2011.pdf</v>
          </cell>
        </row>
        <row r="8974">
          <cell r="C8974" t="str">
            <v>630.3_Measure life (years)</v>
          </cell>
          <cell r="D8974">
            <v>3</v>
          </cell>
          <cell r="E8974" t="str">
            <v>Measure life (years)</v>
          </cell>
          <cell r="F8974" t="str">
            <v>Measure Life Value Source</v>
          </cell>
          <cell r="G8974" t="str">
            <v/>
          </cell>
          <cell r="H8974" t="str">
            <v>Page 53</v>
          </cell>
          <cell r="I8974" t="str">
            <v>Utah Industrial  Agricultural Measure Review and Update 1 May 2014.docx</v>
          </cell>
        </row>
        <row r="8975">
          <cell r="C8975" t="str">
            <v>630.3_Planned Net to Gross Ratio</v>
          </cell>
          <cell r="D8975">
            <v>3</v>
          </cell>
          <cell r="E8975" t="str">
            <v>Planned Net to Gross Ratio</v>
          </cell>
          <cell r="F8975" t="str">
            <v>Planned Net-to-Gross Ratio Value Source</v>
          </cell>
          <cell r="G8975" t="str">
            <v/>
          </cell>
          <cell r="H8975" t="str">
            <v>BAU - CE inputs sheet</v>
          </cell>
          <cell r="I8975" t="str">
            <v>CE inputs - measure update   small business 031314.xlsx</v>
          </cell>
        </row>
        <row r="8976">
          <cell r="C8976" t="str">
            <v>630.3_Incremental cost ($)</v>
          </cell>
          <cell r="D8976">
            <v>3</v>
          </cell>
          <cell r="E8976" t="str">
            <v>Incremental cost ($)</v>
          </cell>
          <cell r="F8976" t="str">
            <v>Cost value source</v>
          </cell>
          <cell r="G8976" t="str">
            <v/>
          </cell>
          <cell r="H8976" t="str">
            <v>page 55</v>
          </cell>
          <cell r="I8976" t="str">
            <v>Utah Industrial  Agricultural Measure Review and Update 1 May 2014.docx</v>
          </cell>
        </row>
        <row r="8977">
          <cell r="C8977" t="str">
            <v>630.3_Planned Realization Rate</v>
          </cell>
          <cell r="D8977">
            <v>3</v>
          </cell>
          <cell r="E8977" t="str">
            <v>Planned Realization Rate</v>
          </cell>
          <cell r="F8977" t="str">
            <v>Planned Realization Rate Value Source</v>
          </cell>
          <cell r="G8977" t="str">
            <v/>
          </cell>
          <cell r="H8977" t="str">
            <v>BAU - CE inputs sheet</v>
          </cell>
          <cell r="I8977" t="str">
            <v>CE inputs - measure update   small business 031314.xlsx</v>
          </cell>
        </row>
        <row r="8978">
          <cell r="C8978" t="str">
            <v>630.3_Gross incremental annual electric savings (kWh/yr)</v>
          </cell>
          <cell r="D8978">
            <v>3</v>
          </cell>
          <cell r="E8978" t="str">
            <v>Gross incremental annual electric savings (kWh/yr)</v>
          </cell>
          <cell r="F8978" t="str">
            <v>Energy savings value source</v>
          </cell>
          <cell r="G8978" t="str">
            <v/>
          </cell>
          <cell r="H8978" t="str">
            <v>page 55</v>
          </cell>
          <cell r="I8978" t="str">
            <v>Utah Industrial  Agricultural Measure Review and Update 1 May 2014.docx</v>
          </cell>
        </row>
        <row r="8979">
          <cell r="C8979" t="str">
            <v>119.3_Planned Net to Gross Ratio</v>
          </cell>
          <cell r="D8979">
            <v>3</v>
          </cell>
          <cell r="E8979" t="str">
            <v>Planned Net to Gross Ratio</v>
          </cell>
          <cell r="F8979" t="str">
            <v>Net-to-Gross Value Source</v>
          </cell>
          <cell r="G8979" t="str">
            <v/>
          </cell>
          <cell r="H8979" t="str">
            <v>page 2</v>
          </cell>
          <cell r="I8979" t="str">
            <v>CA_FinAnswer_Express_Program_Evaluation_2009-2011.pdf</v>
          </cell>
        </row>
        <row r="8980">
          <cell r="C8980" t="str">
            <v>119.3_Planned Realization Rate</v>
          </cell>
          <cell r="D8980">
            <v>3</v>
          </cell>
          <cell r="E8980" t="str">
            <v>Planned Realization Rate</v>
          </cell>
          <cell r="F8980" t="str">
            <v>Realization Rate Value Source</v>
          </cell>
          <cell r="G8980" t="str">
            <v/>
          </cell>
          <cell r="H8980" t="str">
            <v>page 2</v>
          </cell>
          <cell r="I8980" t="str">
            <v>CA_FinAnswer_Express_Program_Evaluation_2009-2011.pdf</v>
          </cell>
        </row>
        <row r="8981">
          <cell r="C8981" t="str">
            <v>118.3_Planned Realization Rate</v>
          </cell>
          <cell r="D8981">
            <v>3</v>
          </cell>
          <cell r="E8981" t="str">
            <v>Planned Realization Rate</v>
          </cell>
          <cell r="F8981" t="str">
            <v>Realization Rate Value Source</v>
          </cell>
          <cell r="G8981" t="str">
            <v/>
          </cell>
          <cell r="H8981" t="str">
            <v>page 2</v>
          </cell>
          <cell r="I8981" t="str">
            <v>CA_FinAnswer_Express_Program_Evaluation_2009-2011.pdf</v>
          </cell>
        </row>
        <row r="8982">
          <cell r="C8982" t="str">
            <v>118.3_Planned Net to Gross Ratio</v>
          </cell>
          <cell r="D8982">
            <v>3</v>
          </cell>
          <cell r="E8982" t="str">
            <v>Planned Net to Gross Ratio</v>
          </cell>
          <cell r="F8982" t="str">
            <v>Net-to-Gross Value Source</v>
          </cell>
          <cell r="G8982" t="str">
            <v/>
          </cell>
          <cell r="H8982" t="str">
            <v>page 2</v>
          </cell>
          <cell r="I8982" t="str">
            <v>CA_FinAnswer_Express_Program_Evaluation_2009-2011.pdf</v>
          </cell>
        </row>
        <row r="8983">
          <cell r="C8983" t="str">
            <v>326.2_Incremental cost ($)</v>
          </cell>
          <cell r="D8983">
            <v>2</v>
          </cell>
          <cell r="E8983" t="str">
            <v>Incremental cost ($)</v>
          </cell>
          <cell r="F8983" t="str">
            <v>Cost Value Source</v>
          </cell>
          <cell r="G8983" t="str">
            <v/>
          </cell>
          <cell r="H8983" t="str">
            <v/>
          </cell>
          <cell r="I8983" t="str">
            <v>NonLighting Measure Worksheets ID 111314.pdf</v>
          </cell>
        </row>
        <row r="8984">
          <cell r="C8984" t="str">
            <v>326.2_Measure life (years)</v>
          </cell>
          <cell r="D8984">
            <v>2</v>
          </cell>
          <cell r="E8984" t="str">
            <v>Measure life (years)</v>
          </cell>
          <cell r="F8984" t="str">
            <v>Measure Life Value Source</v>
          </cell>
          <cell r="G8984" t="str">
            <v/>
          </cell>
          <cell r="H8984" t="str">
            <v/>
          </cell>
          <cell r="I8984" t="str">
            <v>NonLighting Measure Worksheets ID 111314.pdf</v>
          </cell>
        </row>
        <row r="8985">
          <cell r="C8985" t="str">
            <v>326.2_Planned Net to Gross Ratio</v>
          </cell>
          <cell r="D8985">
            <v>2</v>
          </cell>
          <cell r="E8985" t="str">
            <v>Planned Net to Gross Ratio</v>
          </cell>
          <cell r="F8985" t="str">
            <v>Net-to-Gross Value Source</v>
          </cell>
          <cell r="G8985" t="str">
            <v/>
          </cell>
          <cell r="H8985" t="str">
            <v>Page 2</v>
          </cell>
          <cell r="I8985" t="str">
            <v>ID_FinAnswer_Express_Program_Evaluation_2009-2011.pdf</v>
          </cell>
        </row>
        <row r="8986">
          <cell r="C8986" t="str">
            <v>326.2_Gross incremental annual electric savings (kWh/yr)</v>
          </cell>
          <cell r="D8986">
            <v>2</v>
          </cell>
          <cell r="E8986" t="str">
            <v>Gross incremental annual electric savings (kWh/yr)</v>
          </cell>
          <cell r="F8986" t="str">
            <v xml:space="preserve">Energy Savings Value Source </v>
          </cell>
          <cell r="G8986" t="str">
            <v/>
          </cell>
          <cell r="H8986" t="str">
            <v/>
          </cell>
          <cell r="I8986" t="str">
            <v>NonLighting Measure Worksheets ID 111314.pdf</v>
          </cell>
        </row>
        <row r="8987">
          <cell r="C8987" t="str">
            <v>326.2_Gross Average Monthly Demand Reduction (kW/unit)</v>
          </cell>
          <cell r="D8987">
            <v>2</v>
          </cell>
          <cell r="E8987" t="str">
            <v>Gross Average Monthly Demand Reduction (kW/unit)</v>
          </cell>
          <cell r="F8987" t="str">
            <v>Demand Reduction Value Source</v>
          </cell>
          <cell r="G8987" t="str">
            <v/>
          </cell>
          <cell r="H8987" t="str">
            <v/>
          </cell>
          <cell r="I8987" t="str">
            <v>NonLighting Measure Worksheets ID 111314.pdf</v>
          </cell>
        </row>
        <row r="8988">
          <cell r="C8988" t="str">
            <v>326.2_Planned Realization Rate</v>
          </cell>
          <cell r="D8988">
            <v>2</v>
          </cell>
          <cell r="E8988" t="str">
            <v>Planned Realization Rate</v>
          </cell>
          <cell r="F8988" t="str">
            <v>Realization Rate Value Source</v>
          </cell>
          <cell r="G8988" t="str">
            <v/>
          </cell>
          <cell r="H8988" t="str">
            <v>Table 1</v>
          </cell>
          <cell r="I8988" t="str">
            <v>ID_FinAnswer_Express_Program_Evaluation_2009-2011.pdf</v>
          </cell>
        </row>
        <row r="8989">
          <cell r="C8989" t="str">
            <v>558.2_Measure life (years)</v>
          </cell>
          <cell r="D8989">
            <v>2</v>
          </cell>
          <cell r="E8989" t="str">
            <v>Measure life (years)</v>
          </cell>
          <cell r="F8989" t="str">
            <v>Measure Life Value Source</v>
          </cell>
          <cell r="G8989" t="str">
            <v/>
          </cell>
          <cell r="H8989" t="str">
            <v>Table 2 on page 22 of Appendix 1</v>
          </cell>
          <cell r="I8989" t="str">
            <v>UT_2011_Annual_Report.pdf</v>
          </cell>
        </row>
        <row r="8990">
          <cell r="C8990" t="str">
            <v>558.2_Incentive Customer ($)</v>
          </cell>
          <cell r="D8990">
            <v>2</v>
          </cell>
          <cell r="E8990" t="str">
            <v>Incentive Customer ($)</v>
          </cell>
          <cell r="F8990" t="str">
            <v>Incentive Value Source</v>
          </cell>
          <cell r="G8990" t="str">
            <v/>
          </cell>
          <cell r="H8990" t="str">
            <v>Table 10-12</v>
          </cell>
          <cell r="I8990" t="str">
            <v>FinAnswer Express Market Characterization and Program Enhancements - Utah Service Territory 30 Nov 2011.pdf</v>
          </cell>
        </row>
        <row r="8991">
          <cell r="C8991" t="str">
            <v>558.2_Gross incremental annual electric savings (kWh/yr)</v>
          </cell>
          <cell r="D8991">
            <v>2</v>
          </cell>
          <cell r="E8991" t="str">
            <v>Gross incremental annual electric savings (kWh/yr)</v>
          </cell>
          <cell r="F8991" t="str">
            <v xml:space="preserve">Energy Savings Value Source </v>
          </cell>
          <cell r="G8991" t="str">
            <v/>
          </cell>
          <cell r="H8991" t="str">
            <v>Table 10-12</v>
          </cell>
          <cell r="I8991" t="str">
            <v>FinAnswer Express Market Characterization and Program Enhancements - Utah Service Territory 30 Nov 2011.pdf</v>
          </cell>
        </row>
        <row r="8992">
          <cell r="C8992" t="str">
            <v>558.2_Incremental cost ($)</v>
          </cell>
          <cell r="D8992">
            <v>2</v>
          </cell>
          <cell r="E8992" t="str">
            <v>Incremental cost ($)</v>
          </cell>
          <cell r="F8992" t="str">
            <v>Cost Value Source</v>
          </cell>
          <cell r="G8992" t="str">
            <v/>
          </cell>
          <cell r="H8992" t="str">
            <v>Table 10-12</v>
          </cell>
          <cell r="I8992" t="str">
            <v>FinAnswer Express Market Characterization and Program Enhancements - Utah Service Territory 30 Nov 2011.pdf</v>
          </cell>
        </row>
        <row r="8993">
          <cell r="C8993" t="str">
            <v>558.2_Gross incremental annual electric savings (kWh/yr)</v>
          </cell>
          <cell r="D8993">
            <v>2</v>
          </cell>
          <cell r="E8993" t="str">
            <v>Gross incremental annual electric savings (kWh/yr)</v>
          </cell>
          <cell r="F8993" t="str">
            <v>See Source Document(s) for savings methodology</v>
          </cell>
          <cell r="G8993" t="str">
            <v/>
          </cell>
          <cell r="H8993" t="str">
            <v/>
          </cell>
          <cell r="I8993" t="str">
            <v>VFDs.docx</v>
          </cell>
        </row>
        <row r="8994">
          <cell r="C8994" t="str">
            <v>558.2_Gross Average Monthly Demand Reduction (kW/unit)</v>
          </cell>
          <cell r="D8994">
            <v>2</v>
          </cell>
          <cell r="E8994" t="str">
            <v>Gross Average Monthly Demand Reduction (kW/unit)</v>
          </cell>
          <cell r="F8994" t="str">
            <v>Demand Reduction Value Source</v>
          </cell>
          <cell r="G8994" t="str">
            <v/>
          </cell>
          <cell r="H8994" t="str">
            <v>Table 2-10</v>
          </cell>
          <cell r="I8994" t="str">
            <v>FinAnswer Express Market Characterization and Program Enhancements - Utah Service Territory 30 Nov 2011.pdf</v>
          </cell>
        </row>
        <row r="8995">
          <cell r="C8995" t="str">
            <v>772.2_Measure life (years)</v>
          </cell>
          <cell r="D8995">
            <v>2</v>
          </cell>
          <cell r="E8995" t="str">
            <v>Measure life (years)</v>
          </cell>
          <cell r="F8995" t="str">
            <v>Measure Life Value Source</v>
          </cell>
          <cell r="G8995" t="str">
            <v/>
          </cell>
          <cell r="H8995" t="str">
            <v>pg 13, Table 10-13</v>
          </cell>
          <cell r="I8995" t="str">
            <v>FinAnswer Express Market Characterization and Program Enhancements - Washington Service Territory 9 Sept 2011.pdf</v>
          </cell>
        </row>
        <row r="8996">
          <cell r="C8996" t="str">
            <v>772.2_Gross incremental annual electric savings (kWh/yr)</v>
          </cell>
          <cell r="D8996">
            <v>2</v>
          </cell>
          <cell r="E8996" t="str">
            <v>Gross incremental annual electric savings (kWh/yr)</v>
          </cell>
          <cell r="F8996" t="str">
            <v>Savings Parameters</v>
          </cell>
          <cell r="G8996" t="str">
            <v/>
          </cell>
          <cell r="H8996" t="str">
            <v>See pgs 58-61</v>
          </cell>
          <cell r="I8996" t="str">
            <v>FinAnswer Express 2006 Enhancements - Washington 101106.pdf</v>
          </cell>
        </row>
        <row r="8997">
          <cell r="C8997" t="str">
            <v>772.2_Incentive Customer ($)</v>
          </cell>
          <cell r="D8997">
            <v>2</v>
          </cell>
          <cell r="E8997" t="str">
            <v>Incentive Customer ($)</v>
          </cell>
          <cell r="F8997" t="str">
            <v>Incentive Value Source</v>
          </cell>
          <cell r="G8997" t="str">
            <v/>
          </cell>
          <cell r="H8997" t="str">
            <v>pg 13, Table 10-13</v>
          </cell>
          <cell r="I8997" t="str">
            <v>FinAnswer Express Market Characterization and Program Enhancements - Washington Service Territory 9 Sept 2011.pdf</v>
          </cell>
        </row>
        <row r="8998">
          <cell r="C8998" t="str">
            <v>772.2_Gross Average Monthly Demand Reduction (kW/unit)</v>
          </cell>
          <cell r="D8998">
            <v>2</v>
          </cell>
          <cell r="E8998" t="str">
            <v>Gross Average Monthly Demand Reduction (kW/unit)</v>
          </cell>
          <cell r="F8998" t="str">
            <v>Savings Parameters</v>
          </cell>
          <cell r="G8998" t="str">
            <v/>
          </cell>
          <cell r="H8998" t="str">
            <v>See pgs 58-61</v>
          </cell>
          <cell r="I8998" t="str">
            <v>FinAnswer Express 2006 Enhancements - Washington 101106.pdf</v>
          </cell>
        </row>
        <row r="8999">
          <cell r="C8999" t="str">
            <v>772.2_Gross Average Monthly Demand Reduction (kW/unit)</v>
          </cell>
          <cell r="D8999">
            <v>2</v>
          </cell>
          <cell r="E8999" t="str">
            <v>Gross Average Monthly Demand Reduction (kW/unit)</v>
          </cell>
          <cell r="F8999" t="str">
            <v>Savings Parameters</v>
          </cell>
          <cell r="G8999" t="str">
            <v/>
          </cell>
          <cell r="H8999" t="str">
            <v>See pgs 58-61</v>
          </cell>
          <cell r="I8999" t="str">
            <v>WA VFDs.docx</v>
          </cell>
        </row>
        <row r="9000">
          <cell r="C9000" t="str">
            <v>772.2_Incremental cost ($)</v>
          </cell>
          <cell r="D9000">
            <v>2</v>
          </cell>
          <cell r="E9000" t="str">
            <v>Incremental cost ($)</v>
          </cell>
          <cell r="F9000" t="str">
            <v>Cost Value Source</v>
          </cell>
          <cell r="G9000" t="str">
            <v/>
          </cell>
          <cell r="H9000" t="str">
            <v>pg 13, Table 10-13</v>
          </cell>
          <cell r="I9000" t="str">
            <v>FinAnswer Express Market Characterization and Program Enhancements - Washington Service Territory 9 Sept 2011.pdf</v>
          </cell>
        </row>
        <row r="9001">
          <cell r="C9001" t="str">
            <v>772.2_Gross incremental annual electric savings (kWh/yr)</v>
          </cell>
          <cell r="D9001">
            <v>2</v>
          </cell>
          <cell r="E9001" t="str">
            <v>Gross incremental annual electric savings (kWh/yr)</v>
          </cell>
          <cell r="F9001" t="str">
            <v>Savings Parameters</v>
          </cell>
          <cell r="G9001" t="str">
            <v/>
          </cell>
          <cell r="H9001" t="str">
            <v>See pgs 58-61</v>
          </cell>
          <cell r="I9001" t="str">
            <v>WA VFDs.docx</v>
          </cell>
        </row>
        <row r="9002">
          <cell r="C9002" t="str">
            <v>772.2_Gross Average Monthly Demand Reduction (kW/unit)</v>
          </cell>
          <cell r="D9002">
            <v>2</v>
          </cell>
          <cell r="E9002" t="str">
            <v>Gross Average Monthly Demand Reduction (kW/unit)</v>
          </cell>
          <cell r="F9002" t="str">
            <v>Demand Reduction Value Source</v>
          </cell>
          <cell r="G9002" t="str">
            <v/>
          </cell>
          <cell r="H9002" t="str">
            <v>pg 13, Table 10-13</v>
          </cell>
          <cell r="I9002" t="str">
            <v>FinAnswer Express Market Characterization and Program Enhancements - Washington Service Territory 9 Sept 2011.pdf</v>
          </cell>
        </row>
        <row r="9003">
          <cell r="C9003" t="str">
            <v>772.2_Gross incremental annual electric savings (kWh/yr)</v>
          </cell>
          <cell r="D9003">
            <v>2</v>
          </cell>
          <cell r="E9003" t="str">
            <v>Gross incremental annual electric savings (kWh/yr)</v>
          </cell>
          <cell r="F9003" t="str">
            <v xml:space="preserve">Energy Savings Value Source </v>
          </cell>
          <cell r="G9003" t="str">
            <v/>
          </cell>
          <cell r="H9003" t="str">
            <v>pg 13, Table 10-13</v>
          </cell>
          <cell r="I9003" t="str">
            <v>FinAnswer Express Market Characterization and Program Enhancements - Washington Service Territory 9 Sept 2011.pdf</v>
          </cell>
        </row>
        <row r="9004">
          <cell r="C9004" t="str">
            <v>985.2_Planned Realization Rate</v>
          </cell>
          <cell r="D9004">
            <v>2</v>
          </cell>
          <cell r="E9004" t="str">
            <v>Planned Realization Rate</v>
          </cell>
          <cell r="F9004" t="str">
            <v>Realization Rate Value Source</v>
          </cell>
          <cell r="G9004" t="str">
            <v/>
          </cell>
          <cell r="H9004" t="str">
            <v>Table 1</v>
          </cell>
          <cell r="I9004" t="str">
            <v>DSM_WY_FinAnswerExpress_Report_2011.pdf</v>
          </cell>
        </row>
        <row r="9005">
          <cell r="C9005" t="str">
            <v>985.2_Gross Average Monthly Demand Reduction (kW/unit)</v>
          </cell>
          <cell r="D9005">
            <v>2</v>
          </cell>
          <cell r="E9005" t="str">
            <v>Gross Average Monthly Demand Reduction (kW/unit)</v>
          </cell>
          <cell r="F9005" t="str">
            <v>Demand Savings Value Source</v>
          </cell>
          <cell r="G9005" t="str">
            <v/>
          </cell>
          <cell r="H9005" t="str">
            <v>Page 10-13</v>
          </cell>
          <cell r="I9005" t="str">
            <v>2010 WY Market Characterization 101810.pdf</v>
          </cell>
        </row>
        <row r="9006">
          <cell r="C9006" t="str">
            <v>985.2_Incremental cost ($)</v>
          </cell>
          <cell r="D9006">
            <v>2</v>
          </cell>
          <cell r="E9006" t="str">
            <v>Incremental cost ($)</v>
          </cell>
          <cell r="F9006" t="str">
            <v>Incremental Cost Value Source</v>
          </cell>
          <cell r="G9006" t="str">
            <v/>
          </cell>
          <cell r="H9006" t="str">
            <v>Page 10-13</v>
          </cell>
          <cell r="I9006" t="str">
            <v>2010 WY Market Characterization 101810.pdf</v>
          </cell>
        </row>
        <row r="9007">
          <cell r="C9007" t="str">
            <v>985.2_Measure life (years)</v>
          </cell>
          <cell r="D9007">
            <v>2</v>
          </cell>
          <cell r="E9007" t="str">
            <v>Measure life (years)</v>
          </cell>
          <cell r="F9007" t="str">
            <v>Measure Life Value Source</v>
          </cell>
          <cell r="G9007" t="str">
            <v/>
          </cell>
          <cell r="H9007" t="str">
            <v>Page 10-13</v>
          </cell>
          <cell r="I9007" t="str">
            <v>2010 WY Market Characterization 101810.pdf</v>
          </cell>
        </row>
        <row r="9008">
          <cell r="C9008" t="str">
            <v>985.2_Planned Net to Gross Ratio</v>
          </cell>
          <cell r="D9008">
            <v>2</v>
          </cell>
          <cell r="E9008" t="str">
            <v>Planned Net to Gross Ratio</v>
          </cell>
          <cell r="F9008" t="str">
            <v>Net-to-Gross Value Source</v>
          </cell>
          <cell r="G9008" t="str">
            <v/>
          </cell>
          <cell r="H9008" t="str">
            <v>Page 10</v>
          </cell>
          <cell r="I9008" t="str">
            <v>DSM_WY_FinAnswerExpress_Report_2011.pdf</v>
          </cell>
        </row>
        <row r="9009">
          <cell r="C9009" t="str">
            <v>985.2_Gross incremental annual electric savings (kWh/yr)</v>
          </cell>
          <cell r="D9009">
            <v>2</v>
          </cell>
          <cell r="E9009" t="str">
            <v>Gross incremental annual electric savings (kWh/yr)</v>
          </cell>
          <cell r="F9009" t="str">
            <v>Energy Savings Value Source</v>
          </cell>
          <cell r="G9009" t="str">
            <v/>
          </cell>
          <cell r="H9009" t="str">
            <v>Page 10-13</v>
          </cell>
          <cell r="I9009" t="str">
            <v>2010 WY Market Characterization 101810.pdf</v>
          </cell>
        </row>
        <row r="9010">
          <cell r="C9010" t="str">
            <v>327.2_Planned Realization Rate</v>
          </cell>
          <cell r="D9010">
            <v>2</v>
          </cell>
          <cell r="E9010" t="str">
            <v>Planned Realization Rate</v>
          </cell>
          <cell r="F9010" t="str">
            <v>Realization Rate Value Source</v>
          </cell>
          <cell r="G9010" t="str">
            <v/>
          </cell>
          <cell r="H9010" t="str">
            <v>Table 1</v>
          </cell>
          <cell r="I9010" t="str">
            <v>ID_FinAnswer_Express_Program_Evaluation_2009-2011.pdf</v>
          </cell>
        </row>
        <row r="9011">
          <cell r="C9011" t="str">
            <v>327.2_Gross incremental annual electric savings (kWh/yr)</v>
          </cell>
          <cell r="D9011">
            <v>2</v>
          </cell>
          <cell r="E9011" t="str">
            <v>Gross incremental annual electric savings (kWh/yr)</v>
          </cell>
          <cell r="F9011" t="str">
            <v xml:space="preserve">Energy Savings Value Source </v>
          </cell>
          <cell r="G9011" t="str">
            <v/>
          </cell>
          <cell r="H9011" t="str">
            <v/>
          </cell>
          <cell r="I9011" t="str">
            <v>NonLighting Measure Worksheets ID 111314.pdf</v>
          </cell>
        </row>
        <row r="9012">
          <cell r="C9012" t="str">
            <v>327.2_Gross Average Monthly Demand Reduction (kW/unit)</v>
          </cell>
          <cell r="D9012">
            <v>2</v>
          </cell>
          <cell r="E9012" t="str">
            <v>Gross Average Monthly Demand Reduction (kW/unit)</v>
          </cell>
          <cell r="F9012" t="str">
            <v>Demand Reduction Value Source</v>
          </cell>
          <cell r="G9012" t="str">
            <v/>
          </cell>
          <cell r="H9012" t="str">
            <v/>
          </cell>
          <cell r="I9012" t="str">
            <v>NonLighting Measure Worksheets ID 111314.pdf</v>
          </cell>
        </row>
        <row r="9013">
          <cell r="C9013" t="str">
            <v>327.2_Planned Net to Gross Ratio</v>
          </cell>
          <cell r="D9013">
            <v>2</v>
          </cell>
          <cell r="E9013" t="str">
            <v>Planned Net to Gross Ratio</v>
          </cell>
          <cell r="F9013" t="str">
            <v>Net-to-Gross Value Source</v>
          </cell>
          <cell r="G9013" t="str">
            <v/>
          </cell>
          <cell r="H9013" t="str">
            <v>Page 2</v>
          </cell>
          <cell r="I9013" t="str">
            <v>ID_FinAnswer_Express_Program_Evaluation_2009-2011.pdf</v>
          </cell>
        </row>
        <row r="9014">
          <cell r="C9014" t="str">
            <v>327.2_Measure life (years)</v>
          </cell>
          <cell r="D9014">
            <v>2</v>
          </cell>
          <cell r="E9014" t="str">
            <v>Measure life (years)</v>
          </cell>
          <cell r="F9014" t="str">
            <v>Measure Life Value Source</v>
          </cell>
          <cell r="G9014" t="str">
            <v/>
          </cell>
          <cell r="H9014" t="str">
            <v/>
          </cell>
          <cell r="I9014" t="str">
            <v>NonLighting Measure Worksheets ID 111314.pdf</v>
          </cell>
        </row>
        <row r="9015">
          <cell r="C9015" t="str">
            <v>327.2_Incremental cost ($)</v>
          </cell>
          <cell r="D9015">
            <v>2</v>
          </cell>
          <cell r="E9015" t="str">
            <v>Incremental cost ($)</v>
          </cell>
          <cell r="F9015" t="str">
            <v>Cost Value Source</v>
          </cell>
          <cell r="G9015" t="str">
            <v/>
          </cell>
          <cell r="H9015" t="str">
            <v/>
          </cell>
          <cell r="I9015" t="str">
            <v>NonLighting Measure Worksheets ID 111314.pdf</v>
          </cell>
        </row>
        <row r="9016">
          <cell r="C9016" t="str">
            <v>559.2_Incentive Customer ($)</v>
          </cell>
          <cell r="D9016">
            <v>2</v>
          </cell>
          <cell r="E9016" t="str">
            <v>Incentive Customer ($)</v>
          </cell>
          <cell r="F9016" t="str">
            <v>Incentive Value Source</v>
          </cell>
          <cell r="G9016" t="str">
            <v/>
          </cell>
          <cell r="H9016" t="str">
            <v>Table 10-12</v>
          </cell>
          <cell r="I9016" t="str">
            <v>FinAnswer Express Market Characterization and Program Enhancements - Utah Service Territory 30 Nov 2011.pdf</v>
          </cell>
        </row>
        <row r="9017">
          <cell r="C9017" t="str">
            <v>559.2_Incremental cost ($)</v>
          </cell>
          <cell r="D9017">
            <v>2</v>
          </cell>
          <cell r="E9017" t="str">
            <v>Incremental cost ($)</v>
          </cell>
          <cell r="F9017" t="str">
            <v>Cost Value Source</v>
          </cell>
          <cell r="G9017" t="str">
            <v/>
          </cell>
          <cell r="H9017" t="str">
            <v>Table 10-12</v>
          </cell>
          <cell r="I9017" t="str">
            <v>FinAnswer Express Market Characterization and Program Enhancements - Utah Service Territory 30 Nov 2011.pdf</v>
          </cell>
        </row>
        <row r="9018">
          <cell r="C9018" t="str">
            <v>559.2_Measure life (years)</v>
          </cell>
          <cell r="D9018">
            <v>2</v>
          </cell>
          <cell r="E9018" t="str">
            <v>Measure life (years)</v>
          </cell>
          <cell r="F9018" t="str">
            <v>Measure Life Value Source</v>
          </cell>
          <cell r="G9018" t="str">
            <v/>
          </cell>
          <cell r="H9018" t="str">
            <v>Table 2 on page 22 of Appendix 1</v>
          </cell>
          <cell r="I9018" t="str">
            <v>UT_2011_Annual_Report.pdf</v>
          </cell>
        </row>
        <row r="9019">
          <cell r="C9019" t="str">
            <v>559.2_Gross Average Monthly Demand Reduction (kW/unit)</v>
          </cell>
          <cell r="D9019">
            <v>2</v>
          </cell>
          <cell r="E9019" t="str">
            <v>Gross Average Monthly Demand Reduction (kW/unit)</v>
          </cell>
          <cell r="F9019" t="str">
            <v>Demand Reduction Value Source</v>
          </cell>
          <cell r="G9019" t="str">
            <v/>
          </cell>
          <cell r="H9019" t="str">
            <v>Table 2-10</v>
          </cell>
          <cell r="I9019" t="str">
            <v>FinAnswer Express Market Characterization and Program Enhancements - Utah Service Territory 30 Nov 2011.pdf</v>
          </cell>
        </row>
        <row r="9020">
          <cell r="C9020" t="str">
            <v>559.2_Gross incremental annual electric savings (kWh/yr)</v>
          </cell>
          <cell r="D9020">
            <v>2</v>
          </cell>
          <cell r="E9020" t="str">
            <v>Gross incremental annual electric savings (kWh/yr)</v>
          </cell>
          <cell r="F9020" t="str">
            <v xml:space="preserve">Energy Savings Value Source </v>
          </cell>
          <cell r="G9020" t="str">
            <v/>
          </cell>
          <cell r="H9020" t="str">
            <v>Table 10-12</v>
          </cell>
          <cell r="I9020" t="str">
            <v>FinAnswer Express Market Characterization and Program Enhancements - Utah Service Territory 30 Nov 2011.pdf</v>
          </cell>
        </row>
        <row r="9021">
          <cell r="C9021" t="str">
            <v>559.2_Gross incremental annual electric savings (kWh/yr)</v>
          </cell>
          <cell r="D9021">
            <v>2</v>
          </cell>
          <cell r="E9021" t="str">
            <v>Gross incremental annual electric savings (kWh/yr)</v>
          </cell>
          <cell r="F9021" t="str">
            <v>See Source Document(s) for savings methodology</v>
          </cell>
          <cell r="G9021" t="str">
            <v/>
          </cell>
          <cell r="H9021" t="str">
            <v/>
          </cell>
          <cell r="I9021" t="str">
            <v>VFDs.docx</v>
          </cell>
        </row>
        <row r="9022">
          <cell r="C9022" t="str">
            <v>773.2_Gross incremental annual electric savings (kWh/yr)</v>
          </cell>
          <cell r="D9022">
            <v>2</v>
          </cell>
          <cell r="E9022" t="str">
            <v>Gross incremental annual electric savings (kWh/yr)</v>
          </cell>
          <cell r="F9022" t="str">
            <v>Savings Parameters</v>
          </cell>
          <cell r="G9022" t="str">
            <v/>
          </cell>
          <cell r="H9022" t="str">
            <v>See pgs 58-61</v>
          </cell>
          <cell r="I9022" t="str">
            <v>FinAnswer Express 2006 Enhancements - Washington 101106.pdf</v>
          </cell>
        </row>
        <row r="9023">
          <cell r="C9023" t="str">
            <v>773.2_Gross Average Monthly Demand Reduction (kW/unit)</v>
          </cell>
          <cell r="D9023">
            <v>2</v>
          </cell>
          <cell r="E9023" t="str">
            <v>Gross Average Monthly Demand Reduction (kW/unit)</v>
          </cell>
          <cell r="F9023" t="str">
            <v>Demand Reduction Value Source</v>
          </cell>
          <cell r="G9023" t="str">
            <v/>
          </cell>
          <cell r="H9023" t="str">
            <v>pg 13, Table 10-13</v>
          </cell>
          <cell r="I9023" t="str">
            <v>FinAnswer Express Market Characterization and Program Enhancements - Washington Service Territory 9 Sept 2011.pdf</v>
          </cell>
        </row>
        <row r="9024">
          <cell r="C9024" t="str">
            <v>773.2_Gross incremental annual electric savings (kWh/yr)</v>
          </cell>
          <cell r="D9024">
            <v>2</v>
          </cell>
          <cell r="E9024" t="str">
            <v>Gross incremental annual electric savings (kWh/yr)</v>
          </cell>
          <cell r="F9024" t="str">
            <v>Savings Parameters</v>
          </cell>
          <cell r="G9024" t="str">
            <v/>
          </cell>
          <cell r="H9024" t="str">
            <v>See pgs 58-61</v>
          </cell>
          <cell r="I9024" t="str">
            <v>WA VFDs.docx</v>
          </cell>
        </row>
        <row r="9025">
          <cell r="C9025" t="str">
            <v>773.2_Gross incremental annual electric savings (kWh/yr)</v>
          </cell>
          <cell r="D9025">
            <v>2</v>
          </cell>
          <cell r="E9025" t="str">
            <v>Gross incremental annual electric savings (kWh/yr)</v>
          </cell>
          <cell r="F9025" t="str">
            <v xml:space="preserve">Energy Savings Value Source </v>
          </cell>
          <cell r="G9025" t="str">
            <v/>
          </cell>
          <cell r="H9025" t="str">
            <v>pg 13, Table 10-13</v>
          </cell>
          <cell r="I9025" t="str">
            <v>FinAnswer Express Market Characterization and Program Enhancements - Washington Service Territory 9 Sept 2011.pdf</v>
          </cell>
        </row>
        <row r="9026">
          <cell r="C9026" t="str">
            <v>773.2_Incremental cost ($)</v>
          </cell>
          <cell r="D9026">
            <v>2</v>
          </cell>
          <cell r="E9026" t="str">
            <v>Incremental cost ($)</v>
          </cell>
          <cell r="F9026" t="str">
            <v>Cost Value Source</v>
          </cell>
          <cell r="G9026" t="str">
            <v/>
          </cell>
          <cell r="H9026" t="str">
            <v>pg 13, Table 10-13</v>
          </cell>
          <cell r="I9026" t="str">
            <v>FinAnswer Express Market Characterization and Program Enhancements - Washington Service Territory 9 Sept 2011.pdf</v>
          </cell>
        </row>
        <row r="9027">
          <cell r="C9027" t="str">
            <v>773.2_Gross Average Monthly Demand Reduction (kW/unit)</v>
          </cell>
          <cell r="D9027">
            <v>2</v>
          </cell>
          <cell r="E9027" t="str">
            <v>Gross Average Monthly Demand Reduction (kW/unit)</v>
          </cell>
          <cell r="F9027" t="str">
            <v>Savings Parameters</v>
          </cell>
          <cell r="G9027" t="str">
            <v/>
          </cell>
          <cell r="H9027" t="str">
            <v>See pgs 58-61</v>
          </cell>
          <cell r="I9027" t="str">
            <v>WA VFDs.docx</v>
          </cell>
        </row>
        <row r="9028">
          <cell r="C9028" t="str">
            <v>773.2_Measure life (years)</v>
          </cell>
          <cell r="D9028">
            <v>2</v>
          </cell>
          <cell r="E9028" t="str">
            <v>Measure life (years)</v>
          </cell>
          <cell r="F9028" t="str">
            <v>Measure Life Value Source</v>
          </cell>
          <cell r="G9028" t="str">
            <v/>
          </cell>
          <cell r="H9028" t="str">
            <v>pg 13, Table 10-13</v>
          </cell>
          <cell r="I9028" t="str">
            <v>FinAnswer Express Market Characterization and Program Enhancements - Washington Service Territory 9 Sept 2011.pdf</v>
          </cell>
        </row>
        <row r="9029">
          <cell r="C9029" t="str">
            <v>773.2_Incentive Customer ($)</v>
          </cell>
          <cell r="D9029">
            <v>2</v>
          </cell>
          <cell r="E9029" t="str">
            <v>Incentive Customer ($)</v>
          </cell>
          <cell r="F9029" t="str">
            <v>Incentive Value Source</v>
          </cell>
          <cell r="G9029" t="str">
            <v/>
          </cell>
          <cell r="H9029" t="str">
            <v>pg 13, Table 10-13</v>
          </cell>
          <cell r="I9029" t="str">
            <v>FinAnswer Express Market Characterization and Program Enhancements - Washington Service Territory 9 Sept 2011.pdf</v>
          </cell>
        </row>
        <row r="9030">
          <cell r="C9030" t="str">
            <v>773.2_Gross Average Monthly Demand Reduction (kW/unit)</v>
          </cell>
          <cell r="D9030">
            <v>2</v>
          </cell>
          <cell r="E9030" t="str">
            <v>Gross Average Monthly Demand Reduction (kW/unit)</v>
          </cell>
          <cell r="F9030" t="str">
            <v>Savings Parameters</v>
          </cell>
          <cell r="G9030" t="str">
            <v/>
          </cell>
          <cell r="H9030" t="str">
            <v>See pgs 58-61</v>
          </cell>
          <cell r="I9030" t="str">
            <v>FinAnswer Express 2006 Enhancements - Washington 101106.pdf</v>
          </cell>
        </row>
        <row r="9031">
          <cell r="C9031" t="str">
            <v>986.2_Planned Realization Rate</v>
          </cell>
          <cell r="D9031">
            <v>2</v>
          </cell>
          <cell r="E9031" t="str">
            <v>Planned Realization Rate</v>
          </cell>
          <cell r="F9031" t="str">
            <v>Realization Rate Value Source</v>
          </cell>
          <cell r="G9031" t="str">
            <v/>
          </cell>
          <cell r="H9031" t="str">
            <v>Table 1</v>
          </cell>
          <cell r="I9031" t="str">
            <v>DSM_WY_FinAnswerExpress_Report_2011.pdf</v>
          </cell>
        </row>
        <row r="9032">
          <cell r="C9032" t="str">
            <v>986.2_Planned Net to Gross Ratio</v>
          </cell>
          <cell r="D9032">
            <v>2</v>
          </cell>
          <cell r="E9032" t="str">
            <v>Planned Net to Gross Ratio</v>
          </cell>
          <cell r="F9032" t="str">
            <v>Net-to-Gross Value Source</v>
          </cell>
          <cell r="G9032" t="str">
            <v/>
          </cell>
          <cell r="H9032" t="str">
            <v>Page 10</v>
          </cell>
          <cell r="I9032" t="str">
            <v>DSM_WY_FinAnswerExpress_Report_2011.pdf</v>
          </cell>
        </row>
        <row r="9033">
          <cell r="C9033" t="str">
            <v>986.2_Gross Average Monthly Demand Reduction (kW/unit)</v>
          </cell>
          <cell r="D9033">
            <v>2</v>
          </cell>
          <cell r="E9033" t="str">
            <v>Gross Average Monthly Demand Reduction (kW/unit)</v>
          </cell>
          <cell r="F9033" t="str">
            <v>Demand Savings Value Source</v>
          </cell>
          <cell r="G9033" t="str">
            <v/>
          </cell>
          <cell r="H9033" t="str">
            <v>Page 10-13</v>
          </cell>
          <cell r="I9033" t="str">
            <v>2010 WY Market Characterization 101810.pdf</v>
          </cell>
        </row>
        <row r="9034">
          <cell r="C9034" t="str">
            <v>986.2_Incremental cost ($)</v>
          </cell>
          <cell r="D9034">
            <v>2</v>
          </cell>
          <cell r="E9034" t="str">
            <v>Incremental cost ($)</v>
          </cell>
          <cell r="F9034" t="str">
            <v>Incremental Cost Value Source</v>
          </cell>
          <cell r="G9034" t="str">
            <v/>
          </cell>
          <cell r="H9034" t="str">
            <v>Page 10-13</v>
          </cell>
          <cell r="I9034" t="str">
            <v>2010 WY Market Characterization 101810.pdf</v>
          </cell>
        </row>
        <row r="9035">
          <cell r="C9035" t="str">
            <v>986.2_Measure life (years)</v>
          </cell>
          <cell r="D9035">
            <v>2</v>
          </cell>
          <cell r="E9035" t="str">
            <v>Measure life (years)</v>
          </cell>
          <cell r="F9035" t="str">
            <v>Measure Life Value Source</v>
          </cell>
          <cell r="G9035" t="str">
            <v/>
          </cell>
          <cell r="H9035" t="str">
            <v>Page 10-13</v>
          </cell>
          <cell r="I9035" t="str">
            <v>2010 WY Market Characterization 101810.pdf</v>
          </cell>
        </row>
        <row r="9036">
          <cell r="C9036" t="str">
            <v>986.2_Gross incremental annual electric savings (kWh/yr)</v>
          </cell>
          <cell r="D9036">
            <v>2</v>
          </cell>
          <cell r="E9036" t="str">
            <v>Gross incremental annual electric savings (kWh/yr)</v>
          </cell>
          <cell r="F9036" t="str">
            <v>Energy Savings Value Source</v>
          </cell>
          <cell r="G9036" t="str">
            <v/>
          </cell>
          <cell r="H9036" t="str">
            <v>Page 10-13</v>
          </cell>
          <cell r="I9036" t="str">
            <v>2010 WY Market Characterization 101810.pdf</v>
          </cell>
        </row>
        <row r="9037">
          <cell r="C9037" t="str">
            <v>12162013-187.2_Planned Net to Gross Ratio</v>
          </cell>
          <cell r="D9037">
            <v>2</v>
          </cell>
          <cell r="E9037" t="str">
            <v>Planned Net to Gross Ratio</v>
          </cell>
          <cell r="F9037" t="str">
            <v>Net-to-Gross Value Source</v>
          </cell>
          <cell r="G9037" t="str">
            <v/>
          </cell>
          <cell r="H9037" t="str">
            <v>Page 2</v>
          </cell>
          <cell r="I9037" t="str">
            <v>CA_Energy_FinAnswer_Program_Evaluation_2009-2011.pdf</v>
          </cell>
        </row>
        <row r="9038">
          <cell r="C9038" t="str">
            <v>12162013-317.2_Planned Net to Gross Ratio</v>
          </cell>
          <cell r="D9038">
            <v>2</v>
          </cell>
          <cell r="E9038" t="str">
            <v>Planned Net to Gross Ratio</v>
          </cell>
          <cell r="F9038" t="str">
            <v>Net-to-Gross Ratio Value Source</v>
          </cell>
          <cell r="G9038" t="str">
            <v/>
          </cell>
          <cell r="H9038" t="str">
            <v>Page 2</v>
          </cell>
          <cell r="I9038" t="str">
            <v>ID_Energy_FinAnswer_Program_Evaluation_2009-2011.pdf</v>
          </cell>
        </row>
        <row r="9039">
          <cell r="C9039" t="str">
            <v>12162013-317.2_Planned Realization Rate</v>
          </cell>
          <cell r="D9039">
            <v>2</v>
          </cell>
          <cell r="E9039" t="str">
            <v>Planned Realization Rate</v>
          </cell>
          <cell r="F9039" t="str">
            <v>Realization Rate Value Source</v>
          </cell>
          <cell r="G9039" t="str">
            <v/>
          </cell>
          <cell r="H9039" t="str">
            <v>Table 1</v>
          </cell>
          <cell r="I9039" t="str">
            <v>ID_Energy_FinAnswer_Program_Evaluation_2009-2011.pdf</v>
          </cell>
        </row>
        <row r="9040">
          <cell r="C9040" t="str">
            <v>12162013-317.2_Measure life (years)</v>
          </cell>
          <cell r="D9040">
            <v>2</v>
          </cell>
          <cell r="E9040" t="str">
            <v>Measure life (years)</v>
          </cell>
          <cell r="F9040" t="str">
            <v>Measure Life Value Source</v>
          </cell>
          <cell r="G9040" t="str">
            <v>14.5, rounded to 15</v>
          </cell>
          <cell r="H9040" t="str">
            <v>Table 16</v>
          </cell>
          <cell r="I9040" t="str">
            <v>Idaho Energy FinAnswer Evaluation Report - 2008.pdf</v>
          </cell>
        </row>
        <row r="9041">
          <cell r="C9041" t="str">
            <v>11222013-067.2_Incentive Customer ($)</v>
          </cell>
          <cell r="D9041">
            <v>2</v>
          </cell>
          <cell r="E9041" t="str">
            <v>Incentive Customer ($)</v>
          </cell>
          <cell r="F9041" t="str">
            <v>Incentive Value Source</v>
          </cell>
          <cell r="G9041" t="str">
            <v/>
          </cell>
          <cell r="H9041" t="str">
            <v>Incentive Caluclator Tool</v>
          </cell>
          <cell r="I9041" t="str">
            <v>WB UT Incentive Calc EXTERNAL 1.1E 0722013.xlsx</v>
          </cell>
        </row>
        <row r="9042">
          <cell r="C9042" t="str">
            <v>12162013-057.2_Incentive Customer ($)</v>
          </cell>
          <cell r="D9042">
            <v>2</v>
          </cell>
          <cell r="E9042" t="str">
            <v>Incentive Customer ($)</v>
          </cell>
          <cell r="F9042" t="str">
            <v>Incentive Value Source</v>
          </cell>
          <cell r="G9042" t="str">
            <v/>
          </cell>
          <cell r="H9042" t="str">
            <v>Incentive Caluclator Tool</v>
          </cell>
          <cell r="I9042" t="str">
            <v>WA wattSmart Business Incentive DUMMY.xlsx</v>
          </cell>
        </row>
        <row r="9043">
          <cell r="C9043" t="str">
            <v>12162013-447.2_Planned Realization Rate</v>
          </cell>
          <cell r="D9043">
            <v>2</v>
          </cell>
          <cell r="E9043" t="str">
            <v>Planned Realization Rate</v>
          </cell>
          <cell r="F9043" t="str">
            <v>Realization Rate Value Source</v>
          </cell>
          <cell r="G9043" t="str">
            <v/>
          </cell>
          <cell r="H9043" t="str">
            <v>Table 1</v>
          </cell>
          <cell r="I9043" t="str">
            <v>DSM_WY_EnergyFinAnswer_Report_2011.pdf</v>
          </cell>
        </row>
        <row r="9044">
          <cell r="C9044" t="str">
            <v>12162013-447.2_Measure life (years)</v>
          </cell>
          <cell r="D9044">
            <v>2</v>
          </cell>
          <cell r="E9044" t="str">
            <v>Measure life (years)</v>
          </cell>
          <cell r="F9044" t="str">
            <v>Measure Life Value Source</v>
          </cell>
          <cell r="G9044" t="str">
            <v/>
          </cell>
          <cell r="H9044" t="str">
            <v>Table 26</v>
          </cell>
          <cell r="I9044" t="str">
            <v>2013-Wyoming-Annual-Report-Appendices-FINAL.pdf</v>
          </cell>
        </row>
        <row r="9045">
          <cell r="C9045" t="str">
            <v>12162013-447.2_Planned Net to Gross Ratio</v>
          </cell>
          <cell r="D9045">
            <v>2</v>
          </cell>
          <cell r="E9045" t="str">
            <v>Planned Net to Gross Ratio</v>
          </cell>
          <cell r="F9045" t="str">
            <v>Net-to-Gross Valur Source</v>
          </cell>
          <cell r="G9045" t="str">
            <v/>
          </cell>
          <cell r="H9045" t="str">
            <v>Page 10</v>
          </cell>
          <cell r="I9045" t="str">
            <v>DSM_WY_EnergyFinAnswer_Report_2011.pdf</v>
          </cell>
        </row>
        <row r="9046">
          <cell r="C9046" t="str">
            <v>12162013-188.2_Planned Net to Gross Ratio</v>
          </cell>
          <cell r="D9046">
            <v>2</v>
          </cell>
          <cell r="E9046" t="str">
            <v>Planned Net to Gross Ratio</v>
          </cell>
          <cell r="F9046" t="str">
            <v>Net-to-Gross Value Source</v>
          </cell>
          <cell r="G9046" t="str">
            <v/>
          </cell>
          <cell r="H9046" t="str">
            <v>Page 2</v>
          </cell>
          <cell r="I9046" t="str">
            <v>CA_Energy_FinAnswer_Program_Evaluation_2009-2011.pdf</v>
          </cell>
        </row>
        <row r="9047">
          <cell r="C9047" t="str">
            <v>12162013-318.2_Planned Realization Rate</v>
          </cell>
          <cell r="D9047">
            <v>2</v>
          </cell>
          <cell r="E9047" t="str">
            <v>Planned Realization Rate</v>
          </cell>
          <cell r="F9047" t="str">
            <v>Realization Rate Value Source</v>
          </cell>
          <cell r="G9047" t="str">
            <v/>
          </cell>
          <cell r="H9047" t="str">
            <v>Table 1</v>
          </cell>
          <cell r="I9047" t="str">
            <v>ID_Energy_FinAnswer_Program_Evaluation_2009-2011.pdf</v>
          </cell>
        </row>
        <row r="9048">
          <cell r="C9048" t="str">
            <v>12162013-318.2_Planned Net to Gross Ratio</v>
          </cell>
          <cell r="D9048">
            <v>2</v>
          </cell>
          <cell r="E9048" t="str">
            <v>Planned Net to Gross Ratio</v>
          </cell>
          <cell r="F9048" t="str">
            <v>Net-to-Gross Ratio Value Source</v>
          </cell>
          <cell r="G9048" t="str">
            <v/>
          </cell>
          <cell r="H9048" t="str">
            <v>Page 2</v>
          </cell>
          <cell r="I9048" t="str">
            <v>ID_Energy_FinAnswer_Program_Evaluation_2009-2011.pdf</v>
          </cell>
        </row>
        <row r="9049">
          <cell r="C9049" t="str">
            <v>12162013-318.2_Measure life (years)</v>
          </cell>
          <cell r="D9049">
            <v>2</v>
          </cell>
          <cell r="E9049" t="str">
            <v>Measure life (years)</v>
          </cell>
          <cell r="F9049" t="str">
            <v>Measure Life Value Source</v>
          </cell>
          <cell r="G9049" t="str">
            <v>14.5, rounded to 15</v>
          </cell>
          <cell r="H9049" t="str">
            <v>Table 16</v>
          </cell>
          <cell r="I9049" t="str">
            <v>Idaho Energy FinAnswer Evaluation Report - 2008.pdf</v>
          </cell>
        </row>
        <row r="9050">
          <cell r="C9050" t="str">
            <v>11222013-068.2_Incentive Customer ($)</v>
          </cell>
          <cell r="D9050">
            <v>2</v>
          </cell>
          <cell r="E9050" t="str">
            <v>Incentive Customer ($)</v>
          </cell>
          <cell r="F9050" t="str">
            <v>Incentive Value Source</v>
          </cell>
          <cell r="G9050" t="str">
            <v/>
          </cell>
          <cell r="H9050" t="str">
            <v>Incentive Caluclator Tool</v>
          </cell>
          <cell r="I9050" t="str">
            <v>WB UT Incentive Calc EXTERNAL 1.1E 0722013.xlsx</v>
          </cell>
        </row>
        <row r="9051">
          <cell r="C9051" t="str">
            <v>12162013-058.2_Incentive Customer ($)</v>
          </cell>
          <cell r="D9051">
            <v>2</v>
          </cell>
          <cell r="E9051" t="str">
            <v>Incentive Customer ($)</v>
          </cell>
          <cell r="F9051" t="str">
            <v>Incentive Value Source</v>
          </cell>
          <cell r="G9051" t="str">
            <v/>
          </cell>
          <cell r="H9051" t="str">
            <v>Incentive Caluclator Tool</v>
          </cell>
          <cell r="I9051" t="str">
            <v>WA wattSmart Business Incentive DUMMY.xlsx</v>
          </cell>
        </row>
        <row r="9052">
          <cell r="C9052" t="str">
            <v>12162013-448.2_Measure life (years)</v>
          </cell>
          <cell r="D9052">
            <v>2</v>
          </cell>
          <cell r="E9052" t="str">
            <v>Measure life (years)</v>
          </cell>
          <cell r="F9052" t="str">
            <v>Measure Life Value Source</v>
          </cell>
          <cell r="G9052" t="str">
            <v/>
          </cell>
          <cell r="H9052" t="str">
            <v>Table 26</v>
          </cell>
          <cell r="I9052" t="str">
            <v>2013-Wyoming-Annual-Report-Appendices-FINAL.pdf</v>
          </cell>
        </row>
        <row r="9053">
          <cell r="C9053" t="str">
            <v>12162013-448.2_Planned Realization Rate</v>
          </cell>
          <cell r="D9053">
            <v>2</v>
          </cell>
          <cell r="E9053" t="str">
            <v>Planned Realization Rate</v>
          </cell>
          <cell r="F9053" t="str">
            <v>Realization Rate Value Source</v>
          </cell>
          <cell r="G9053" t="str">
            <v/>
          </cell>
          <cell r="H9053" t="str">
            <v>Table 1</v>
          </cell>
          <cell r="I9053" t="str">
            <v>DSM_WY_EnergyFinAnswer_Report_2011.pdf</v>
          </cell>
        </row>
        <row r="9054">
          <cell r="C9054" t="str">
            <v>12162013-448.2_Planned Net to Gross Ratio</v>
          </cell>
          <cell r="D9054">
            <v>2</v>
          </cell>
          <cell r="E9054" t="str">
            <v>Planned Net to Gross Ratio</v>
          </cell>
          <cell r="F9054" t="str">
            <v>Net-to-Gross Valur Source</v>
          </cell>
          <cell r="G9054" t="str">
            <v/>
          </cell>
          <cell r="H9054" t="str">
            <v>Page 10</v>
          </cell>
          <cell r="I9054" t="str">
            <v>DSM_WY_EnergyFinAnswer_Report_2011.pdf</v>
          </cell>
        </row>
        <row r="9055">
          <cell r="C9055" t="str">
            <v>12162013-153.2_Planned Net to Gross Ratio</v>
          </cell>
          <cell r="D9055">
            <v>2</v>
          </cell>
          <cell r="E9055" t="str">
            <v>Planned Net to Gross Ratio</v>
          </cell>
          <cell r="F9055" t="str">
            <v>Net-to-Gross Value Source</v>
          </cell>
          <cell r="G9055" t="str">
            <v/>
          </cell>
          <cell r="H9055" t="str">
            <v>Page 2</v>
          </cell>
          <cell r="I9055" t="str">
            <v>CA_Energy_FinAnswer_Program_Evaluation_2009-2011.pdf</v>
          </cell>
        </row>
        <row r="9056">
          <cell r="C9056" t="str">
            <v>12162013-283.2_Planned Net to Gross Ratio</v>
          </cell>
          <cell r="D9056">
            <v>2</v>
          </cell>
          <cell r="E9056" t="str">
            <v>Planned Net to Gross Ratio</v>
          </cell>
          <cell r="F9056" t="str">
            <v>Net-to-Gross Ratio Value Source</v>
          </cell>
          <cell r="G9056" t="str">
            <v/>
          </cell>
          <cell r="H9056" t="str">
            <v>Page 2</v>
          </cell>
          <cell r="I9056" t="str">
            <v>ID_Energy_FinAnswer_Program_Evaluation_2009-2011.pdf</v>
          </cell>
        </row>
        <row r="9057">
          <cell r="C9057" t="str">
            <v>12162013-283.2_Planned Realization Rate</v>
          </cell>
          <cell r="D9057">
            <v>2</v>
          </cell>
          <cell r="E9057" t="str">
            <v>Planned Realization Rate</v>
          </cell>
          <cell r="F9057" t="str">
            <v>Realization Rate Value Source</v>
          </cell>
          <cell r="G9057" t="str">
            <v/>
          </cell>
          <cell r="H9057" t="str">
            <v>Table 1</v>
          </cell>
          <cell r="I9057" t="str">
            <v>ID_Energy_FinAnswer_Program_Evaluation_2009-2011.pdf</v>
          </cell>
        </row>
        <row r="9058">
          <cell r="C9058" t="str">
            <v>12162013-283.2_Measure life (years)</v>
          </cell>
          <cell r="D9058">
            <v>2</v>
          </cell>
          <cell r="E9058" t="str">
            <v>Measure life (years)</v>
          </cell>
          <cell r="F9058" t="str">
            <v>Measure Life Value Source</v>
          </cell>
          <cell r="G9058" t="str">
            <v>14.5, rounded to 15</v>
          </cell>
          <cell r="H9058" t="str">
            <v>Table 16</v>
          </cell>
          <cell r="I9058" t="str">
            <v>Idaho Energy FinAnswer Evaluation Report - 2008.pdf</v>
          </cell>
        </row>
        <row r="9059">
          <cell r="C9059" t="str">
            <v>11222013-023.2_Incentive Customer ($)</v>
          </cell>
          <cell r="D9059">
            <v>2</v>
          </cell>
          <cell r="E9059" t="str">
            <v>Incentive Customer ($)</v>
          </cell>
          <cell r="F9059" t="str">
            <v>Incentive Value Source</v>
          </cell>
          <cell r="G9059" t="str">
            <v/>
          </cell>
          <cell r="H9059" t="str">
            <v>Incentive Caluclator Tool</v>
          </cell>
          <cell r="I9059" t="str">
            <v>WB UT Incentive Calc EXTERNAL 1.1E 0722013.xlsx</v>
          </cell>
        </row>
        <row r="9060">
          <cell r="C9060" t="str">
            <v>12162013-023.2_Incentive Customer ($)</v>
          </cell>
          <cell r="D9060">
            <v>2</v>
          </cell>
          <cell r="E9060" t="str">
            <v>Incentive Customer ($)</v>
          </cell>
          <cell r="F9060" t="str">
            <v>Incentive Value Source</v>
          </cell>
          <cell r="G9060" t="str">
            <v/>
          </cell>
          <cell r="H9060" t="str">
            <v>Incentive Caluclator Tool</v>
          </cell>
          <cell r="I9060" t="str">
            <v>WA wattSmart Business Incentive DUMMY.xlsx</v>
          </cell>
        </row>
        <row r="9061">
          <cell r="C9061" t="str">
            <v>12162013-413.2_Measure life (years)</v>
          </cell>
          <cell r="D9061">
            <v>2</v>
          </cell>
          <cell r="E9061" t="str">
            <v>Measure life (years)</v>
          </cell>
          <cell r="F9061" t="str">
            <v>Measure Life Value Source</v>
          </cell>
          <cell r="G9061" t="str">
            <v/>
          </cell>
          <cell r="H9061" t="str">
            <v>Table 26</v>
          </cell>
          <cell r="I9061" t="str">
            <v>2013-Wyoming-Annual-Report-Appendices-FINAL.pdf</v>
          </cell>
        </row>
        <row r="9062">
          <cell r="C9062" t="str">
            <v>12162013-413.2_Planned Realization Rate</v>
          </cell>
          <cell r="D9062">
            <v>2</v>
          </cell>
          <cell r="E9062" t="str">
            <v>Planned Realization Rate</v>
          </cell>
          <cell r="F9062" t="str">
            <v>Realization Rate Value Source</v>
          </cell>
          <cell r="G9062" t="str">
            <v/>
          </cell>
          <cell r="H9062" t="str">
            <v>Table 1</v>
          </cell>
          <cell r="I9062" t="str">
            <v>DSM_WY_EnergyFinAnswer_Report_2011.pdf</v>
          </cell>
        </row>
        <row r="9063">
          <cell r="C9063" t="str">
            <v>12162013-413.2_Planned Net to Gross Ratio</v>
          </cell>
          <cell r="D9063">
            <v>2</v>
          </cell>
          <cell r="E9063" t="str">
            <v>Planned Net to Gross Ratio</v>
          </cell>
          <cell r="F9063" t="str">
            <v>Net-to-Gross Valur Source</v>
          </cell>
          <cell r="G9063" t="str">
            <v/>
          </cell>
          <cell r="H9063" t="str">
            <v>Page 10</v>
          </cell>
          <cell r="I9063" t="str">
            <v>DSM_WY_EnergyFinAnswer_Report_2011.pdf</v>
          </cell>
        </row>
        <row r="9064">
          <cell r="C9064" t="str">
            <v>12162013-154.2_Planned Net to Gross Ratio</v>
          </cell>
          <cell r="D9064">
            <v>2</v>
          </cell>
          <cell r="E9064" t="str">
            <v>Planned Net to Gross Ratio</v>
          </cell>
          <cell r="F9064" t="str">
            <v>Net-to-Gross Value Source</v>
          </cell>
          <cell r="G9064" t="str">
            <v/>
          </cell>
          <cell r="H9064" t="str">
            <v>Page 2</v>
          </cell>
          <cell r="I9064" t="str">
            <v>CA_Energy_FinAnswer_Program_Evaluation_2009-2011.pdf</v>
          </cell>
        </row>
        <row r="9065">
          <cell r="C9065" t="str">
            <v>12162013-284.2_Measure life (years)</v>
          </cell>
          <cell r="D9065">
            <v>2</v>
          </cell>
          <cell r="E9065" t="str">
            <v>Measure life (years)</v>
          </cell>
          <cell r="F9065" t="str">
            <v>Measure Life Value Source</v>
          </cell>
          <cell r="G9065" t="str">
            <v>14.5, rounded to 15</v>
          </cell>
          <cell r="H9065" t="str">
            <v>Table 16</v>
          </cell>
          <cell r="I9065" t="str">
            <v>Idaho Energy FinAnswer Evaluation Report - 2008.pdf</v>
          </cell>
        </row>
        <row r="9066">
          <cell r="C9066" t="str">
            <v>12162013-284.2_Planned Net to Gross Ratio</v>
          </cell>
          <cell r="D9066">
            <v>2</v>
          </cell>
          <cell r="E9066" t="str">
            <v>Planned Net to Gross Ratio</v>
          </cell>
          <cell r="F9066" t="str">
            <v>Net-to-Gross Ratio Value Source</v>
          </cell>
          <cell r="G9066" t="str">
            <v/>
          </cell>
          <cell r="H9066" t="str">
            <v>Page 2</v>
          </cell>
          <cell r="I9066" t="str">
            <v>ID_Energy_FinAnswer_Program_Evaluation_2009-2011.pdf</v>
          </cell>
        </row>
        <row r="9067">
          <cell r="C9067" t="str">
            <v>12162013-284.2_Planned Realization Rate</v>
          </cell>
          <cell r="D9067">
            <v>2</v>
          </cell>
          <cell r="E9067" t="str">
            <v>Planned Realization Rate</v>
          </cell>
          <cell r="F9067" t="str">
            <v>Realization Rate Value Source</v>
          </cell>
          <cell r="G9067" t="str">
            <v/>
          </cell>
          <cell r="H9067" t="str">
            <v>Table 1</v>
          </cell>
          <cell r="I9067" t="str">
            <v>ID_Energy_FinAnswer_Program_Evaluation_2009-2011.pdf</v>
          </cell>
        </row>
        <row r="9068">
          <cell r="C9068" t="str">
            <v>11222013-024.2_Incentive Customer ($)</v>
          </cell>
          <cell r="D9068">
            <v>2</v>
          </cell>
          <cell r="E9068" t="str">
            <v>Incentive Customer ($)</v>
          </cell>
          <cell r="F9068" t="str">
            <v>Incentive Value Source</v>
          </cell>
          <cell r="G9068" t="str">
            <v/>
          </cell>
          <cell r="H9068" t="str">
            <v>Incentive Caluclator Tool</v>
          </cell>
          <cell r="I9068" t="str">
            <v>WB UT Incentive Calc EXTERNAL 1.1E 0722013.xlsx</v>
          </cell>
        </row>
        <row r="9069">
          <cell r="C9069" t="str">
            <v>12162013-024.2_Incentive Customer ($)</v>
          </cell>
          <cell r="D9069">
            <v>2</v>
          </cell>
          <cell r="E9069" t="str">
            <v>Incentive Customer ($)</v>
          </cell>
          <cell r="F9069" t="str">
            <v>Incentive Value Source</v>
          </cell>
          <cell r="G9069" t="str">
            <v/>
          </cell>
          <cell r="H9069" t="str">
            <v>Incentive Caluclator Tool</v>
          </cell>
          <cell r="I9069" t="str">
            <v>WA wattSmart Business Incentive DUMMY.xlsx</v>
          </cell>
        </row>
        <row r="9070">
          <cell r="C9070" t="str">
            <v>12162013-414.2_Planned Realization Rate</v>
          </cell>
          <cell r="D9070">
            <v>2</v>
          </cell>
          <cell r="E9070" t="str">
            <v>Planned Realization Rate</v>
          </cell>
          <cell r="F9070" t="str">
            <v>Realization Rate Value Source</v>
          </cell>
          <cell r="G9070" t="str">
            <v/>
          </cell>
          <cell r="H9070" t="str">
            <v>Table 1</v>
          </cell>
          <cell r="I9070" t="str">
            <v>DSM_WY_EnergyFinAnswer_Report_2011.pdf</v>
          </cell>
        </row>
        <row r="9071">
          <cell r="C9071" t="str">
            <v>12162013-414.2_Measure life (years)</v>
          </cell>
          <cell r="D9071">
            <v>2</v>
          </cell>
          <cell r="E9071" t="str">
            <v>Measure life (years)</v>
          </cell>
          <cell r="F9071" t="str">
            <v>Measure Life Value Source</v>
          </cell>
          <cell r="G9071" t="str">
            <v/>
          </cell>
          <cell r="H9071" t="str">
            <v>Table 26</v>
          </cell>
          <cell r="I9071" t="str">
            <v>2013-Wyoming-Annual-Report-Appendices-FINAL.pdf</v>
          </cell>
        </row>
        <row r="9072">
          <cell r="C9072" t="str">
            <v>12162013-414.2_Planned Net to Gross Ratio</v>
          </cell>
          <cell r="D9072">
            <v>2</v>
          </cell>
          <cell r="E9072" t="str">
            <v>Planned Net to Gross Ratio</v>
          </cell>
          <cell r="F9072" t="str">
            <v>Net-to-Gross Valur Source</v>
          </cell>
          <cell r="G9072" t="str">
            <v/>
          </cell>
          <cell r="H9072" t="str">
            <v>Page 10</v>
          </cell>
          <cell r="I9072" t="str">
            <v>DSM_WY_EnergyFinAnswer_Report_2011.pdf</v>
          </cell>
        </row>
        <row r="9073">
          <cell r="C9073" t="str">
            <v>222.2_Planned Net to Gross Ratio</v>
          </cell>
          <cell r="D9073">
            <v>2</v>
          </cell>
          <cell r="E9073" t="str">
            <v>Planned Net to Gross Ratio</v>
          </cell>
          <cell r="F9073" t="str">
            <v>Net-to-Gross Value Source</v>
          </cell>
          <cell r="G9073" t="str">
            <v/>
          </cell>
          <cell r="H9073" t="str">
            <v>P. 2 .</v>
          </cell>
          <cell r="I9073" t="str">
            <v>CA_FinAnswer_Express_Program_Evaluation_2009-2011.pdf</v>
          </cell>
        </row>
        <row r="9074">
          <cell r="C9074" t="str">
            <v>222.2_Planned Realization Rate</v>
          </cell>
          <cell r="D9074">
            <v>2</v>
          </cell>
          <cell r="E9074" t="str">
            <v>Planned Realization Rate</v>
          </cell>
          <cell r="F9074" t="str">
            <v>Realization Rate Value Source</v>
          </cell>
          <cell r="G9074" t="str">
            <v/>
          </cell>
          <cell r="H9074" t="str">
            <v xml:space="preserve"> Table 1, p. 2.</v>
          </cell>
          <cell r="I9074" t="str">
            <v>CA_FinAnswer_Express_Program_Evaluation_2009-2011.pdf</v>
          </cell>
        </row>
        <row r="9075">
          <cell r="C9075" t="str">
            <v>222.2_Measure life (years)</v>
          </cell>
          <cell r="D9075">
            <v>2</v>
          </cell>
          <cell r="E9075" t="str">
            <v>Measure life (years)</v>
          </cell>
          <cell r="F9075" t="str">
            <v>Measure Life Value Source</v>
          </cell>
          <cell r="G9075" t="str">
            <v/>
          </cell>
          <cell r="H9075" t="str">
            <v/>
          </cell>
          <cell r="I9075" t="str">
            <v>California Industrial  Agricultural Measure Review and Update 29 Nov 2013.docx</v>
          </cell>
        </row>
        <row r="9076">
          <cell r="C9076" t="str">
            <v>430.2_Measure life (years)</v>
          </cell>
          <cell r="D9076">
            <v>2</v>
          </cell>
          <cell r="E9076" t="str">
            <v>Measure life (years)</v>
          </cell>
          <cell r="F9076" t="str">
            <v>Measure Life Value Source</v>
          </cell>
          <cell r="G9076" t="str">
            <v/>
          </cell>
          <cell r="H9076" t="str">
            <v>Page 17</v>
          </cell>
          <cell r="I9076" t="str">
            <v>Idaho Industrial  Agricultural Measure Review and Update 20 Nov 2013 revised 27 June 2014.pdf</v>
          </cell>
        </row>
        <row r="9077">
          <cell r="C9077" t="str">
            <v>430.2_Planned Realization Rate</v>
          </cell>
          <cell r="D9077">
            <v>2</v>
          </cell>
          <cell r="E9077" t="str">
            <v>Planned Realization Rate</v>
          </cell>
          <cell r="F9077" t="str">
            <v>Realization Rate Value Source</v>
          </cell>
          <cell r="G9077" t="str">
            <v/>
          </cell>
          <cell r="H9077" t="str">
            <v>Table 1</v>
          </cell>
          <cell r="I9077" t="str">
            <v>ID_Energy_FinAnswer_Program_Evaluation_2009-2011.pdf</v>
          </cell>
        </row>
        <row r="9078">
          <cell r="C9078" t="str">
            <v>430.2_Planned Net to Gross Ratio</v>
          </cell>
          <cell r="D9078">
            <v>2</v>
          </cell>
          <cell r="E9078" t="str">
            <v>Planned Net to Gross Ratio</v>
          </cell>
          <cell r="F9078" t="str">
            <v>Net-to-Gross Ratio Value Source</v>
          </cell>
          <cell r="G9078" t="str">
            <v/>
          </cell>
          <cell r="H9078" t="str">
            <v>Page 2</v>
          </cell>
          <cell r="I9078" t="str">
            <v>ID_Energy_FinAnswer_Program_Evaluation_2009-2011.pdf</v>
          </cell>
        </row>
        <row r="9079">
          <cell r="C9079" t="str">
            <v>655.2_Efficient Case Value</v>
          </cell>
          <cell r="D9079">
            <v>2</v>
          </cell>
          <cell r="E9079" t="str">
            <v>Efficient Case Value</v>
          </cell>
          <cell r="F9079" t="str">
            <v>Efficient Case Value Source</v>
          </cell>
          <cell r="G9079" t="str">
            <v/>
          </cell>
          <cell r="H9079" t="str">
            <v/>
          </cell>
          <cell r="I9079" t="str">
            <v>FinAnswer Express Market Characterization and Program Enhancements - Utah Service Territory 30 Nov 2011.pdf</v>
          </cell>
        </row>
        <row r="9080">
          <cell r="C9080" t="str">
            <v>655.2_Baseline Value</v>
          </cell>
          <cell r="D9080">
            <v>2</v>
          </cell>
          <cell r="E9080" t="str">
            <v>Baseline Value</v>
          </cell>
          <cell r="F9080" t="str">
            <v>Baseline Value Source</v>
          </cell>
          <cell r="G9080" t="str">
            <v/>
          </cell>
          <cell r="H9080" t="str">
            <v/>
          </cell>
          <cell r="I9080" t="str">
            <v>FinAnswer Express Market Characterization and Program Enhancements - Utah Service Territory 30 Nov 2011.pdf</v>
          </cell>
        </row>
        <row r="9081">
          <cell r="C9081" t="str">
            <v>655.2_Gross incremental annual electric savings (kWh/yr)</v>
          </cell>
          <cell r="D9081">
            <v>2</v>
          </cell>
          <cell r="E9081" t="str">
            <v>Gross incremental annual electric savings (kWh/yr)</v>
          </cell>
          <cell r="F9081" t="str">
            <v xml:space="preserve">Energy Savings Value Source </v>
          </cell>
          <cell r="G9081" t="str">
            <v/>
          </cell>
          <cell r="H9081" t="str">
            <v/>
          </cell>
          <cell r="I9081" t="str">
            <v>FinAnswer Express Market Characterization and Program Enhancements - Utah Service Territory 30 Nov 2011.pdf</v>
          </cell>
        </row>
        <row r="9082">
          <cell r="C9082" t="str">
            <v>655.2_Gross Average Monthly Demand Reduction (kW/unit)</v>
          </cell>
          <cell r="D9082">
            <v>2</v>
          </cell>
          <cell r="E9082" t="str">
            <v>Gross Average Monthly Demand Reduction (kW/unit)</v>
          </cell>
          <cell r="F9082" t="str">
            <v>Demand Reduction Value Source</v>
          </cell>
          <cell r="G9082" t="str">
            <v/>
          </cell>
          <cell r="H9082" t="str">
            <v/>
          </cell>
          <cell r="I9082" t="str">
            <v>FinAnswer Express Market Characterization and Program Enhancements - Utah Service Territory 30 Nov 2011.pdf</v>
          </cell>
        </row>
        <row r="9083">
          <cell r="C9083" t="str">
            <v>655.2_Incentive Customer ($)</v>
          </cell>
          <cell r="D9083">
            <v>2</v>
          </cell>
          <cell r="E9083" t="str">
            <v>Incentive Customer ($)</v>
          </cell>
          <cell r="F9083" t="str">
            <v>Incentive Value Source</v>
          </cell>
          <cell r="G9083" t="str">
            <v/>
          </cell>
          <cell r="H9083" t="str">
            <v>FE Deemed Savings - Industrial v10.18.12.xlsx table of deemed values used by program administator</v>
          </cell>
          <cell r="I9083" t="str">
            <v/>
          </cell>
        </row>
        <row r="9084">
          <cell r="C9084" t="str">
            <v>655.2_Incremental cost ($)</v>
          </cell>
          <cell r="D9084">
            <v>2</v>
          </cell>
          <cell r="E9084" t="str">
            <v>Incremental cost ($)</v>
          </cell>
          <cell r="F9084" t="str">
            <v>Cost Value Source</v>
          </cell>
          <cell r="G9084" t="str">
            <v/>
          </cell>
          <cell r="H9084" t="str">
            <v/>
          </cell>
          <cell r="I9084" t="str">
            <v>FinAnswer Express Market Characterization and Program Enhancements - Utah Service Territory 30 Nov 2011.pdf</v>
          </cell>
        </row>
        <row r="9085">
          <cell r="C9085" t="str">
            <v>880.2_Measure life (years)</v>
          </cell>
          <cell r="D9085">
            <v>2</v>
          </cell>
          <cell r="E9085" t="str">
            <v>Measure life (years)</v>
          </cell>
          <cell r="F9085" t="str">
            <v>Measure Life Value Source</v>
          </cell>
          <cell r="G9085" t="str">
            <v/>
          </cell>
          <cell r="H9085" t="str">
            <v>Page 41</v>
          </cell>
          <cell r="I9085" t="str">
            <v>Review and Update Industrial Agricultural Incentive Table Measures Washington 3 Nov 2013.pdf</v>
          </cell>
        </row>
        <row r="9086">
          <cell r="C9086" t="str">
            <v>880.2_Gross Average Monthly Demand Reduction (kW/unit)</v>
          </cell>
          <cell r="D9086">
            <v>2</v>
          </cell>
          <cell r="E9086" t="str">
            <v>Gross Average Monthly Demand Reduction (kW/unit)</v>
          </cell>
          <cell r="F9086" t="str">
            <v>Demand Reduction Value Source</v>
          </cell>
          <cell r="G9086" t="str">
            <v/>
          </cell>
          <cell r="H9086" t="str">
            <v>Determined for each individual instance.  See background in Section 3.</v>
          </cell>
          <cell r="I9086" t="str">
            <v>Review and Update Industrial Agricultural Incentive Table Measures Washington 3 Nov 2013.pdf</v>
          </cell>
        </row>
        <row r="9087">
          <cell r="C9087" t="str">
            <v>880.2_Gross incremental annual electric savings (kWh/yr)</v>
          </cell>
          <cell r="D9087">
            <v>2</v>
          </cell>
          <cell r="E9087" t="str">
            <v>Gross incremental annual electric savings (kWh/yr)</v>
          </cell>
          <cell r="F9087" t="str">
            <v xml:space="preserve">Energy Savings Value Source </v>
          </cell>
          <cell r="G9087" t="str">
            <v/>
          </cell>
          <cell r="H9087" t="str">
            <v>Determined for each individual instance.  See background in Section 3.</v>
          </cell>
          <cell r="I9087" t="str">
            <v>NW Regional Compressed Air Tool v2.7.xls</v>
          </cell>
        </row>
        <row r="9088">
          <cell r="C9088" t="str">
            <v>880.2_Incentive Customer ($)</v>
          </cell>
          <cell r="D9088">
            <v>2</v>
          </cell>
          <cell r="E9088" t="str">
            <v>Incentive Customer ($)</v>
          </cell>
          <cell r="F9088" t="str">
            <v>Incentive Value Source</v>
          </cell>
          <cell r="G9088" t="str">
            <v/>
          </cell>
          <cell r="H9088" t="str">
            <v>Page 41</v>
          </cell>
          <cell r="I9088" t="str">
            <v>Review and Update Industrial Agricultural Incentive Table Measures Washington 3 Nov 2013.pdf</v>
          </cell>
        </row>
        <row r="9089">
          <cell r="C9089" t="str">
            <v>880.2_Incremental cost ($)</v>
          </cell>
          <cell r="D9089">
            <v>2</v>
          </cell>
          <cell r="E9089" t="str">
            <v>Incremental cost ($)</v>
          </cell>
          <cell r="F9089" t="str">
            <v>Cost Value Source</v>
          </cell>
          <cell r="G9089" t="str">
            <v/>
          </cell>
          <cell r="H9089" t="str">
            <v>Determined for each individual instance.  See background in Section 3.</v>
          </cell>
          <cell r="I9089" t="str">
            <v>Review and Update Industrial Agricultural Incentive Table Measures Washington 3 Nov 2013.pdf</v>
          </cell>
        </row>
        <row r="9090">
          <cell r="C9090" t="str">
            <v>1105.2_Planned Net to Gross Ratio</v>
          </cell>
          <cell r="D9090">
            <v>2</v>
          </cell>
          <cell r="E9090" t="str">
            <v>Planned Net to Gross Ratio</v>
          </cell>
          <cell r="F9090" t="str">
            <v>Net-to-Gross Value Source</v>
          </cell>
          <cell r="G9090" t="str">
            <v/>
          </cell>
          <cell r="H9090" t="str">
            <v>Recommendation on Page 10</v>
          </cell>
          <cell r="I9090" t="str">
            <v>DSM_WY_EnergyFinAnswer_Report_2011.pdf</v>
          </cell>
        </row>
        <row r="9091">
          <cell r="C9091" t="str">
            <v>1105.2_Measure life (years)</v>
          </cell>
          <cell r="D9091">
            <v>2</v>
          </cell>
          <cell r="E9091" t="str">
            <v>Measure life (years)</v>
          </cell>
          <cell r="F9091" t="str">
            <v>Measure Life Value Source</v>
          </cell>
          <cell r="G9091" t="str">
            <v/>
          </cell>
          <cell r="H9091" t="str">
            <v>Page 42</v>
          </cell>
          <cell r="I9091" t="str">
            <v>Wyoming Industrial  Agricultural Measure Review and Update 9 Nov.docx</v>
          </cell>
        </row>
        <row r="9092">
          <cell r="C9092" t="str">
            <v>177.2_Planned Realization Rate</v>
          </cell>
          <cell r="D9092">
            <v>2</v>
          </cell>
          <cell r="E9092" t="str">
            <v>Planned Realization Rate</v>
          </cell>
          <cell r="F9092" t="str">
            <v>Realization Rate Value Source</v>
          </cell>
          <cell r="G9092" t="str">
            <v/>
          </cell>
          <cell r="H9092" t="str">
            <v xml:space="preserve"> Table 1, p. 2.</v>
          </cell>
          <cell r="I9092" t="str">
            <v>CA_FinAnswer_Express_Program_Evaluation_2009-2011.pdf</v>
          </cell>
        </row>
        <row r="9093">
          <cell r="C9093" t="str">
            <v>177.2_Planned Net to Gross Ratio</v>
          </cell>
          <cell r="D9093">
            <v>2</v>
          </cell>
          <cell r="E9093" t="str">
            <v>Planned Net to Gross Ratio</v>
          </cell>
          <cell r="F9093" t="str">
            <v>Net-to-Gross Value Source</v>
          </cell>
          <cell r="G9093" t="str">
            <v/>
          </cell>
          <cell r="H9093" t="str">
            <v>P. 2 .</v>
          </cell>
          <cell r="I9093" t="str">
            <v>CA_FinAnswer_Express_Program_Evaluation_2009-2011.pdf</v>
          </cell>
        </row>
        <row r="9094">
          <cell r="C9094" t="str">
            <v>177.2_Measure life (years)</v>
          </cell>
          <cell r="D9094">
            <v>2</v>
          </cell>
          <cell r="E9094" t="str">
            <v>Measure life (years)</v>
          </cell>
          <cell r="F9094" t="str">
            <v>Measure Life Value Source</v>
          </cell>
          <cell r="G9094" t="str">
            <v/>
          </cell>
          <cell r="H9094" t="str">
            <v/>
          </cell>
          <cell r="I9094" t="str">
            <v>California Industrial  Agricultural Measure Review and Update 29 Nov 2013.docx</v>
          </cell>
        </row>
        <row r="9095">
          <cell r="C9095" t="str">
            <v>394.2_Planned Realization Rate</v>
          </cell>
          <cell r="D9095">
            <v>2</v>
          </cell>
          <cell r="E9095" t="str">
            <v>Planned Realization Rate</v>
          </cell>
          <cell r="F9095" t="str">
            <v>Realization Rate Value Source</v>
          </cell>
          <cell r="G9095" t="str">
            <v/>
          </cell>
          <cell r="H9095" t="str">
            <v>Table 1</v>
          </cell>
          <cell r="I9095" t="str">
            <v>ID_Energy_FinAnswer_Program_Evaluation_2009-2011.pdf</v>
          </cell>
        </row>
        <row r="9096">
          <cell r="C9096" t="str">
            <v>394.2_Measure life (years)</v>
          </cell>
          <cell r="D9096">
            <v>2</v>
          </cell>
          <cell r="E9096" t="str">
            <v>Measure life (years)</v>
          </cell>
          <cell r="F9096" t="str">
            <v>Measure Life Value Source</v>
          </cell>
          <cell r="G9096" t="str">
            <v/>
          </cell>
          <cell r="H9096" t="str">
            <v>Page 17</v>
          </cell>
          <cell r="I9096" t="str">
            <v>Idaho Industrial  Agricultural Measure Review and Update 20 Nov 2013 revised 27 June 2014.pdf</v>
          </cell>
        </row>
        <row r="9097">
          <cell r="C9097" t="str">
            <v>394.2_Planned Net to Gross Ratio</v>
          </cell>
          <cell r="D9097">
            <v>2</v>
          </cell>
          <cell r="E9097" t="str">
            <v>Planned Net to Gross Ratio</v>
          </cell>
          <cell r="F9097" t="str">
            <v>Net-to-Gross Ratio Value Source</v>
          </cell>
          <cell r="G9097" t="str">
            <v/>
          </cell>
          <cell r="H9097" t="str">
            <v>Page 2</v>
          </cell>
          <cell r="I9097" t="str">
            <v>ID_Energy_FinAnswer_Program_Evaluation_2009-2011.pdf</v>
          </cell>
        </row>
        <row r="9098">
          <cell r="C9098" t="str">
            <v>622.2_Gross incremental annual electric savings (kWh/yr)</v>
          </cell>
          <cell r="D9098">
            <v>2</v>
          </cell>
          <cell r="E9098" t="str">
            <v>Gross incremental annual electric savings (kWh/yr)</v>
          </cell>
          <cell r="F9098" t="str">
            <v xml:space="preserve">Energy Savings Value Source </v>
          </cell>
          <cell r="G9098" t="str">
            <v/>
          </cell>
          <cell r="H9098" t="str">
            <v/>
          </cell>
          <cell r="I9098" t="str">
            <v>FinAnswer Express Market Characterization and Program Enhancements - Utah Service Territory 30 Nov 2011.pdf</v>
          </cell>
        </row>
        <row r="9099">
          <cell r="C9099" t="str">
            <v>622.2_Gross Average Monthly Demand Reduction (kW/unit)</v>
          </cell>
          <cell r="D9099">
            <v>2</v>
          </cell>
          <cell r="E9099" t="str">
            <v>Gross Average Monthly Demand Reduction (kW/unit)</v>
          </cell>
          <cell r="F9099" t="str">
            <v>Demand Reduction Value Source</v>
          </cell>
          <cell r="G9099" t="str">
            <v/>
          </cell>
          <cell r="H9099" t="str">
            <v/>
          </cell>
          <cell r="I9099" t="str">
            <v>FinAnswer Express Market Characterization and Program Enhancements - Utah Service Territory 30 Nov 2011.pdf</v>
          </cell>
        </row>
        <row r="9100">
          <cell r="C9100" t="str">
            <v>622.2_Incremental cost ($)</v>
          </cell>
          <cell r="D9100">
            <v>2</v>
          </cell>
          <cell r="E9100" t="str">
            <v>Incremental cost ($)</v>
          </cell>
          <cell r="F9100" t="str">
            <v>Cost Value Source</v>
          </cell>
          <cell r="G9100" t="str">
            <v/>
          </cell>
          <cell r="H9100" t="str">
            <v/>
          </cell>
          <cell r="I9100" t="str">
            <v>FinAnswer Express Market Characterization and Program Enhancements - Utah Service Territory 30 Nov 2011.pdf</v>
          </cell>
        </row>
        <row r="9101">
          <cell r="C9101" t="str">
            <v>622.2_Incentive Customer ($)</v>
          </cell>
          <cell r="D9101">
            <v>2</v>
          </cell>
          <cell r="E9101" t="str">
            <v>Incentive Customer ($)</v>
          </cell>
          <cell r="F9101" t="str">
            <v>Incentive Value Source</v>
          </cell>
          <cell r="G9101" t="str">
            <v/>
          </cell>
          <cell r="H9101" t="str">
            <v>FE Deemed Savings - Industrial v10.18.12.xlsx table of deemed values used by program administator</v>
          </cell>
          <cell r="I9101" t="str">
            <v/>
          </cell>
        </row>
        <row r="9102">
          <cell r="C9102" t="str">
            <v>622.2_Efficient Case Value</v>
          </cell>
          <cell r="D9102">
            <v>2</v>
          </cell>
          <cell r="E9102" t="str">
            <v>Efficient Case Value</v>
          </cell>
          <cell r="F9102" t="str">
            <v>Efficient Case Value Source</v>
          </cell>
          <cell r="G9102" t="str">
            <v/>
          </cell>
          <cell r="H9102" t="str">
            <v/>
          </cell>
          <cell r="I9102" t="str">
            <v>FinAnswer Express Market Characterization and Program Enhancements - Utah Service Territory 30 Nov 2011.pdf</v>
          </cell>
        </row>
        <row r="9103">
          <cell r="C9103" t="str">
            <v>622.2_Baseline Value</v>
          </cell>
          <cell r="D9103">
            <v>2</v>
          </cell>
          <cell r="E9103" t="str">
            <v>Baseline Value</v>
          </cell>
          <cell r="F9103" t="str">
            <v>Baseline Value Source</v>
          </cell>
          <cell r="G9103" t="str">
            <v/>
          </cell>
          <cell r="H9103" t="str">
            <v/>
          </cell>
          <cell r="I9103" t="str">
            <v>FinAnswer Express Market Characterization and Program Enhancements - Utah Service Territory 30 Nov 2011.pdf</v>
          </cell>
        </row>
        <row r="9104">
          <cell r="C9104" t="str">
            <v>832.2_Gross incremental annual electric savings (kWh/yr)</v>
          </cell>
          <cell r="D9104">
            <v>2</v>
          </cell>
          <cell r="E9104" t="str">
            <v>Gross incremental annual electric savings (kWh/yr)</v>
          </cell>
          <cell r="F9104" t="str">
            <v xml:space="preserve">Energy Savings Value Source </v>
          </cell>
          <cell r="G9104" t="str">
            <v/>
          </cell>
          <cell r="H9104" t="str">
            <v>Determined for each individual instance.  See background in Section 3.</v>
          </cell>
          <cell r="I9104" t="str">
            <v>NW Regional Compressed Air Tool v2.7.xls</v>
          </cell>
        </row>
        <row r="9105">
          <cell r="C9105" t="str">
            <v>832.2_Incremental cost ($)</v>
          </cell>
          <cell r="D9105">
            <v>2</v>
          </cell>
          <cell r="E9105" t="str">
            <v>Incremental cost ($)</v>
          </cell>
          <cell r="F9105" t="str">
            <v>Cost Value Source</v>
          </cell>
          <cell r="G9105" t="str">
            <v/>
          </cell>
          <cell r="H9105" t="str">
            <v>Determined for each individual instance.  See background in Section 3.</v>
          </cell>
          <cell r="I9105" t="str">
            <v>Review and Update Industrial Agricultural Incentive Table Measures Washington 3 Nov 2013.pdf</v>
          </cell>
        </row>
        <row r="9106">
          <cell r="C9106" t="str">
            <v>832.2_Incentive Customer ($)</v>
          </cell>
          <cell r="D9106">
            <v>2</v>
          </cell>
          <cell r="E9106" t="str">
            <v>Incentive Customer ($)</v>
          </cell>
          <cell r="F9106" t="str">
            <v>Incentive Value Source</v>
          </cell>
          <cell r="G9106" t="str">
            <v/>
          </cell>
          <cell r="H9106" t="str">
            <v>Page 41</v>
          </cell>
          <cell r="I9106" t="str">
            <v>Review and Update Industrial Agricultural Incentive Table Measures Washington 3 Nov 2013.pdf</v>
          </cell>
        </row>
        <row r="9107">
          <cell r="C9107" t="str">
            <v>832.2_Gross Average Monthly Demand Reduction (kW/unit)</v>
          </cell>
          <cell r="D9107">
            <v>2</v>
          </cell>
          <cell r="E9107" t="str">
            <v>Gross Average Monthly Demand Reduction (kW/unit)</v>
          </cell>
          <cell r="F9107" t="str">
            <v>Demand Reduction Value Source</v>
          </cell>
          <cell r="G9107" t="str">
            <v/>
          </cell>
          <cell r="H9107" t="str">
            <v>Determined for each individual instance.  See background in Section 3.</v>
          </cell>
          <cell r="I9107" t="str">
            <v>Review and Update Industrial Agricultural Incentive Table Measures Washington 3 Nov 2013.pdf</v>
          </cell>
        </row>
        <row r="9108">
          <cell r="C9108" t="str">
            <v>832.2_Measure life (years)</v>
          </cell>
          <cell r="D9108">
            <v>2</v>
          </cell>
          <cell r="E9108" t="str">
            <v>Measure life (years)</v>
          </cell>
          <cell r="F9108" t="str">
            <v>Measure Life Value Source</v>
          </cell>
          <cell r="G9108" t="str">
            <v/>
          </cell>
          <cell r="H9108" t="str">
            <v>Page 41</v>
          </cell>
          <cell r="I9108" t="str">
            <v>Review and Update Industrial Agricultural Incentive Table Measures Washington 3 Nov 2013.pdf</v>
          </cell>
        </row>
        <row r="9109">
          <cell r="C9109" t="str">
            <v>1046.2_Measure life (years)</v>
          </cell>
          <cell r="D9109">
            <v>2</v>
          </cell>
          <cell r="E9109" t="str">
            <v>Measure life (years)</v>
          </cell>
          <cell r="F9109" t="str">
            <v>Measure Life Value Source</v>
          </cell>
          <cell r="G9109" t="str">
            <v/>
          </cell>
          <cell r="H9109" t="str">
            <v>Page 42</v>
          </cell>
          <cell r="I9109" t="str">
            <v>Wyoming Industrial  Agricultural Measure Review and Update 9 Nov.docx</v>
          </cell>
        </row>
        <row r="9110">
          <cell r="C9110" t="str">
            <v>1046.2_Planned Net to Gross Ratio</v>
          </cell>
          <cell r="D9110">
            <v>2</v>
          </cell>
          <cell r="E9110" t="str">
            <v>Planned Net to Gross Ratio</v>
          </cell>
          <cell r="F9110" t="str">
            <v>Net-to-Gross Value Source</v>
          </cell>
          <cell r="G9110" t="str">
            <v/>
          </cell>
          <cell r="H9110" t="str">
            <v>Recommendation on Page 10</v>
          </cell>
          <cell r="I9110" t="str">
            <v>DSM_WY_EnergyFinAnswer_Report_2011.pdf</v>
          </cell>
        </row>
        <row r="9111">
          <cell r="C9111" t="str">
            <v>622.3_Gross incremental annual electric savings (kWh/yr)</v>
          </cell>
          <cell r="D9111">
            <v>3</v>
          </cell>
          <cell r="E9111" t="str">
            <v>Gross incremental annual electric savings (kWh/yr)</v>
          </cell>
          <cell r="F9111" t="str">
            <v>Energy savings value source</v>
          </cell>
          <cell r="G9111" t="str">
            <v/>
          </cell>
          <cell r="H9111" t="str">
            <v/>
          </cell>
          <cell r="I9111" t="str">
            <v>NW Regional Compressed Air Tool v3.0.xls</v>
          </cell>
        </row>
        <row r="9112">
          <cell r="C9112" t="str">
            <v>622.3_Planned Realization Rate</v>
          </cell>
          <cell r="D9112">
            <v>3</v>
          </cell>
          <cell r="E9112" t="str">
            <v>Planned Realization Rate</v>
          </cell>
          <cell r="F9112" t="str">
            <v>Planned Realization Rate Value Source</v>
          </cell>
          <cell r="G9112" t="str">
            <v/>
          </cell>
          <cell r="H9112" t="str">
            <v>BAU - CE inputs sheet</v>
          </cell>
          <cell r="I9112" t="str">
            <v>CE inputs - measure update   small business 031314.xlsx</v>
          </cell>
        </row>
        <row r="9113">
          <cell r="C9113" t="str">
            <v>622.3_Planned Net to Gross Ratio</v>
          </cell>
          <cell r="D9113">
            <v>3</v>
          </cell>
          <cell r="E9113" t="str">
            <v>Planned Net to Gross Ratio</v>
          </cell>
          <cell r="F9113" t="str">
            <v>Planned Net-to-Gross Ratio Value Source</v>
          </cell>
          <cell r="G9113" t="str">
            <v/>
          </cell>
          <cell r="H9113" t="str">
            <v>BAU - CE inputs sheet</v>
          </cell>
          <cell r="I9113" t="str">
            <v>CE inputs - measure update   small business 031314.xlsx</v>
          </cell>
        </row>
        <row r="9114">
          <cell r="C9114" t="str">
            <v>622.3_Measure life (years)</v>
          </cell>
          <cell r="D9114">
            <v>3</v>
          </cell>
          <cell r="E9114" t="str">
            <v>Measure life (years)</v>
          </cell>
          <cell r="F9114" t="str">
            <v>Measure Life Value Source</v>
          </cell>
          <cell r="G9114" t="str">
            <v/>
          </cell>
          <cell r="H9114" t="str">
            <v>Page 44</v>
          </cell>
          <cell r="I9114" t="str">
            <v>Utah Industrial  Agricultural Measure Review and Update 1 May 2014.docx</v>
          </cell>
        </row>
        <row r="9115">
          <cell r="C9115" t="str">
            <v>12162013-189.2_Planned Net to Gross Ratio</v>
          </cell>
          <cell r="D9115">
            <v>2</v>
          </cell>
          <cell r="E9115" t="str">
            <v>Planned Net to Gross Ratio</v>
          </cell>
          <cell r="F9115" t="str">
            <v>Net-to-Gross Value Source</v>
          </cell>
          <cell r="G9115" t="str">
            <v/>
          </cell>
          <cell r="H9115" t="str">
            <v>Page 2</v>
          </cell>
          <cell r="I9115" t="str">
            <v>CA_Energy_FinAnswer_Program_Evaluation_2009-2011.pdf</v>
          </cell>
        </row>
        <row r="9116">
          <cell r="C9116" t="str">
            <v>12162013-319.2_Planned Net to Gross Ratio</v>
          </cell>
          <cell r="D9116">
            <v>2</v>
          </cell>
          <cell r="E9116" t="str">
            <v>Planned Net to Gross Ratio</v>
          </cell>
          <cell r="F9116" t="str">
            <v>Net-to-Gross Ratio Value Source</v>
          </cell>
          <cell r="G9116" t="str">
            <v/>
          </cell>
          <cell r="H9116" t="str">
            <v>Page 2</v>
          </cell>
          <cell r="I9116" t="str">
            <v>ID_Energy_FinAnswer_Program_Evaluation_2009-2011.pdf</v>
          </cell>
        </row>
        <row r="9117">
          <cell r="C9117" t="str">
            <v>12162013-319.2_Measure life (years)</v>
          </cell>
          <cell r="D9117">
            <v>2</v>
          </cell>
          <cell r="E9117" t="str">
            <v>Measure life (years)</v>
          </cell>
          <cell r="F9117" t="str">
            <v>Measure Life Value Source</v>
          </cell>
          <cell r="G9117" t="str">
            <v>14.5, rounded to 15</v>
          </cell>
          <cell r="H9117" t="str">
            <v>Table 16</v>
          </cell>
          <cell r="I9117" t="str">
            <v>Idaho Energy FinAnswer Evaluation Report - 2008.pdf</v>
          </cell>
        </row>
        <row r="9118">
          <cell r="C9118" t="str">
            <v>12162013-319.2_Planned Realization Rate</v>
          </cell>
          <cell r="D9118">
            <v>2</v>
          </cell>
          <cell r="E9118" t="str">
            <v>Planned Realization Rate</v>
          </cell>
          <cell r="F9118" t="str">
            <v>Realization Rate Value Source</v>
          </cell>
          <cell r="G9118" t="str">
            <v/>
          </cell>
          <cell r="H9118" t="str">
            <v>Table 1</v>
          </cell>
          <cell r="I9118" t="str">
            <v>ID_Energy_FinAnswer_Program_Evaluation_2009-2011.pdf</v>
          </cell>
        </row>
        <row r="9119">
          <cell r="C9119" t="str">
            <v>11222013-069.2_Incentive Customer ($)</v>
          </cell>
          <cell r="D9119">
            <v>2</v>
          </cell>
          <cell r="E9119" t="str">
            <v>Incentive Customer ($)</v>
          </cell>
          <cell r="F9119" t="str">
            <v>Incentive Value Source</v>
          </cell>
          <cell r="G9119" t="str">
            <v/>
          </cell>
          <cell r="H9119" t="str">
            <v>Incentive Caluclator Tool</v>
          </cell>
          <cell r="I9119" t="str">
            <v>WB UT Incentive Calc EXTERNAL 1.1E 0722013.xlsx</v>
          </cell>
        </row>
        <row r="9120">
          <cell r="C9120" t="str">
            <v>12162013-059.2_Incentive Customer ($)</v>
          </cell>
          <cell r="D9120">
            <v>2</v>
          </cell>
          <cell r="E9120" t="str">
            <v>Incentive Customer ($)</v>
          </cell>
          <cell r="F9120" t="str">
            <v>Incentive Value Source</v>
          </cell>
          <cell r="G9120" t="str">
            <v/>
          </cell>
          <cell r="H9120" t="str">
            <v>Incentive Caluclator Tool</v>
          </cell>
          <cell r="I9120" t="str">
            <v>WA wattSmart Business Incentive DUMMY.xlsx</v>
          </cell>
        </row>
        <row r="9121">
          <cell r="C9121" t="str">
            <v>12162013-449.2_Planned Realization Rate</v>
          </cell>
          <cell r="D9121">
            <v>2</v>
          </cell>
          <cell r="E9121" t="str">
            <v>Planned Realization Rate</v>
          </cell>
          <cell r="F9121" t="str">
            <v>Realization Rate Value Source</v>
          </cell>
          <cell r="G9121" t="str">
            <v/>
          </cell>
          <cell r="H9121" t="str">
            <v>Table 1</v>
          </cell>
          <cell r="I9121" t="str">
            <v>DSM_WY_EnergyFinAnswer_Report_2011.pdf</v>
          </cell>
        </row>
        <row r="9122">
          <cell r="C9122" t="str">
            <v>12162013-449.2_Planned Net to Gross Ratio</v>
          </cell>
          <cell r="D9122">
            <v>2</v>
          </cell>
          <cell r="E9122" t="str">
            <v>Planned Net to Gross Ratio</v>
          </cell>
          <cell r="F9122" t="str">
            <v>Net-to-Gross Valur Source</v>
          </cell>
          <cell r="G9122" t="str">
            <v/>
          </cell>
          <cell r="H9122" t="str">
            <v>Page 10</v>
          </cell>
          <cell r="I9122" t="str">
            <v>DSM_WY_EnergyFinAnswer_Report_2011.pdf</v>
          </cell>
        </row>
        <row r="9123">
          <cell r="C9123" t="str">
            <v>12162013-449.2_Measure life (years)</v>
          </cell>
          <cell r="D9123">
            <v>2</v>
          </cell>
          <cell r="E9123" t="str">
            <v>Measure life (years)</v>
          </cell>
          <cell r="F9123" t="str">
            <v>Measure Life Value Source</v>
          </cell>
          <cell r="G9123" t="str">
            <v/>
          </cell>
          <cell r="H9123" t="str">
            <v>Table 26</v>
          </cell>
          <cell r="I9123" t="str">
            <v>2013-Wyoming-Annual-Report-Appendices-FINAL.pdf</v>
          </cell>
        </row>
        <row r="9124">
          <cell r="C9124" t="str">
            <v>12162013-190.2_Planned Net to Gross Ratio</v>
          </cell>
          <cell r="D9124">
            <v>2</v>
          </cell>
          <cell r="E9124" t="str">
            <v>Planned Net to Gross Ratio</v>
          </cell>
          <cell r="F9124" t="str">
            <v>Net-to-Gross Value Source</v>
          </cell>
          <cell r="G9124" t="str">
            <v/>
          </cell>
          <cell r="H9124" t="str">
            <v>Page 2</v>
          </cell>
          <cell r="I9124" t="str">
            <v>CA_Energy_FinAnswer_Program_Evaluation_2009-2011.pdf</v>
          </cell>
        </row>
        <row r="9125">
          <cell r="C9125" t="str">
            <v>12162013-320.2_Planned Net to Gross Ratio</v>
          </cell>
          <cell r="D9125">
            <v>2</v>
          </cell>
          <cell r="E9125" t="str">
            <v>Planned Net to Gross Ratio</v>
          </cell>
          <cell r="F9125" t="str">
            <v>Net-to-Gross Ratio Value Source</v>
          </cell>
          <cell r="G9125" t="str">
            <v/>
          </cell>
          <cell r="H9125" t="str">
            <v>Page 2</v>
          </cell>
          <cell r="I9125" t="str">
            <v>ID_Energy_FinAnswer_Program_Evaluation_2009-2011.pdf</v>
          </cell>
        </row>
        <row r="9126">
          <cell r="C9126" t="str">
            <v>12162013-320.2_Planned Realization Rate</v>
          </cell>
          <cell r="D9126">
            <v>2</v>
          </cell>
          <cell r="E9126" t="str">
            <v>Planned Realization Rate</v>
          </cell>
          <cell r="F9126" t="str">
            <v>Realization Rate Value Source</v>
          </cell>
          <cell r="G9126" t="str">
            <v/>
          </cell>
          <cell r="H9126" t="str">
            <v>Table 1</v>
          </cell>
          <cell r="I9126" t="str">
            <v>ID_Energy_FinAnswer_Program_Evaluation_2009-2011.pdf</v>
          </cell>
        </row>
        <row r="9127">
          <cell r="C9127" t="str">
            <v>12162013-320.2_Measure life (years)</v>
          </cell>
          <cell r="D9127">
            <v>2</v>
          </cell>
          <cell r="E9127" t="str">
            <v>Measure life (years)</v>
          </cell>
          <cell r="F9127" t="str">
            <v>Measure Life Value Source</v>
          </cell>
          <cell r="G9127" t="str">
            <v>14.5, rounded to 15</v>
          </cell>
          <cell r="H9127" t="str">
            <v>Table 16</v>
          </cell>
          <cell r="I9127" t="str">
            <v>Idaho Energy FinAnswer Evaluation Report - 2008.pdf</v>
          </cell>
        </row>
        <row r="9128">
          <cell r="C9128" t="str">
            <v>11222013-070.2_Incentive Customer ($)</v>
          </cell>
          <cell r="D9128">
            <v>2</v>
          </cell>
          <cell r="E9128" t="str">
            <v>Incentive Customer ($)</v>
          </cell>
          <cell r="F9128" t="str">
            <v>Incentive Value Source</v>
          </cell>
          <cell r="G9128" t="str">
            <v/>
          </cell>
          <cell r="H9128" t="str">
            <v>Incentive Caluclator Tool</v>
          </cell>
          <cell r="I9128" t="str">
            <v>WB UT Incentive Calc EXTERNAL 1.1E 0722013.xlsx</v>
          </cell>
        </row>
        <row r="9129">
          <cell r="C9129" t="str">
            <v>12162013-060.2_Incentive Customer ($)</v>
          </cell>
          <cell r="D9129">
            <v>2</v>
          </cell>
          <cell r="E9129" t="str">
            <v>Incentive Customer ($)</v>
          </cell>
          <cell r="F9129" t="str">
            <v>Incentive Value Source</v>
          </cell>
          <cell r="G9129" t="str">
            <v/>
          </cell>
          <cell r="H9129" t="str">
            <v>Incentive Caluclator Tool</v>
          </cell>
          <cell r="I9129" t="str">
            <v>WA wattSmart Business Incentive DUMMY.xlsx</v>
          </cell>
        </row>
        <row r="9130">
          <cell r="C9130" t="str">
            <v>12162013-450.2_Planned Net to Gross Ratio</v>
          </cell>
          <cell r="D9130">
            <v>2</v>
          </cell>
          <cell r="E9130" t="str">
            <v>Planned Net to Gross Ratio</v>
          </cell>
          <cell r="F9130" t="str">
            <v>Net-to-Gross Valur Source</v>
          </cell>
          <cell r="G9130" t="str">
            <v/>
          </cell>
          <cell r="H9130" t="str">
            <v>Page 10</v>
          </cell>
          <cell r="I9130" t="str">
            <v>DSM_WY_EnergyFinAnswer_Report_2011.pdf</v>
          </cell>
        </row>
        <row r="9131">
          <cell r="C9131" t="str">
            <v>12162013-450.2_Planned Realization Rate</v>
          </cell>
          <cell r="D9131">
            <v>2</v>
          </cell>
          <cell r="E9131" t="str">
            <v>Planned Realization Rate</v>
          </cell>
          <cell r="F9131" t="str">
            <v>Realization Rate Value Source</v>
          </cell>
          <cell r="G9131" t="str">
            <v/>
          </cell>
          <cell r="H9131" t="str">
            <v>Table 1</v>
          </cell>
          <cell r="I9131" t="str">
            <v>DSM_WY_EnergyFinAnswer_Report_2011.pdf</v>
          </cell>
        </row>
        <row r="9132">
          <cell r="C9132" t="str">
            <v>12162013-450.2_Measure life (years)</v>
          </cell>
          <cell r="D9132">
            <v>2</v>
          </cell>
          <cell r="E9132" t="str">
            <v>Measure life (years)</v>
          </cell>
          <cell r="F9132" t="str">
            <v>Measure Life Value Source</v>
          </cell>
          <cell r="G9132" t="str">
            <v/>
          </cell>
          <cell r="H9132" t="str">
            <v>Table 26</v>
          </cell>
          <cell r="I9132" t="str">
            <v>2013-Wyoming-Annual-Report-Appendices-FINAL.pdf</v>
          </cell>
        </row>
        <row r="9133">
          <cell r="C9133" t="str">
            <v>12162013-207.2_Planned Net to Gross Ratio</v>
          </cell>
          <cell r="D9133">
            <v>2</v>
          </cell>
          <cell r="E9133" t="str">
            <v>Planned Net to Gross Ratio</v>
          </cell>
          <cell r="F9133" t="str">
            <v>Net-to-Gross Value Source</v>
          </cell>
          <cell r="G9133" t="str">
            <v/>
          </cell>
          <cell r="H9133" t="str">
            <v>Page 2</v>
          </cell>
          <cell r="I9133" t="str">
            <v>CA_Energy_FinAnswer_Program_Evaluation_2009-2011.pdf</v>
          </cell>
        </row>
        <row r="9134">
          <cell r="C9134" t="str">
            <v>12162013-337.2_Planned Net to Gross Ratio</v>
          </cell>
          <cell r="D9134">
            <v>2</v>
          </cell>
          <cell r="E9134" t="str">
            <v>Planned Net to Gross Ratio</v>
          </cell>
          <cell r="F9134" t="str">
            <v>Net-to-Gross Ratio Value Source</v>
          </cell>
          <cell r="G9134" t="str">
            <v/>
          </cell>
          <cell r="H9134" t="str">
            <v>Page 2</v>
          </cell>
          <cell r="I9134" t="str">
            <v>ID_Energy_FinAnswer_Program_Evaluation_2009-2011.pdf</v>
          </cell>
        </row>
        <row r="9135">
          <cell r="C9135" t="str">
            <v>12162013-337.2_Measure life (years)</v>
          </cell>
          <cell r="D9135">
            <v>2</v>
          </cell>
          <cell r="E9135" t="str">
            <v>Measure life (years)</v>
          </cell>
          <cell r="F9135" t="str">
            <v>Measure Life Value Source</v>
          </cell>
          <cell r="G9135" t="str">
            <v>14.5, rounded to 15</v>
          </cell>
          <cell r="H9135" t="str">
            <v>Table 16</v>
          </cell>
          <cell r="I9135" t="str">
            <v>Idaho Energy FinAnswer Evaluation Report - 2008.pdf</v>
          </cell>
        </row>
        <row r="9136">
          <cell r="C9136" t="str">
            <v>12162013-337.2_Planned Realization Rate</v>
          </cell>
          <cell r="D9136">
            <v>2</v>
          </cell>
          <cell r="E9136" t="str">
            <v>Planned Realization Rate</v>
          </cell>
          <cell r="F9136" t="str">
            <v>Realization Rate Value Source</v>
          </cell>
          <cell r="G9136" t="str">
            <v/>
          </cell>
          <cell r="H9136" t="str">
            <v>Table 1</v>
          </cell>
          <cell r="I9136" t="str">
            <v>ID_Energy_FinAnswer_Program_Evaluation_2009-2011.pdf</v>
          </cell>
        </row>
        <row r="9137">
          <cell r="C9137" t="str">
            <v>11222013-103.2_Incentive Customer ($)</v>
          </cell>
          <cell r="D9137">
            <v>2</v>
          </cell>
          <cell r="E9137" t="str">
            <v>Incentive Customer ($)</v>
          </cell>
          <cell r="F9137" t="str">
            <v>Incentive Value Source</v>
          </cell>
          <cell r="G9137" t="str">
            <v/>
          </cell>
          <cell r="H9137" t="str">
            <v>Incentive Caluclator Tool</v>
          </cell>
          <cell r="I9137" t="str">
            <v>WB UT Incentive Calc EXTERNAL 1.1E 0722013.xlsx</v>
          </cell>
        </row>
        <row r="9138">
          <cell r="C9138" t="str">
            <v>12162013-077.2_Incentive Customer ($)</v>
          </cell>
          <cell r="D9138">
            <v>2</v>
          </cell>
          <cell r="E9138" t="str">
            <v>Incentive Customer ($)</v>
          </cell>
          <cell r="F9138" t="str">
            <v>Incentive Value Source</v>
          </cell>
          <cell r="G9138" t="str">
            <v/>
          </cell>
          <cell r="H9138" t="str">
            <v>Incentive Caluclator Tool</v>
          </cell>
          <cell r="I9138" t="str">
            <v>WA wattSmart Business Incentive DUMMY.xlsx</v>
          </cell>
        </row>
        <row r="9139">
          <cell r="C9139" t="str">
            <v>12162013-467.2_Planned Net to Gross Ratio</v>
          </cell>
          <cell r="D9139">
            <v>2</v>
          </cell>
          <cell r="E9139" t="str">
            <v>Planned Net to Gross Ratio</v>
          </cell>
          <cell r="F9139" t="str">
            <v>Net-to-Gross Valur Source</v>
          </cell>
          <cell r="G9139" t="str">
            <v/>
          </cell>
          <cell r="H9139" t="str">
            <v>Page 10</v>
          </cell>
          <cell r="I9139" t="str">
            <v>DSM_WY_EnergyFinAnswer_Report_2011.pdf</v>
          </cell>
        </row>
        <row r="9140">
          <cell r="C9140" t="str">
            <v>12162013-467.2_Measure life (years)</v>
          </cell>
          <cell r="D9140">
            <v>2</v>
          </cell>
          <cell r="E9140" t="str">
            <v>Measure life (years)</v>
          </cell>
          <cell r="F9140" t="str">
            <v>Measure Life Value Source</v>
          </cell>
          <cell r="G9140" t="str">
            <v/>
          </cell>
          <cell r="H9140" t="str">
            <v>Table 26</v>
          </cell>
          <cell r="I9140" t="str">
            <v>2013-Wyoming-Annual-Report-Appendices-FINAL.pdf</v>
          </cell>
        </row>
        <row r="9141">
          <cell r="C9141" t="str">
            <v>12162013-467.2_Planned Realization Rate</v>
          </cell>
          <cell r="D9141">
            <v>2</v>
          </cell>
          <cell r="E9141" t="str">
            <v>Planned Realization Rate</v>
          </cell>
          <cell r="F9141" t="str">
            <v>Realization Rate Value Source</v>
          </cell>
          <cell r="G9141" t="str">
            <v/>
          </cell>
          <cell r="H9141" t="str">
            <v>Table 1</v>
          </cell>
          <cell r="I9141" t="str">
            <v>DSM_WY_EnergyFinAnswer_Report_2011.pdf</v>
          </cell>
        </row>
        <row r="9142">
          <cell r="C9142" t="str">
            <v>12162013-208.2_Planned Net to Gross Ratio</v>
          </cell>
          <cell r="D9142">
            <v>2</v>
          </cell>
          <cell r="E9142" t="str">
            <v>Planned Net to Gross Ratio</v>
          </cell>
          <cell r="F9142" t="str">
            <v>Net-to-Gross Value Source</v>
          </cell>
          <cell r="G9142" t="str">
            <v/>
          </cell>
          <cell r="H9142" t="str">
            <v>Page 2</v>
          </cell>
          <cell r="I9142" t="str">
            <v>CA_Energy_FinAnswer_Program_Evaluation_2009-2011.pdf</v>
          </cell>
        </row>
        <row r="9143">
          <cell r="C9143" t="str">
            <v>12162013-338.2_Planned Realization Rate</v>
          </cell>
          <cell r="D9143">
            <v>2</v>
          </cell>
          <cell r="E9143" t="str">
            <v>Planned Realization Rate</v>
          </cell>
          <cell r="F9143" t="str">
            <v>Realization Rate Value Source</v>
          </cell>
          <cell r="G9143" t="str">
            <v/>
          </cell>
          <cell r="H9143" t="str">
            <v>Table 1</v>
          </cell>
          <cell r="I9143" t="str">
            <v>ID_Energy_FinAnswer_Program_Evaluation_2009-2011.pdf</v>
          </cell>
        </row>
        <row r="9144">
          <cell r="C9144" t="str">
            <v>12162013-338.2_Measure life (years)</v>
          </cell>
          <cell r="D9144">
            <v>2</v>
          </cell>
          <cell r="E9144" t="str">
            <v>Measure life (years)</v>
          </cell>
          <cell r="F9144" t="str">
            <v>Measure Life Value Source</v>
          </cell>
          <cell r="G9144" t="str">
            <v>14.5, rounded to 15</v>
          </cell>
          <cell r="H9144" t="str">
            <v>Table 16</v>
          </cell>
          <cell r="I9144" t="str">
            <v>Idaho Energy FinAnswer Evaluation Report - 2008.pdf</v>
          </cell>
        </row>
        <row r="9145">
          <cell r="C9145" t="str">
            <v>12162013-338.2_Planned Net to Gross Ratio</v>
          </cell>
          <cell r="D9145">
            <v>2</v>
          </cell>
          <cell r="E9145" t="str">
            <v>Planned Net to Gross Ratio</v>
          </cell>
          <cell r="F9145" t="str">
            <v>Net-to-Gross Ratio Value Source</v>
          </cell>
          <cell r="G9145" t="str">
            <v/>
          </cell>
          <cell r="H9145" t="str">
            <v>Page 2</v>
          </cell>
          <cell r="I9145" t="str">
            <v>ID_Energy_FinAnswer_Program_Evaluation_2009-2011.pdf</v>
          </cell>
        </row>
        <row r="9146">
          <cell r="C9146" t="str">
            <v>11222013-104.2_Incentive Customer ($)</v>
          </cell>
          <cell r="D9146">
            <v>2</v>
          </cell>
          <cell r="E9146" t="str">
            <v>Incentive Customer ($)</v>
          </cell>
          <cell r="F9146" t="str">
            <v>Incentive Value Source</v>
          </cell>
          <cell r="G9146" t="str">
            <v/>
          </cell>
          <cell r="H9146" t="str">
            <v>Incentive Caluclator Tool</v>
          </cell>
          <cell r="I9146" t="str">
            <v>WB UT Incentive Calc EXTERNAL 1.1E 0722013.xlsx</v>
          </cell>
        </row>
        <row r="9147">
          <cell r="C9147" t="str">
            <v>12162013-078.2_Incentive Customer ($)</v>
          </cell>
          <cell r="D9147">
            <v>2</v>
          </cell>
          <cell r="E9147" t="str">
            <v>Incentive Customer ($)</v>
          </cell>
          <cell r="F9147" t="str">
            <v>Incentive Value Source</v>
          </cell>
          <cell r="G9147" t="str">
            <v/>
          </cell>
          <cell r="H9147" t="str">
            <v>Incentive Caluclator Tool</v>
          </cell>
          <cell r="I9147" t="str">
            <v>WA wattSmart Business Incentive DUMMY.xlsx</v>
          </cell>
        </row>
        <row r="9148">
          <cell r="C9148" t="str">
            <v>12162013-468.2_Measure life (years)</v>
          </cell>
          <cell r="D9148">
            <v>2</v>
          </cell>
          <cell r="E9148" t="str">
            <v>Measure life (years)</v>
          </cell>
          <cell r="F9148" t="str">
            <v>Measure Life Value Source</v>
          </cell>
          <cell r="G9148" t="str">
            <v/>
          </cell>
          <cell r="H9148" t="str">
            <v>Table 26</v>
          </cell>
          <cell r="I9148" t="str">
            <v>2013-Wyoming-Annual-Report-Appendices-FINAL.pdf</v>
          </cell>
        </row>
        <row r="9149">
          <cell r="C9149" t="str">
            <v>12162013-468.2_Planned Net to Gross Ratio</v>
          </cell>
          <cell r="D9149">
            <v>2</v>
          </cell>
          <cell r="E9149" t="str">
            <v>Planned Net to Gross Ratio</v>
          </cell>
          <cell r="F9149" t="str">
            <v>Net-to-Gross Valur Source</v>
          </cell>
          <cell r="G9149" t="str">
            <v/>
          </cell>
          <cell r="H9149" t="str">
            <v>Page 10</v>
          </cell>
          <cell r="I9149" t="str">
            <v>DSM_WY_EnergyFinAnswer_Report_2011.pdf</v>
          </cell>
        </row>
        <row r="9150">
          <cell r="C9150" t="str">
            <v>12162013-468.2_Planned Realization Rate</v>
          </cell>
          <cell r="D9150">
            <v>2</v>
          </cell>
          <cell r="E9150" t="str">
            <v>Planned Realization Rate</v>
          </cell>
          <cell r="F9150" t="str">
            <v>Realization Rate Value Source</v>
          </cell>
          <cell r="G9150" t="str">
            <v/>
          </cell>
          <cell r="H9150" t="str">
            <v>Table 1</v>
          </cell>
          <cell r="I9150" t="str">
            <v>DSM_WY_EnergyFinAnswer_Report_2011.pdf</v>
          </cell>
        </row>
        <row r="9151">
          <cell r="C9151" t="str">
            <v>12162013-191.2_Planned Net to Gross Ratio</v>
          </cell>
          <cell r="D9151">
            <v>2</v>
          </cell>
          <cell r="E9151" t="str">
            <v>Planned Net to Gross Ratio</v>
          </cell>
          <cell r="F9151" t="str">
            <v>Net-to-Gross Value Source</v>
          </cell>
          <cell r="G9151" t="str">
            <v/>
          </cell>
          <cell r="H9151" t="str">
            <v>Page 2</v>
          </cell>
          <cell r="I9151" t="str">
            <v>CA_Energy_FinAnswer_Program_Evaluation_2009-2011.pdf</v>
          </cell>
        </row>
        <row r="9152">
          <cell r="C9152" t="str">
            <v>12162013-321.2_Planned Realization Rate</v>
          </cell>
          <cell r="D9152">
            <v>2</v>
          </cell>
          <cell r="E9152" t="str">
            <v>Planned Realization Rate</v>
          </cell>
          <cell r="F9152" t="str">
            <v>Realization Rate Value Source</v>
          </cell>
          <cell r="G9152" t="str">
            <v/>
          </cell>
          <cell r="H9152" t="str">
            <v>Table 1</v>
          </cell>
          <cell r="I9152" t="str">
            <v>ID_Energy_FinAnswer_Program_Evaluation_2009-2011.pdf</v>
          </cell>
        </row>
        <row r="9153">
          <cell r="C9153" t="str">
            <v>12162013-321.2_Measure life (years)</v>
          </cell>
          <cell r="D9153">
            <v>2</v>
          </cell>
          <cell r="E9153" t="str">
            <v>Measure life (years)</v>
          </cell>
          <cell r="F9153" t="str">
            <v>Measure Life Value Source</v>
          </cell>
          <cell r="G9153" t="str">
            <v>14.5, rounded to 15</v>
          </cell>
          <cell r="H9153" t="str">
            <v>Table 16</v>
          </cell>
          <cell r="I9153" t="str">
            <v>Idaho Energy FinAnswer Evaluation Report - 2008.pdf</v>
          </cell>
        </row>
        <row r="9154">
          <cell r="C9154" t="str">
            <v>12162013-321.2_Planned Net to Gross Ratio</v>
          </cell>
          <cell r="D9154">
            <v>2</v>
          </cell>
          <cell r="E9154" t="str">
            <v>Planned Net to Gross Ratio</v>
          </cell>
          <cell r="F9154" t="str">
            <v>Net-to-Gross Ratio Value Source</v>
          </cell>
          <cell r="G9154" t="str">
            <v/>
          </cell>
          <cell r="H9154" t="str">
            <v>Page 2</v>
          </cell>
          <cell r="I9154" t="str">
            <v>ID_Energy_FinAnswer_Program_Evaluation_2009-2011.pdf</v>
          </cell>
        </row>
        <row r="9155">
          <cell r="C9155" t="str">
            <v>11222013-071.2_Incentive Customer ($)</v>
          </cell>
          <cell r="D9155">
            <v>2</v>
          </cell>
          <cell r="E9155" t="str">
            <v>Incentive Customer ($)</v>
          </cell>
          <cell r="F9155" t="str">
            <v>Incentive Value Source</v>
          </cell>
          <cell r="G9155" t="str">
            <v/>
          </cell>
          <cell r="H9155" t="str">
            <v>Incentive Caluclator Tool</v>
          </cell>
          <cell r="I9155" t="str">
            <v>WB UT Incentive Calc EXTERNAL 1.1E 0722013.xlsx</v>
          </cell>
        </row>
        <row r="9156">
          <cell r="C9156" t="str">
            <v>12162013-061.2_Incentive Customer ($)</v>
          </cell>
          <cell r="D9156">
            <v>2</v>
          </cell>
          <cell r="E9156" t="str">
            <v>Incentive Customer ($)</v>
          </cell>
          <cell r="F9156" t="str">
            <v>Incentive Value Source</v>
          </cell>
          <cell r="G9156" t="str">
            <v/>
          </cell>
          <cell r="H9156" t="str">
            <v>Incentive Caluclator Tool</v>
          </cell>
          <cell r="I9156" t="str">
            <v>WA wattSmart Business Incentive DUMMY.xlsx</v>
          </cell>
        </row>
        <row r="9157">
          <cell r="C9157" t="str">
            <v>12162013-451.2_Planned Net to Gross Ratio</v>
          </cell>
          <cell r="D9157">
            <v>2</v>
          </cell>
          <cell r="E9157" t="str">
            <v>Planned Net to Gross Ratio</v>
          </cell>
          <cell r="F9157" t="str">
            <v>Net-to-Gross Valur Source</v>
          </cell>
          <cell r="G9157" t="str">
            <v/>
          </cell>
          <cell r="H9157" t="str">
            <v>Page 10</v>
          </cell>
          <cell r="I9157" t="str">
            <v>DSM_WY_EnergyFinAnswer_Report_2011.pdf</v>
          </cell>
        </row>
        <row r="9158">
          <cell r="C9158" t="str">
            <v>12162013-451.2_Planned Realization Rate</v>
          </cell>
          <cell r="D9158">
            <v>2</v>
          </cell>
          <cell r="E9158" t="str">
            <v>Planned Realization Rate</v>
          </cell>
          <cell r="F9158" t="str">
            <v>Realization Rate Value Source</v>
          </cell>
          <cell r="G9158" t="str">
            <v/>
          </cell>
          <cell r="H9158" t="str">
            <v>Table 1</v>
          </cell>
          <cell r="I9158" t="str">
            <v>DSM_WY_EnergyFinAnswer_Report_2011.pdf</v>
          </cell>
        </row>
        <row r="9159">
          <cell r="C9159" t="str">
            <v>12162013-451.2_Measure life (years)</v>
          </cell>
          <cell r="D9159">
            <v>2</v>
          </cell>
          <cell r="E9159" t="str">
            <v>Measure life (years)</v>
          </cell>
          <cell r="F9159" t="str">
            <v>Measure Life Value Source</v>
          </cell>
          <cell r="G9159" t="str">
            <v/>
          </cell>
          <cell r="H9159" t="str">
            <v>Table 26</v>
          </cell>
          <cell r="I9159" t="str">
            <v>2013-Wyoming-Annual-Report-Appendices-FINAL.pdf</v>
          </cell>
        </row>
        <row r="9160">
          <cell r="C9160" t="str">
            <v>12162013-192.2_Planned Net to Gross Ratio</v>
          </cell>
          <cell r="D9160">
            <v>2</v>
          </cell>
          <cell r="E9160" t="str">
            <v>Planned Net to Gross Ratio</v>
          </cell>
          <cell r="F9160" t="str">
            <v>Net-to-Gross Value Source</v>
          </cell>
          <cell r="G9160" t="str">
            <v/>
          </cell>
          <cell r="H9160" t="str">
            <v>Page 2</v>
          </cell>
          <cell r="I9160" t="str">
            <v>CA_Energy_FinAnswer_Program_Evaluation_2009-2011.pdf</v>
          </cell>
        </row>
        <row r="9161">
          <cell r="C9161" t="str">
            <v>12162013-322.2_Planned Net to Gross Ratio</v>
          </cell>
          <cell r="D9161">
            <v>2</v>
          </cell>
          <cell r="E9161" t="str">
            <v>Planned Net to Gross Ratio</v>
          </cell>
          <cell r="F9161" t="str">
            <v>Net-to-Gross Ratio Value Source</v>
          </cell>
          <cell r="G9161" t="str">
            <v/>
          </cell>
          <cell r="H9161" t="str">
            <v>Page 2</v>
          </cell>
          <cell r="I9161" t="str">
            <v>ID_Energy_FinAnswer_Program_Evaluation_2009-2011.pdf</v>
          </cell>
        </row>
        <row r="9162">
          <cell r="C9162" t="str">
            <v>12162013-322.2_Measure life (years)</v>
          </cell>
          <cell r="D9162">
            <v>2</v>
          </cell>
          <cell r="E9162" t="str">
            <v>Measure life (years)</v>
          </cell>
          <cell r="F9162" t="str">
            <v>Measure Life Value Source</v>
          </cell>
          <cell r="G9162" t="str">
            <v>14.5, rounded to 15</v>
          </cell>
          <cell r="H9162" t="str">
            <v>Table 16</v>
          </cell>
          <cell r="I9162" t="str">
            <v>Idaho Energy FinAnswer Evaluation Report - 2008.pdf</v>
          </cell>
        </row>
        <row r="9163">
          <cell r="C9163" t="str">
            <v>12162013-322.2_Planned Realization Rate</v>
          </cell>
          <cell r="D9163">
            <v>2</v>
          </cell>
          <cell r="E9163" t="str">
            <v>Planned Realization Rate</v>
          </cell>
          <cell r="F9163" t="str">
            <v>Realization Rate Value Source</v>
          </cell>
          <cell r="G9163" t="str">
            <v/>
          </cell>
          <cell r="H9163" t="str">
            <v>Table 1</v>
          </cell>
          <cell r="I9163" t="str">
            <v>ID_Energy_FinAnswer_Program_Evaluation_2009-2011.pdf</v>
          </cell>
        </row>
        <row r="9164">
          <cell r="C9164" t="str">
            <v>11222013-072.2_Incentive Customer ($)</v>
          </cell>
          <cell r="D9164">
            <v>2</v>
          </cell>
          <cell r="E9164" t="str">
            <v>Incentive Customer ($)</v>
          </cell>
          <cell r="F9164" t="str">
            <v>Incentive Value Source</v>
          </cell>
          <cell r="G9164" t="str">
            <v/>
          </cell>
          <cell r="H9164" t="str">
            <v>Incentive Caluclator Tool</v>
          </cell>
          <cell r="I9164" t="str">
            <v>WB UT Incentive Calc EXTERNAL 1.1E 0722013.xlsx</v>
          </cell>
        </row>
        <row r="9165">
          <cell r="C9165" t="str">
            <v>12162013-062.2_Incentive Customer ($)</v>
          </cell>
          <cell r="D9165">
            <v>2</v>
          </cell>
          <cell r="E9165" t="str">
            <v>Incentive Customer ($)</v>
          </cell>
          <cell r="F9165" t="str">
            <v>Incentive Value Source</v>
          </cell>
          <cell r="G9165" t="str">
            <v/>
          </cell>
          <cell r="H9165" t="str">
            <v>Incentive Caluclator Tool</v>
          </cell>
          <cell r="I9165" t="str">
            <v>WA wattSmart Business Incentive DUMMY.xlsx</v>
          </cell>
        </row>
        <row r="9166">
          <cell r="C9166" t="str">
            <v>12162013-452.2_Measure life (years)</v>
          </cell>
          <cell r="D9166">
            <v>2</v>
          </cell>
          <cell r="E9166" t="str">
            <v>Measure life (years)</v>
          </cell>
          <cell r="F9166" t="str">
            <v>Measure Life Value Source</v>
          </cell>
          <cell r="G9166" t="str">
            <v/>
          </cell>
          <cell r="H9166" t="str">
            <v>Table 26</v>
          </cell>
          <cell r="I9166" t="str">
            <v>2013-Wyoming-Annual-Report-Appendices-FINAL.pdf</v>
          </cell>
        </row>
        <row r="9167">
          <cell r="C9167" t="str">
            <v>12162013-452.2_Planned Net to Gross Ratio</v>
          </cell>
          <cell r="D9167">
            <v>2</v>
          </cell>
          <cell r="E9167" t="str">
            <v>Planned Net to Gross Ratio</v>
          </cell>
          <cell r="F9167" t="str">
            <v>Net-to-Gross Valur Source</v>
          </cell>
          <cell r="G9167" t="str">
            <v/>
          </cell>
          <cell r="H9167" t="str">
            <v>Page 10</v>
          </cell>
          <cell r="I9167" t="str">
            <v>DSM_WY_EnergyFinAnswer_Report_2011.pdf</v>
          </cell>
        </row>
        <row r="9168">
          <cell r="C9168" t="str">
            <v>12162013-452.2_Planned Realization Rate</v>
          </cell>
          <cell r="D9168">
            <v>2</v>
          </cell>
          <cell r="E9168" t="str">
            <v>Planned Realization Rate</v>
          </cell>
          <cell r="F9168" t="str">
            <v>Realization Rate Value Source</v>
          </cell>
          <cell r="G9168" t="str">
            <v/>
          </cell>
          <cell r="H9168" t="str">
            <v>Table 1</v>
          </cell>
          <cell r="I9168" t="str">
            <v>DSM_WY_EnergyFinAnswer_Report_2011.pdf</v>
          </cell>
        </row>
        <row r="9169">
          <cell r="C9169" t="str">
            <v>11032014-025.1_Planned Realization Rate</v>
          </cell>
          <cell r="D9169">
            <v>1</v>
          </cell>
          <cell r="E9169" t="str">
            <v>Planned Realization Rate</v>
          </cell>
          <cell r="F9169" t="str">
            <v>Realization Rate Value Source</v>
          </cell>
          <cell r="G9169" t="str">
            <v/>
          </cell>
          <cell r="H9169" t="str">
            <v>Table 1</v>
          </cell>
          <cell r="I9169" t="str">
            <v>ID_FinAnswer_Express_Program_Evaluation_2009-2011.pdf</v>
          </cell>
        </row>
        <row r="9170">
          <cell r="C9170" t="str">
            <v>11032014-025.1_Measure life (years)</v>
          </cell>
          <cell r="D9170">
            <v>1</v>
          </cell>
          <cell r="E9170" t="str">
            <v>Measure life (years)</v>
          </cell>
          <cell r="F9170" t="str">
            <v>Measure Life Value Source</v>
          </cell>
          <cell r="G9170" t="str">
            <v/>
          </cell>
          <cell r="H9170" t="str">
            <v/>
          </cell>
          <cell r="I9170" t="str">
            <v>NonLighting Measure Worksheets ID 111314.pdf</v>
          </cell>
        </row>
        <row r="9171">
          <cell r="C9171" t="str">
            <v>11032014-025.1_Planned Net to Gross Ratio</v>
          </cell>
          <cell r="D9171">
            <v>1</v>
          </cell>
          <cell r="E9171" t="str">
            <v>Planned Net to Gross Ratio</v>
          </cell>
          <cell r="F9171" t="str">
            <v>Net-to-Gross Value Source</v>
          </cell>
          <cell r="G9171" t="str">
            <v/>
          </cell>
          <cell r="H9171" t="str">
            <v>Page 2</v>
          </cell>
          <cell r="I9171" t="str">
            <v>ID_FinAnswer_Express_Program_Evaluation_2009-2011.pdf</v>
          </cell>
        </row>
        <row r="9172">
          <cell r="C9172" t="str">
            <v>07182014-011.1_Gross incremental annual electric savings (kWh/yr)</v>
          </cell>
          <cell r="D9172">
            <v>1</v>
          </cell>
          <cell r="E9172" t="str">
            <v>Gross incremental annual electric savings (kWh/yr)</v>
          </cell>
          <cell r="F9172" t="str">
            <v>Energy Savings Value Source</v>
          </cell>
          <cell r="G9172" t="str">
            <v/>
          </cell>
          <cell r="H9172" t="str">
            <v/>
          </cell>
          <cell r="I9172" t="str">
            <v>Program Update Report UT 050214.docx</v>
          </cell>
        </row>
        <row r="9173">
          <cell r="C9173" t="str">
            <v>07182014-011.1_Planned Net to Gross Ratio</v>
          </cell>
          <cell r="D9173">
            <v>1</v>
          </cell>
          <cell r="E9173" t="str">
            <v>Planned Net to Gross Ratio</v>
          </cell>
          <cell r="F9173" t="str">
            <v>Net-to-Gross Value Source</v>
          </cell>
          <cell r="G9173" t="str">
            <v/>
          </cell>
          <cell r="H9173" t="str">
            <v>BAU - CE inputs sheet</v>
          </cell>
          <cell r="I9173" t="str">
            <v>CE inputs - measure update   small business 031314.xlsx</v>
          </cell>
        </row>
        <row r="9174">
          <cell r="C9174" t="str">
            <v>07182014-011.1_Gross Average Monthly Demand Reduction (kW/unit)</v>
          </cell>
          <cell r="D9174">
            <v>1</v>
          </cell>
          <cell r="E9174" t="str">
            <v>Gross Average Monthly Demand Reduction (kW/unit)</v>
          </cell>
          <cell r="F9174" t="str">
            <v>Demand Savings Value Source</v>
          </cell>
          <cell r="G9174" t="str">
            <v/>
          </cell>
          <cell r="H9174" t="str">
            <v/>
          </cell>
          <cell r="I9174" t="str">
            <v>Program Update Report UT 050214.docx</v>
          </cell>
        </row>
        <row r="9175">
          <cell r="C9175" t="str">
            <v>07182014-011.1_Incremental cost ($)</v>
          </cell>
          <cell r="D9175">
            <v>1</v>
          </cell>
          <cell r="E9175" t="str">
            <v>Incremental cost ($)</v>
          </cell>
          <cell r="F9175" t="str">
            <v>Incremental Cost Value Source</v>
          </cell>
          <cell r="G9175" t="str">
            <v/>
          </cell>
          <cell r="H9175" t="str">
            <v/>
          </cell>
          <cell r="I9175" t="str">
            <v>Program Update Report UT 050214.docx</v>
          </cell>
        </row>
        <row r="9176">
          <cell r="C9176" t="str">
            <v>07182014-011.1_Incremental cost ($)</v>
          </cell>
          <cell r="D9176">
            <v>1</v>
          </cell>
          <cell r="E9176" t="str">
            <v>Incremental cost ($)</v>
          </cell>
          <cell r="F9176" t="str">
            <v>Incremental Cost Value Source</v>
          </cell>
          <cell r="G9176" t="str">
            <v/>
          </cell>
          <cell r="H9176" t="str">
            <v/>
          </cell>
          <cell r="I9176" t="str">
            <v/>
          </cell>
        </row>
        <row r="9177">
          <cell r="C9177" t="str">
            <v>07182014-011.1_Measure life (years)</v>
          </cell>
          <cell r="D9177">
            <v>1</v>
          </cell>
          <cell r="E9177" t="str">
            <v>Measure life (years)</v>
          </cell>
          <cell r="F9177" t="str">
            <v>Measure Life Value Source</v>
          </cell>
          <cell r="G9177" t="str">
            <v/>
          </cell>
          <cell r="H9177" t="str">
            <v/>
          </cell>
          <cell r="I9177" t="str">
            <v>Program Update Report UT 050214.docx</v>
          </cell>
        </row>
        <row r="9178">
          <cell r="C9178" t="str">
            <v>07182014-011.1_Planned Realization Rate</v>
          </cell>
          <cell r="D9178">
            <v>1</v>
          </cell>
          <cell r="E9178" t="str">
            <v>Planned Realization Rate</v>
          </cell>
          <cell r="F9178" t="str">
            <v>Realization Rate Value Source</v>
          </cell>
          <cell r="G9178" t="str">
            <v/>
          </cell>
          <cell r="H9178" t="str">
            <v>BAU - CE inputs sheet</v>
          </cell>
          <cell r="I9178" t="str">
            <v>CE inputs - measure update   small business 031314.xlsx</v>
          </cell>
        </row>
        <row r="9179">
          <cell r="C9179" t="str">
            <v>07182014-011.1_Gross Average Monthly Demand Reduction (kW/unit)</v>
          </cell>
          <cell r="D9179">
            <v>1</v>
          </cell>
          <cell r="E9179" t="str">
            <v>Gross Average Monthly Demand Reduction (kW/unit)</v>
          </cell>
          <cell r="F9179" t="str">
            <v>Demand Savings Value Source</v>
          </cell>
          <cell r="G9179" t="str">
            <v/>
          </cell>
          <cell r="H9179" t="str">
            <v/>
          </cell>
          <cell r="I9179" t="str">
            <v/>
          </cell>
        </row>
        <row r="9180">
          <cell r="C9180" t="str">
            <v>07182014-011.1_Gross incremental annual electric savings (kWh/yr)</v>
          </cell>
          <cell r="D9180">
            <v>1</v>
          </cell>
          <cell r="E9180" t="str">
            <v>Gross incremental annual electric savings (kWh/yr)</v>
          </cell>
          <cell r="F9180" t="str">
            <v>Energy Savings Value Source</v>
          </cell>
          <cell r="G9180" t="str">
            <v/>
          </cell>
          <cell r="H9180" t="str">
            <v/>
          </cell>
          <cell r="I9180" t="str">
            <v/>
          </cell>
        </row>
        <row r="9181">
          <cell r="C9181" t="str">
            <v>12302013-061.1_</v>
          </cell>
          <cell r="D9181">
            <v>1</v>
          </cell>
          <cell r="E9181" t="str">
            <v/>
          </cell>
          <cell r="F9181" t="str">
            <v/>
          </cell>
          <cell r="G9181" t="str">
            <v/>
          </cell>
          <cell r="H9181" t="str">
            <v/>
          </cell>
          <cell r="I9181" t="str">
            <v/>
          </cell>
        </row>
        <row r="9182">
          <cell r="C9182" t="str">
            <v>12012014-028.1_Planned Realization Rate</v>
          </cell>
          <cell r="D9182">
            <v>1</v>
          </cell>
          <cell r="E9182" t="str">
            <v>Planned Realization Rate</v>
          </cell>
          <cell r="F9182" t="str">
            <v>Realization Rate Value Source</v>
          </cell>
          <cell r="G9182" t="str">
            <v/>
          </cell>
          <cell r="H9182" t="str">
            <v>Table 1</v>
          </cell>
          <cell r="I9182" t="str">
            <v>DSM_WY_FinAnswerExpress_Report_2011.pdf</v>
          </cell>
        </row>
        <row r="9183">
          <cell r="C9183" t="str">
            <v>12012014-028.1_Measure life (years)</v>
          </cell>
          <cell r="D9183">
            <v>1</v>
          </cell>
          <cell r="E9183" t="str">
            <v>Measure life (years)</v>
          </cell>
          <cell r="F9183" t="str">
            <v>Measure Life Value Source</v>
          </cell>
          <cell r="G9183" t="str">
            <v/>
          </cell>
          <cell r="H9183" t="str">
            <v/>
          </cell>
          <cell r="I9183" t="str">
            <v>NonLighting Measure Worksheets WY 120814.pdf</v>
          </cell>
        </row>
        <row r="9184">
          <cell r="C9184" t="str">
            <v>12012014-028.1_Planned Net to Gross Ratio</v>
          </cell>
          <cell r="D9184">
            <v>1</v>
          </cell>
          <cell r="E9184" t="str">
            <v>Planned Net to Gross Ratio</v>
          </cell>
          <cell r="F9184" t="str">
            <v>Net-to-Gross Value Source</v>
          </cell>
          <cell r="G9184" t="str">
            <v/>
          </cell>
          <cell r="H9184" t="str">
            <v>Page 10</v>
          </cell>
          <cell r="I9184" t="str">
            <v>DSM_WY_FinAnswerExpress_Report_2011.pdf</v>
          </cell>
        </row>
        <row r="9185">
          <cell r="C9185" t="str">
            <v>06232015-010.1_Planned Realization Rate</v>
          </cell>
          <cell r="D9185">
            <v>1</v>
          </cell>
          <cell r="E9185" t="str">
            <v>Planned Realization Rate</v>
          </cell>
          <cell r="F9185" t="str">
            <v>Realization Rate Value Source</v>
          </cell>
          <cell r="G9185" t="str">
            <v/>
          </cell>
          <cell r="H9185" t="str">
            <v>page 2</v>
          </cell>
          <cell r="I9185" t="str">
            <v>CA_FinAnswer_Express_Program_Evaluation_2009-2011.pdf</v>
          </cell>
        </row>
        <row r="9186">
          <cell r="C9186" t="str">
            <v>06232015-010.1_Planned Net to Gross Ratio</v>
          </cell>
          <cell r="D9186">
            <v>1</v>
          </cell>
          <cell r="E9186" t="str">
            <v>Planned Net to Gross Ratio</v>
          </cell>
          <cell r="F9186" t="str">
            <v>Net-to-Gross Value Source</v>
          </cell>
          <cell r="G9186" t="str">
            <v/>
          </cell>
          <cell r="H9186" t="str">
            <v>page 2</v>
          </cell>
          <cell r="I9186" t="str">
            <v>CA_FinAnswer_Express_Program_Evaluation_2009-2011.pdf</v>
          </cell>
        </row>
        <row r="9187">
          <cell r="C9187" t="str">
            <v>11032014-026.1_Planned Realization Rate</v>
          </cell>
          <cell r="D9187">
            <v>1</v>
          </cell>
          <cell r="E9187" t="str">
            <v>Planned Realization Rate</v>
          </cell>
          <cell r="F9187" t="str">
            <v>Realization Rate Value Source</v>
          </cell>
          <cell r="G9187" t="str">
            <v/>
          </cell>
          <cell r="H9187" t="str">
            <v>Table 1</v>
          </cell>
          <cell r="I9187" t="str">
            <v>ID_FinAnswer_Express_Program_Evaluation_2009-2011.pdf</v>
          </cell>
        </row>
        <row r="9188">
          <cell r="C9188" t="str">
            <v>11032014-026.1_Planned Net to Gross Ratio</v>
          </cell>
          <cell r="D9188">
            <v>1</v>
          </cell>
          <cell r="E9188" t="str">
            <v>Planned Net to Gross Ratio</v>
          </cell>
          <cell r="F9188" t="str">
            <v>Net-to-Gross Value Source</v>
          </cell>
          <cell r="G9188" t="str">
            <v/>
          </cell>
          <cell r="H9188" t="str">
            <v>Page 2</v>
          </cell>
          <cell r="I9188" t="str">
            <v>ID_FinAnswer_Express_Program_Evaluation_2009-2011.pdf</v>
          </cell>
        </row>
        <row r="9189">
          <cell r="C9189" t="str">
            <v>11032014-026.1_Measure life (years)</v>
          </cell>
          <cell r="D9189">
            <v>1</v>
          </cell>
          <cell r="E9189" t="str">
            <v>Measure life (years)</v>
          </cell>
          <cell r="F9189" t="str">
            <v>Measure Life Value Source</v>
          </cell>
          <cell r="G9189" t="str">
            <v/>
          </cell>
          <cell r="H9189" t="str">
            <v/>
          </cell>
          <cell r="I9189" t="str">
            <v>NonLighting Measure Worksheets ID 111314.pdf</v>
          </cell>
        </row>
        <row r="9190">
          <cell r="C9190" t="str">
            <v>07182014-012.1_Gross incremental annual electric savings (kWh/yr)</v>
          </cell>
          <cell r="D9190">
            <v>1</v>
          </cell>
          <cell r="E9190" t="str">
            <v>Gross incremental annual electric savings (kWh/yr)</v>
          </cell>
          <cell r="F9190" t="str">
            <v>Energy Savings Value Source</v>
          </cell>
          <cell r="G9190" t="str">
            <v/>
          </cell>
          <cell r="H9190" t="str">
            <v/>
          </cell>
          <cell r="I9190" t="str">
            <v>Program Update Report UT 050214.docx</v>
          </cell>
        </row>
        <row r="9191">
          <cell r="C9191" t="str">
            <v>07182014-012.1_Gross Average Monthly Demand Reduction (kW/unit)</v>
          </cell>
          <cell r="D9191">
            <v>1</v>
          </cell>
          <cell r="E9191" t="str">
            <v>Gross Average Monthly Demand Reduction (kW/unit)</v>
          </cell>
          <cell r="F9191" t="str">
            <v>Demand Savings Value Source</v>
          </cell>
          <cell r="G9191" t="str">
            <v/>
          </cell>
          <cell r="H9191" t="str">
            <v/>
          </cell>
          <cell r="I9191" t="str">
            <v/>
          </cell>
        </row>
        <row r="9192">
          <cell r="C9192" t="str">
            <v>07182014-012.1_Planned Net to Gross Ratio</v>
          </cell>
          <cell r="D9192">
            <v>1</v>
          </cell>
          <cell r="E9192" t="str">
            <v>Planned Net to Gross Ratio</v>
          </cell>
          <cell r="F9192" t="str">
            <v>Net-to-Gross Value Source</v>
          </cell>
          <cell r="G9192" t="str">
            <v/>
          </cell>
          <cell r="H9192" t="str">
            <v>BAU - CE inputs sheet</v>
          </cell>
          <cell r="I9192" t="str">
            <v>CE inputs - measure update   small business 031314.xlsx</v>
          </cell>
        </row>
        <row r="9193">
          <cell r="C9193" t="str">
            <v>07182014-012.1_Gross incremental annual electric savings (kWh/yr)</v>
          </cell>
          <cell r="D9193">
            <v>1</v>
          </cell>
          <cell r="E9193" t="str">
            <v>Gross incremental annual electric savings (kWh/yr)</v>
          </cell>
          <cell r="F9193" t="str">
            <v>Energy Savings Value Source</v>
          </cell>
          <cell r="G9193" t="str">
            <v/>
          </cell>
          <cell r="H9193" t="str">
            <v/>
          </cell>
          <cell r="I9193" t="str">
            <v/>
          </cell>
        </row>
        <row r="9194">
          <cell r="C9194" t="str">
            <v>07182014-012.1_Incremental cost ($)</v>
          </cell>
          <cell r="D9194">
            <v>1</v>
          </cell>
          <cell r="E9194" t="str">
            <v>Incremental cost ($)</v>
          </cell>
          <cell r="F9194" t="str">
            <v>Incremental Cost Value Source</v>
          </cell>
          <cell r="G9194" t="str">
            <v/>
          </cell>
          <cell r="H9194" t="str">
            <v/>
          </cell>
          <cell r="I9194" t="str">
            <v>Program Update Report UT 050214.docx</v>
          </cell>
        </row>
        <row r="9195">
          <cell r="C9195" t="str">
            <v>07182014-012.1_Gross Average Monthly Demand Reduction (kW/unit)</v>
          </cell>
          <cell r="D9195">
            <v>1</v>
          </cell>
          <cell r="E9195" t="str">
            <v>Gross Average Monthly Demand Reduction (kW/unit)</v>
          </cell>
          <cell r="F9195" t="str">
            <v>Demand Savings Value Source</v>
          </cell>
          <cell r="G9195" t="str">
            <v/>
          </cell>
          <cell r="H9195" t="str">
            <v/>
          </cell>
          <cell r="I9195" t="str">
            <v>Program Update Report UT 050214.docx</v>
          </cell>
        </row>
        <row r="9196">
          <cell r="C9196" t="str">
            <v>07182014-012.1_Measure life (years)</v>
          </cell>
          <cell r="D9196">
            <v>1</v>
          </cell>
          <cell r="E9196" t="str">
            <v>Measure life (years)</v>
          </cell>
          <cell r="F9196" t="str">
            <v>Measure Life Value Source</v>
          </cell>
          <cell r="G9196" t="str">
            <v/>
          </cell>
          <cell r="H9196" t="str">
            <v/>
          </cell>
          <cell r="I9196" t="str">
            <v>Program Update Report UT 050214.docx</v>
          </cell>
        </row>
        <row r="9197">
          <cell r="C9197" t="str">
            <v>07182014-012.1_Incremental cost ($)</v>
          </cell>
          <cell r="D9197">
            <v>1</v>
          </cell>
          <cell r="E9197" t="str">
            <v>Incremental cost ($)</v>
          </cell>
          <cell r="F9197" t="str">
            <v>Incremental Cost Value Source</v>
          </cell>
          <cell r="G9197" t="str">
            <v/>
          </cell>
          <cell r="H9197" t="str">
            <v/>
          </cell>
          <cell r="I9197" t="str">
            <v/>
          </cell>
        </row>
        <row r="9198">
          <cell r="C9198" t="str">
            <v>07182014-012.1_Planned Realization Rate</v>
          </cell>
          <cell r="D9198">
            <v>1</v>
          </cell>
          <cell r="E9198" t="str">
            <v>Planned Realization Rate</v>
          </cell>
          <cell r="F9198" t="str">
            <v>Realization Rate Value Source</v>
          </cell>
          <cell r="G9198" t="str">
            <v/>
          </cell>
          <cell r="H9198" t="str">
            <v>BAU - CE inputs sheet</v>
          </cell>
          <cell r="I9198" t="str">
            <v>CE inputs - measure update   small business 031314.xlsx</v>
          </cell>
        </row>
        <row r="9199">
          <cell r="C9199" t="str">
            <v>12012014-029.1_Planned Net to Gross Ratio</v>
          </cell>
          <cell r="D9199">
            <v>1</v>
          </cell>
          <cell r="E9199" t="str">
            <v>Planned Net to Gross Ratio</v>
          </cell>
          <cell r="F9199" t="str">
            <v>Net-to-Gross Value Source</v>
          </cell>
          <cell r="G9199" t="str">
            <v/>
          </cell>
          <cell r="H9199" t="str">
            <v>Page 10</v>
          </cell>
          <cell r="I9199" t="str">
            <v>DSM_WY_FinAnswerExpress_Report_2011.pdf</v>
          </cell>
        </row>
        <row r="9200">
          <cell r="C9200" t="str">
            <v>12012014-029.1_Planned Realization Rate</v>
          </cell>
          <cell r="D9200">
            <v>1</v>
          </cell>
          <cell r="E9200" t="str">
            <v>Planned Realization Rate</v>
          </cell>
          <cell r="F9200" t="str">
            <v>Realization Rate Value Source</v>
          </cell>
          <cell r="G9200" t="str">
            <v/>
          </cell>
          <cell r="H9200" t="str">
            <v>Table 1</v>
          </cell>
          <cell r="I9200" t="str">
            <v>DSM_WY_FinAnswerExpress_Report_2011.pdf</v>
          </cell>
        </row>
        <row r="9201">
          <cell r="C9201" t="str">
            <v>12012014-029.1_Measure life (years)</v>
          </cell>
          <cell r="D9201">
            <v>1</v>
          </cell>
          <cell r="E9201" t="str">
            <v>Measure life (years)</v>
          </cell>
          <cell r="F9201" t="str">
            <v>Measure Life Value Source</v>
          </cell>
          <cell r="G9201" t="str">
            <v/>
          </cell>
          <cell r="H9201" t="str">
            <v/>
          </cell>
          <cell r="I9201" t="str">
            <v>NonLighting Measure Worksheets WY 120814.pdf</v>
          </cell>
        </row>
        <row r="9202">
          <cell r="C9202" t="str">
            <v>12302013-062.1_</v>
          </cell>
          <cell r="D9202">
            <v>1</v>
          </cell>
          <cell r="E9202" t="str">
            <v/>
          </cell>
          <cell r="F9202" t="str">
            <v/>
          </cell>
          <cell r="G9202" t="str">
            <v/>
          </cell>
          <cell r="H9202" t="str">
            <v/>
          </cell>
          <cell r="I9202" t="str">
            <v/>
          </cell>
        </row>
        <row r="9203">
          <cell r="C9203" t="str">
            <v>06232015-011.1_Planned Net to Gross Ratio</v>
          </cell>
          <cell r="D9203">
            <v>1</v>
          </cell>
          <cell r="E9203" t="str">
            <v>Planned Net to Gross Ratio</v>
          </cell>
          <cell r="F9203" t="str">
            <v>Net-to-Gross Value Source</v>
          </cell>
          <cell r="G9203" t="str">
            <v/>
          </cell>
          <cell r="H9203" t="str">
            <v>page 2</v>
          </cell>
          <cell r="I9203" t="str">
            <v>CA_FinAnswer_Express_Program_Evaluation_2009-2011.pdf</v>
          </cell>
        </row>
        <row r="9204">
          <cell r="C9204" t="str">
            <v>06232015-011.1_Planned Realization Rate</v>
          </cell>
          <cell r="D9204">
            <v>1</v>
          </cell>
          <cell r="E9204" t="str">
            <v>Planned Realization Rate</v>
          </cell>
          <cell r="F9204" t="str">
            <v>Realization Rate Value Source</v>
          </cell>
          <cell r="G9204" t="str">
            <v/>
          </cell>
          <cell r="H9204" t="str">
            <v>page 2</v>
          </cell>
          <cell r="I9204" t="str">
            <v>CA_FinAnswer_Express_Program_Evaluation_2009-2011.pdf</v>
          </cell>
        </row>
        <row r="9205">
          <cell r="C9205" t="str">
            <v>12162013-209.2_Planned Net to Gross Ratio</v>
          </cell>
          <cell r="D9205">
            <v>2</v>
          </cell>
          <cell r="E9205" t="str">
            <v>Planned Net to Gross Ratio</v>
          </cell>
          <cell r="F9205" t="str">
            <v>Net-to-Gross Value Source</v>
          </cell>
          <cell r="G9205" t="str">
            <v/>
          </cell>
          <cell r="H9205" t="str">
            <v>Page 2</v>
          </cell>
          <cell r="I9205" t="str">
            <v>CA_Energy_FinAnswer_Program_Evaluation_2009-2011.pdf</v>
          </cell>
        </row>
        <row r="9206">
          <cell r="C9206" t="str">
            <v>12162013-339.2_Planned Realization Rate</v>
          </cell>
          <cell r="D9206">
            <v>2</v>
          </cell>
          <cell r="E9206" t="str">
            <v>Planned Realization Rate</v>
          </cell>
          <cell r="F9206" t="str">
            <v>Realization Rate Value Source</v>
          </cell>
          <cell r="G9206" t="str">
            <v/>
          </cell>
          <cell r="H9206" t="str">
            <v>Table 1</v>
          </cell>
          <cell r="I9206" t="str">
            <v>ID_Energy_FinAnswer_Program_Evaluation_2009-2011.pdf</v>
          </cell>
        </row>
        <row r="9207">
          <cell r="C9207" t="str">
            <v>12162013-339.2_Measure life (years)</v>
          </cell>
          <cell r="D9207">
            <v>2</v>
          </cell>
          <cell r="E9207" t="str">
            <v>Measure life (years)</v>
          </cell>
          <cell r="F9207" t="str">
            <v>Measure Life Value Source</v>
          </cell>
          <cell r="G9207" t="str">
            <v>14.5, rounded to 15</v>
          </cell>
          <cell r="H9207" t="str">
            <v>Table 16</v>
          </cell>
          <cell r="I9207" t="str">
            <v>Idaho Energy FinAnswer Evaluation Report - 2008.pdf</v>
          </cell>
        </row>
        <row r="9208">
          <cell r="C9208" t="str">
            <v>12162013-339.2_Planned Net to Gross Ratio</v>
          </cell>
          <cell r="D9208">
            <v>2</v>
          </cell>
          <cell r="E9208" t="str">
            <v>Planned Net to Gross Ratio</v>
          </cell>
          <cell r="F9208" t="str">
            <v>Net-to-Gross Ratio Value Source</v>
          </cell>
          <cell r="G9208" t="str">
            <v/>
          </cell>
          <cell r="H9208" t="str">
            <v>Page 2</v>
          </cell>
          <cell r="I9208" t="str">
            <v>ID_Energy_FinAnswer_Program_Evaluation_2009-2011.pdf</v>
          </cell>
        </row>
        <row r="9209">
          <cell r="C9209" t="str">
            <v>11222013-105.2_Incentive Customer ($)</v>
          </cell>
          <cell r="D9209">
            <v>2</v>
          </cell>
          <cell r="E9209" t="str">
            <v>Incentive Customer ($)</v>
          </cell>
          <cell r="F9209" t="str">
            <v>Incentive Value Source</v>
          </cell>
          <cell r="G9209" t="str">
            <v/>
          </cell>
          <cell r="H9209" t="str">
            <v>Incentive Caluclator Tool</v>
          </cell>
          <cell r="I9209" t="str">
            <v>WB UT Incentive Calc EXTERNAL 1.1E 0722013.xlsx</v>
          </cell>
        </row>
        <row r="9210">
          <cell r="C9210" t="str">
            <v>12162013-079.2_Incentive Customer ($)</v>
          </cell>
          <cell r="D9210">
            <v>2</v>
          </cell>
          <cell r="E9210" t="str">
            <v>Incentive Customer ($)</v>
          </cell>
          <cell r="F9210" t="str">
            <v>Incentive Value Source</v>
          </cell>
          <cell r="G9210" t="str">
            <v/>
          </cell>
          <cell r="H9210" t="str">
            <v>Incentive Caluclator Tool</v>
          </cell>
          <cell r="I9210" t="str">
            <v>WA wattSmart Business Incentive DUMMY.xlsx</v>
          </cell>
        </row>
        <row r="9211">
          <cell r="C9211" t="str">
            <v>12162013-469.2_Planned Net to Gross Ratio</v>
          </cell>
          <cell r="D9211">
            <v>2</v>
          </cell>
          <cell r="E9211" t="str">
            <v>Planned Net to Gross Ratio</v>
          </cell>
          <cell r="F9211" t="str">
            <v>Net-to-Gross Valur Source</v>
          </cell>
          <cell r="G9211" t="str">
            <v/>
          </cell>
          <cell r="H9211" t="str">
            <v>Page 10</v>
          </cell>
          <cell r="I9211" t="str">
            <v>DSM_WY_EnergyFinAnswer_Report_2011.pdf</v>
          </cell>
        </row>
        <row r="9212">
          <cell r="C9212" t="str">
            <v>12162013-469.2_Measure life (years)</v>
          </cell>
          <cell r="D9212">
            <v>2</v>
          </cell>
          <cell r="E9212" t="str">
            <v>Measure life (years)</v>
          </cell>
          <cell r="F9212" t="str">
            <v>Measure Life Value Source</v>
          </cell>
          <cell r="G9212" t="str">
            <v/>
          </cell>
          <cell r="H9212" t="str">
            <v>Table 26</v>
          </cell>
          <cell r="I9212" t="str">
            <v>2013-Wyoming-Annual-Report-Appendices-FINAL.pdf</v>
          </cell>
        </row>
        <row r="9213">
          <cell r="C9213" t="str">
            <v>12162013-469.2_Planned Realization Rate</v>
          </cell>
          <cell r="D9213">
            <v>2</v>
          </cell>
          <cell r="E9213" t="str">
            <v>Planned Realization Rate</v>
          </cell>
          <cell r="F9213" t="str">
            <v>Realization Rate Value Source</v>
          </cell>
          <cell r="G9213" t="str">
            <v/>
          </cell>
          <cell r="H9213" t="str">
            <v>Table 1</v>
          </cell>
          <cell r="I9213" t="str">
            <v>DSM_WY_EnergyFinAnswer_Report_2011.pdf</v>
          </cell>
        </row>
        <row r="9214">
          <cell r="C9214" t="str">
            <v>12162013-210.2_Planned Net to Gross Ratio</v>
          </cell>
          <cell r="D9214">
            <v>2</v>
          </cell>
          <cell r="E9214" t="str">
            <v>Planned Net to Gross Ratio</v>
          </cell>
          <cell r="F9214" t="str">
            <v>Net-to-Gross Value Source</v>
          </cell>
          <cell r="G9214" t="str">
            <v/>
          </cell>
          <cell r="H9214" t="str">
            <v>Page 2</v>
          </cell>
          <cell r="I9214" t="str">
            <v>CA_Energy_FinAnswer_Program_Evaluation_2009-2011.pdf</v>
          </cell>
        </row>
        <row r="9215">
          <cell r="C9215" t="str">
            <v>12162013-340.2_Measure life (years)</v>
          </cell>
          <cell r="D9215">
            <v>2</v>
          </cell>
          <cell r="E9215" t="str">
            <v>Measure life (years)</v>
          </cell>
          <cell r="F9215" t="str">
            <v>Measure Life Value Source</v>
          </cell>
          <cell r="G9215" t="str">
            <v>14.5, rounded to 15</v>
          </cell>
          <cell r="H9215" t="str">
            <v>Table 16</v>
          </cell>
          <cell r="I9215" t="str">
            <v>Idaho Energy FinAnswer Evaluation Report - 2008.pdf</v>
          </cell>
        </row>
        <row r="9216">
          <cell r="C9216" t="str">
            <v>12162013-340.2_Planned Net to Gross Ratio</v>
          </cell>
          <cell r="D9216">
            <v>2</v>
          </cell>
          <cell r="E9216" t="str">
            <v>Planned Net to Gross Ratio</v>
          </cell>
          <cell r="F9216" t="str">
            <v>Net-to-Gross Ratio Value Source</v>
          </cell>
          <cell r="G9216" t="str">
            <v/>
          </cell>
          <cell r="H9216" t="str">
            <v>Page 2</v>
          </cell>
          <cell r="I9216" t="str">
            <v>ID_Energy_FinAnswer_Program_Evaluation_2009-2011.pdf</v>
          </cell>
        </row>
        <row r="9217">
          <cell r="C9217" t="str">
            <v>12162013-340.2_Planned Realization Rate</v>
          </cell>
          <cell r="D9217">
            <v>2</v>
          </cell>
          <cell r="E9217" t="str">
            <v>Planned Realization Rate</v>
          </cell>
          <cell r="F9217" t="str">
            <v>Realization Rate Value Source</v>
          </cell>
          <cell r="G9217" t="str">
            <v/>
          </cell>
          <cell r="H9217" t="str">
            <v>Table 1</v>
          </cell>
          <cell r="I9217" t="str">
            <v>ID_Energy_FinAnswer_Program_Evaluation_2009-2011.pdf</v>
          </cell>
        </row>
        <row r="9218">
          <cell r="C9218" t="str">
            <v>11222013-106.2_Incentive Customer ($)</v>
          </cell>
          <cell r="D9218">
            <v>2</v>
          </cell>
          <cell r="E9218" t="str">
            <v>Incentive Customer ($)</v>
          </cell>
          <cell r="F9218" t="str">
            <v>Incentive Value Source</v>
          </cell>
          <cell r="G9218" t="str">
            <v/>
          </cell>
          <cell r="H9218" t="str">
            <v>Incentive Caluclator Tool</v>
          </cell>
          <cell r="I9218" t="str">
            <v>WB UT Incentive Calc EXTERNAL 1.1E 0722013.xlsx</v>
          </cell>
        </row>
        <row r="9219">
          <cell r="C9219" t="str">
            <v>12162013-080.2_Incentive Customer ($)</v>
          </cell>
          <cell r="D9219">
            <v>2</v>
          </cell>
          <cell r="E9219" t="str">
            <v>Incentive Customer ($)</v>
          </cell>
          <cell r="F9219" t="str">
            <v>Incentive Value Source</v>
          </cell>
          <cell r="G9219" t="str">
            <v/>
          </cell>
          <cell r="H9219" t="str">
            <v>Incentive Caluclator Tool</v>
          </cell>
          <cell r="I9219" t="str">
            <v>WA wattSmart Business Incentive DUMMY.xlsx</v>
          </cell>
        </row>
        <row r="9220">
          <cell r="C9220" t="str">
            <v>12162013-470.2_Measure life (years)</v>
          </cell>
          <cell r="D9220">
            <v>2</v>
          </cell>
          <cell r="E9220" t="str">
            <v>Measure life (years)</v>
          </cell>
          <cell r="F9220" t="str">
            <v>Measure Life Value Source</v>
          </cell>
          <cell r="G9220" t="str">
            <v/>
          </cell>
          <cell r="H9220" t="str">
            <v>Table 26</v>
          </cell>
          <cell r="I9220" t="str">
            <v>2013-Wyoming-Annual-Report-Appendices-FINAL.pdf</v>
          </cell>
        </row>
        <row r="9221">
          <cell r="C9221" t="str">
            <v>12162013-470.2_Planned Realization Rate</v>
          </cell>
          <cell r="D9221">
            <v>2</v>
          </cell>
          <cell r="E9221" t="str">
            <v>Planned Realization Rate</v>
          </cell>
          <cell r="F9221" t="str">
            <v>Realization Rate Value Source</v>
          </cell>
          <cell r="G9221" t="str">
            <v/>
          </cell>
          <cell r="H9221" t="str">
            <v>Table 1</v>
          </cell>
          <cell r="I9221" t="str">
            <v>DSM_WY_EnergyFinAnswer_Report_2011.pdf</v>
          </cell>
        </row>
        <row r="9222">
          <cell r="C9222" t="str">
            <v>12162013-470.2_Planned Net to Gross Ratio</v>
          </cell>
          <cell r="D9222">
            <v>2</v>
          </cell>
          <cell r="E9222" t="str">
            <v>Planned Net to Gross Ratio</v>
          </cell>
          <cell r="F9222" t="str">
            <v>Net-to-Gross Valur Source</v>
          </cell>
          <cell r="G9222" t="str">
            <v/>
          </cell>
          <cell r="H9222" t="str">
            <v>Page 10</v>
          </cell>
          <cell r="I9222" t="str">
            <v>DSM_WY_EnergyFinAnswer_Report_2011.pdf</v>
          </cell>
        </row>
        <row r="9223">
          <cell r="C9223" t="str">
            <v>12162013-147.2_Planned Net to Gross Ratio</v>
          </cell>
          <cell r="D9223">
            <v>2</v>
          </cell>
          <cell r="E9223" t="str">
            <v>Planned Net to Gross Ratio</v>
          </cell>
          <cell r="F9223" t="str">
            <v>Net-to-Gross Value Source</v>
          </cell>
          <cell r="G9223" t="str">
            <v/>
          </cell>
          <cell r="H9223" t="str">
            <v>Page 2</v>
          </cell>
          <cell r="I9223" t="str">
            <v>CA_Energy_FinAnswer_Program_Evaluation_2009-2011.pdf</v>
          </cell>
        </row>
        <row r="9224">
          <cell r="C9224" t="str">
            <v>12162013-277.2_Planned Realization Rate</v>
          </cell>
          <cell r="D9224">
            <v>2</v>
          </cell>
          <cell r="E9224" t="str">
            <v>Planned Realization Rate</v>
          </cell>
          <cell r="F9224" t="str">
            <v>Realization Rate Value Source</v>
          </cell>
          <cell r="G9224" t="str">
            <v/>
          </cell>
          <cell r="H9224" t="str">
            <v>Table 1</v>
          </cell>
          <cell r="I9224" t="str">
            <v>ID_Energy_FinAnswer_Program_Evaluation_2009-2011.pdf</v>
          </cell>
        </row>
        <row r="9225">
          <cell r="C9225" t="str">
            <v>12162013-277.2_Planned Net to Gross Ratio</v>
          </cell>
          <cell r="D9225">
            <v>2</v>
          </cell>
          <cell r="E9225" t="str">
            <v>Planned Net to Gross Ratio</v>
          </cell>
          <cell r="F9225" t="str">
            <v>Net-to-Gross Ratio Value Source</v>
          </cell>
          <cell r="G9225" t="str">
            <v/>
          </cell>
          <cell r="H9225" t="str">
            <v>Page 2</v>
          </cell>
          <cell r="I9225" t="str">
            <v>ID_Energy_FinAnswer_Program_Evaluation_2009-2011.pdf</v>
          </cell>
        </row>
        <row r="9226">
          <cell r="C9226" t="str">
            <v>12162013-277.2_Measure life (years)</v>
          </cell>
          <cell r="D9226">
            <v>2</v>
          </cell>
          <cell r="E9226" t="str">
            <v>Measure life (years)</v>
          </cell>
          <cell r="F9226" t="str">
            <v>Measure Life Value Source</v>
          </cell>
          <cell r="G9226" t="str">
            <v>14.5, rounded to 15</v>
          </cell>
          <cell r="H9226" t="str">
            <v>Table 16</v>
          </cell>
          <cell r="I9226" t="str">
            <v>Idaho Energy FinAnswer Evaluation Report - 2008.pdf</v>
          </cell>
        </row>
        <row r="9227">
          <cell r="C9227" t="str">
            <v>11222013-017.2_Incentive Customer ($)</v>
          </cell>
          <cell r="D9227">
            <v>2</v>
          </cell>
          <cell r="E9227" t="str">
            <v>Incentive Customer ($)</v>
          </cell>
          <cell r="F9227" t="str">
            <v>Incentive Value Source</v>
          </cell>
          <cell r="G9227" t="str">
            <v/>
          </cell>
          <cell r="H9227" t="str">
            <v>Incentive Caluclator Tool</v>
          </cell>
          <cell r="I9227" t="str">
            <v>WB UT Incentive Calc EXTERNAL 1.1E 0722013.xlsx</v>
          </cell>
        </row>
        <row r="9228">
          <cell r="C9228" t="str">
            <v>12162013-017.2_Incentive Customer ($)</v>
          </cell>
          <cell r="D9228">
            <v>2</v>
          </cell>
          <cell r="E9228" t="str">
            <v>Incentive Customer ($)</v>
          </cell>
          <cell r="F9228" t="str">
            <v>Incentive Value Source</v>
          </cell>
          <cell r="G9228" t="str">
            <v/>
          </cell>
          <cell r="H9228" t="str">
            <v>Incentive Caluclator Tool</v>
          </cell>
          <cell r="I9228" t="str">
            <v>WA wattSmart Business Incentive DUMMY.xlsx</v>
          </cell>
        </row>
        <row r="9229">
          <cell r="C9229" t="str">
            <v>12162013-407.2_Planned Net to Gross Ratio</v>
          </cell>
          <cell r="D9229">
            <v>2</v>
          </cell>
          <cell r="E9229" t="str">
            <v>Planned Net to Gross Ratio</v>
          </cell>
          <cell r="F9229" t="str">
            <v>Net-to-Gross Valur Source</v>
          </cell>
          <cell r="G9229" t="str">
            <v/>
          </cell>
          <cell r="H9229" t="str">
            <v>Page 10</v>
          </cell>
          <cell r="I9229" t="str">
            <v>DSM_WY_EnergyFinAnswer_Report_2011.pdf</v>
          </cell>
        </row>
        <row r="9230">
          <cell r="C9230" t="str">
            <v>12162013-407.2_Planned Realization Rate</v>
          </cell>
          <cell r="D9230">
            <v>2</v>
          </cell>
          <cell r="E9230" t="str">
            <v>Planned Realization Rate</v>
          </cell>
          <cell r="F9230" t="str">
            <v>Realization Rate Value Source</v>
          </cell>
          <cell r="G9230" t="str">
            <v/>
          </cell>
          <cell r="H9230" t="str">
            <v>Table 1</v>
          </cell>
          <cell r="I9230" t="str">
            <v>DSM_WY_EnergyFinAnswer_Report_2011.pdf</v>
          </cell>
        </row>
        <row r="9231">
          <cell r="C9231" t="str">
            <v>12162013-407.2_Measure life (years)</v>
          </cell>
          <cell r="D9231">
            <v>2</v>
          </cell>
          <cell r="E9231" t="str">
            <v>Measure life (years)</v>
          </cell>
          <cell r="F9231" t="str">
            <v>Measure Life Value Source</v>
          </cell>
          <cell r="G9231" t="str">
            <v/>
          </cell>
          <cell r="H9231" t="str">
            <v>Table 26</v>
          </cell>
          <cell r="I9231" t="str">
            <v>2013-Wyoming-Annual-Report-Appendices-FINAL.pdf</v>
          </cell>
        </row>
        <row r="9232">
          <cell r="C9232" t="str">
            <v>12162013-148.2_Planned Net to Gross Ratio</v>
          </cell>
          <cell r="D9232">
            <v>2</v>
          </cell>
          <cell r="E9232" t="str">
            <v>Planned Net to Gross Ratio</v>
          </cell>
          <cell r="F9232" t="str">
            <v>Net-to-Gross Value Source</v>
          </cell>
          <cell r="G9232" t="str">
            <v/>
          </cell>
          <cell r="H9232" t="str">
            <v>Page 2</v>
          </cell>
          <cell r="I9232" t="str">
            <v>CA_Energy_FinAnswer_Program_Evaluation_2009-2011.pdf</v>
          </cell>
        </row>
        <row r="9233">
          <cell r="C9233" t="str">
            <v>12162013-278.2_Planned Net to Gross Ratio</v>
          </cell>
          <cell r="D9233">
            <v>2</v>
          </cell>
          <cell r="E9233" t="str">
            <v>Planned Net to Gross Ratio</v>
          </cell>
          <cell r="F9233" t="str">
            <v>Net-to-Gross Ratio Value Source</v>
          </cell>
          <cell r="G9233" t="str">
            <v/>
          </cell>
          <cell r="H9233" t="str">
            <v>Page 2</v>
          </cell>
          <cell r="I9233" t="str">
            <v>ID_Energy_FinAnswer_Program_Evaluation_2009-2011.pdf</v>
          </cell>
        </row>
        <row r="9234">
          <cell r="C9234" t="str">
            <v>12162013-278.2_Planned Realization Rate</v>
          </cell>
          <cell r="D9234">
            <v>2</v>
          </cell>
          <cell r="E9234" t="str">
            <v>Planned Realization Rate</v>
          </cell>
          <cell r="F9234" t="str">
            <v>Realization Rate Value Source</v>
          </cell>
          <cell r="G9234" t="str">
            <v/>
          </cell>
          <cell r="H9234" t="str">
            <v>Table 1</v>
          </cell>
          <cell r="I9234" t="str">
            <v>ID_Energy_FinAnswer_Program_Evaluation_2009-2011.pdf</v>
          </cell>
        </row>
        <row r="9235">
          <cell r="C9235" t="str">
            <v>12162013-278.2_Measure life (years)</v>
          </cell>
          <cell r="D9235">
            <v>2</v>
          </cell>
          <cell r="E9235" t="str">
            <v>Measure life (years)</v>
          </cell>
          <cell r="F9235" t="str">
            <v>Measure Life Value Source</v>
          </cell>
          <cell r="G9235" t="str">
            <v>14.5, rounded to 15</v>
          </cell>
          <cell r="H9235" t="str">
            <v>Table 16</v>
          </cell>
          <cell r="I9235" t="str">
            <v>Idaho Energy FinAnswer Evaluation Report - 2008.pdf</v>
          </cell>
        </row>
        <row r="9236">
          <cell r="C9236" t="str">
            <v>11222013-018.2_Incentive Customer ($)</v>
          </cell>
          <cell r="D9236">
            <v>2</v>
          </cell>
          <cell r="E9236" t="str">
            <v>Incentive Customer ($)</v>
          </cell>
          <cell r="F9236" t="str">
            <v>Incentive Value Source</v>
          </cell>
          <cell r="G9236" t="str">
            <v/>
          </cell>
          <cell r="H9236" t="str">
            <v>Incentive Caluclator Tool</v>
          </cell>
          <cell r="I9236" t="str">
            <v>WB UT Incentive Calc EXTERNAL 1.1E 0722013.xlsx</v>
          </cell>
        </row>
        <row r="9237">
          <cell r="C9237" t="str">
            <v>12162013-018.2_Incentive Customer ($)</v>
          </cell>
          <cell r="D9237">
            <v>2</v>
          </cell>
          <cell r="E9237" t="str">
            <v>Incentive Customer ($)</v>
          </cell>
          <cell r="F9237" t="str">
            <v>Incentive Value Source</v>
          </cell>
          <cell r="G9237" t="str">
            <v/>
          </cell>
          <cell r="H9237" t="str">
            <v>Incentive Caluclator Tool</v>
          </cell>
          <cell r="I9237" t="str">
            <v>WA wattSmart Business Incentive DUMMY.xlsx</v>
          </cell>
        </row>
        <row r="9238">
          <cell r="C9238" t="str">
            <v>12162013-408.2_Measure life (years)</v>
          </cell>
          <cell r="D9238">
            <v>2</v>
          </cell>
          <cell r="E9238" t="str">
            <v>Measure life (years)</v>
          </cell>
          <cell r="F9238" t="str">
            <v>Measure Life Value Source</v>
          </cell>
          <cell r="G9238" t="str">
            <v/>
          </cell>
          <cell r="H9238" t="str">
            <v>Table 26</v>
          </cell>
          <cell r="I9238" t="str">
            <v>2013-Wyoming-Annual-Report-Appendices-FINAL.pdf</v>
          </cell>
        </row>
        <row r="9239">
          <cell r="C9239" t="str">
            <v>12162013-408.2_Planned Realization Rate</v>
          </cell>
          <cell r="D9239">
            <v>2</v>
          </cell>
          <cell r="E9239" t="str">
            <v>Planned Realization Rate</v>
          </cell>
          <cell r="F9239" t="str">
            <v>Realization Rate Value Source</v>
          </cell>
          <cell r="G9239" t="str">
            <v/>
          </cell>
          <cell r="H9239" t="str">
            <v>Table 1</v>
          </cell>
          <cell r="I9239" t="str">
            <v>DSM_WY_EnergyFinAnswer_Report_2011.pdf</v>
          </cell>
        </row>
        <row r="9240">
          <cell r="C9240" t="str">
            <v>12162013-408.2_Planned Net to Gross Ratio</v>
          </cell>
          <cell r="D9240">
            <v>2</v>
          </cell>
          <cell r="E9240" t="str">
            <v>Planned Net to Gross Ratio</v>
          </cell>
          <cell r="F9240" t="str">
            <v>Net-to-Gross Valur Source</v>
          </cell>
          <cell r="G9240" t="str">
            <v/>
          </cell>
          <cell r="H9240" t="str">
            <v>Page 10</v>
          </cell>
          <cell r="I9240" t="str">
            <v>DSM_WY_EnergyFinAnswer_Report_2011.pdf</v>
          </cell>
        </row>
        <row r="9241">
          <cell r="C9241" t="str">
            <v>397.2_Planned Net to Gross Ratio</v>
          </cell>
          <cell r="D9241">
            <v>2</v>
          </cell>
          <cell r="E9241" t="str">
            <v>Planned Net to Gross Ratio</v>
          </cell>
          <cell r="F9241" t="str">
            <v>Net-to-Gross Value Source</v>
          </cell>
          <cell r="G9241" t="str">
            <v/>
          </cell>
          <cell r="H9241" t="str">
            <v>Page 2</v>
          </cell>
          <cell r="I9241" t="str">
            <v>ID_FinAnswer_Express_Program_Evaluation_2009-2011.pdf</v>
          </cell>
        </row>
        <row r="9242">
          <cell r="C9242" t="str">
            <v>397.2_Planned Realization Rate</v>
          </cell>
          <cell r="D9242">
            <v>2</v>
          </cell>
          <cell r="E9242" t="str">
            <v>Planned Realization Rate</v>
          </cell>
          <cell r="F9242" t="str">
            <v>Realization Rate Value Source</v>
          </cell>
          <cell r="G9242" t="str">
            <v/>
          </cell>
          <cell r="H9242" t="str">
            <v>Table 1</v>
          </cell>
          <cell r="I9242" t="str">
            <v>ID_FinAnswer_Express_Program_Evaluation_2009-2011.pdf</v>
          </cell>
        </row>
        <row r="9243">
          <cell r="C9243" t="str">
            <v>397.2_Incremental cost ($)</v>
          </cell>
          <cell r="D9243">
            <v>2</v>
          </cell>
          <cell r="E9243" t="str">
            <v>Incremental cost ($)</v>
          </cell>
          <cell r="F9243" t="str">
            <v>Cost Value Source</v>
          </cell>
          <cell r="G9243" t="str">
            <v/>
          </cell>
          <cell r="H9243" t="str">
            <v/>
          </cell>
          <cell r="I9243" t="str">
            <v>2010 ID FX MARKET CHARACTERIZATION 051512.pdf</v>
          </cell>
        </row>
        <row r="9244">
          <cell r="C9244" t="str">
            <v>397.2_Gross incremental annual electric savings (kWh/yr)</v>
          </cell>
          <cell r="D9244">
            <v>2</v>
          </cell>
          <cell r="E9244" t="str">
            <v>Gross incremental annual electric savings (kWh/yr)</v>
          </cell>
          <cell r="F9244" t="str">
            <v xml:space="preserve">Energy Savings Value Source </v>
          </cell>
          <cell r="G9244" t="str">
            <v/>
          </cell>
          <cell r="H9244" t="str">
            <v/>
          </cell>
          <cell r="I9244" t="str">
            <v>2010 ID FX MARKET CHARACTERIZATION 051512.pdf</v>
          </cell>
        </row>
        <row r="9245">
          <cell r="C9245" t="str">
            <v>397.2_Gross Average Monthly Demand Reduction (kW/unit)</v>
          </cell>
          <cell r="D9245">
            <v>2</v>
          </cell>
          <cell r="E9245" t="str">
            <v>Gross Average Monthly Demand Reduction (kW/unit)</v>
          </cell>
          <cell r="F9245" t="str">
            <v>Demand Reduction Value Source</v>
          </cell>
          <cell r="G9245" t="str">
            <v/>
          </cell>
          <cell r="H9245" t="str">
            <v/>
          </cell>
          <cell r="I9245" t="str">
            <v>2010 ID FX MARKET CHARACTERIZATION 051512.pdf</v>
          </cell>
        </row>
        <row r="9246">
          <cell r="C9246" t="str">
            <v>397.2_Measure life (years)</v>
          </cell>
          <cell r="D9246">
            <v>2</v>
          </cell>
          <cell r="E9246" t="str">
            <v>Measure life (years)</v>
          </cell>
          <cell r="F9246" t="str">
            <v>Measure Life Value Source</v>
          </cell>
          <cell r="G9246" t="str">
            <v/>
          </cell>
          <cell r="H9246" t="str">
            <v/>
          </cell>
          <cell r="I9246" t="str">
            <v>2010 ID FX MARKET CHARACTERIZATION 051512.pdf</v>
          </cell>
        </row>
        <row r="9247">
          <cell r="C9247" t="str">
            <v>605.2_Measure life (years)</v>
          </cell>
          <cell r="D9247">
            <v>2</v>
          </cell>
          <cell r="E9247" t="str">
            <v>Measure life (years)</v>
          </cell>
          <cell r="F9247" t="str">
            <v>Measure Life Value Source</v>
          </cell>
          <cell r="G9247" t="str">
            <v/>
          </cell>
          <cell r="H9247" t="str">
            <v>Table 4-8</v>
          </cell>
          <cell r="I9247" t="str">
            <v>FinAnswer Express Market Characterization and Program Enhancements - Utah Service Territory 30 Nov 2011.pdf</v>
          </cell>
        </row>
        <row r="9248">
          <cell r="C9248" t="str">
            <v>605.2_Incentive Customer ($)</v>
          </cell>
          <cell r="D9248">
            <v>2</v>
          </cell>
          <cell r="E9248" t="str">
            <v>Incentive Customer ($)</v>
          </cell>
          <cell r="F9248" t="str">
            <v>Incentive Value Source</v>
          </cell>
          <cell r="G9248" t="str">
            <v/>
          </cell>
          <cell r="H9248" t="str">
            <v>Table 4-9</v>
          </cell>
          <cell r="I9248" t="str">
            <v>FinAnswer Express Market Characterization and Program Enhancements - Utah Service Territory 30 Nov 2011.pdf</v>
          </cell>
        </row>
        <row r="9249">
          <cell r="C9249" t="str">
            <v>605.2_Gross incremental annual electric savings (kWh/yr)</v>
          </cell>
          <cell r="D9249">
            <v>2</v>
          </cell>
          <cell r="E9249" t="str">
            <v>Gross incremental annual electric savings (kWh/yr)</v>
          </cell>
          <cell r="F9249" t="str">
            <v xml:space="preserve">Energy Savings Value Source </v>
          </cell>
          <cell r="G9249" t="str">
            <v/>
          </cell>
          <cell r="H9249" t="str">
            <v>Table 4-9</v>
          </cell>
          <cell r="I9249" t="str">
            <v>FinAnswer Express Market Characterization and Program Enhancements - Utah Service Territory 30 Nov 2011.pdf</v>
          </cell>
        </row>
        <row r="9250">
          <cell r="C9250" t="str">
            <v>605.2_Incremental cost ($)</v>
          </cell>
          <cell r="D9250">
            <v>2</v>
          </cell>
          <cell r="E9250" t="str">
            <v>Incremental cost ($)</v>
          </cell>
          <cell r="F9250" t="str">
            <v>Cost Value Source</v>
          </cell>
          <cell r="G9250" t="str">
            <v/>
          </cell>
          <cell r="H9250" t="str">
            <v>Table 4-9</v>
          </cell>
          <cell r="I9250" t="str">
            <v>FinAnswer Express Market Characterization and Program Enhancements - Utah Service Territory 30 Nov 2011.pdf</v>
          </cell>
        </row>
        <row r="9251">
          <cell r="C9251" t="str">
            <v>605.2_Gross Average Monthly Demand Reduction (kW/unit)</v>
          </cell>
          <cell r="D9251">
            <v>2</v>
          </cell>
          <cell r="E9251" t="str">
            <v>Gross Average Monthly Demand Reduction (kW/unit)</v>
          </cell>
          <cell r="F9251" t="str">
            <v>Demand Reduction Value Source</v>
          </cell>
          <cell r="G9251" t="str">
            <v/>
          </cell>
          <cell r="H9251" t="str">
            <v>Table 2-10</v>
          </cell>
          <cell r="I9251" t="str">
            <v>FinAnswer Express Market Characterization and Program Enhancements - Utah Service Territory 30 Nov 2011.pdf</v>
          </cell>
        </row>
        <row r="9252">
          <cell r="C9252" t="str">
            <v>605.2_Gross incremental annual electric savings (kWh/yr)</v>
          </cell>
          <cell r="D9252">
            <v>2</v>
          </cell>
          <cell r="E9252" t="str">
            <v>Gross incremental annual electric savings (kWh/yr)</v>
          </cell>
          <cell r="F9252" t="str">
            <v>See Source Document(s) for savings methodology</v>
          </cell>
          <cell r="G9252" t="str">
            <v/>
          </cell>
          <cell r="H9252" t="str">
            <v/>
          </cell>
          <cell r="I9252" t="str">
            <v>Evenlope_ModelingParameters 091911 UT.xls</v>
          </cell>
        </row>
        <row r="9253">
          <cell r="C9253" t="str">
            <v>605.2_Gross incremental annual electric savings (kWh/yr)</v>
          </cell>
          <cell r="D9253">
            <v>2</v>
          </cell>
          <cell r="E9253" t="str">
            <v>Gross incremental annual electric savings (kWh/yr)</v>
          </cell>
          <cell r="F9253" t="str">
            <v>See Source Document(s) for savings methodology</v>
          </cell>
          <cell r="G9253" t="str">
            <v/>
          </cell>
          <cell r="H9253" t="str">
            <v/>
          </cell>
          <cell r="I9253" t="str">
            <v>Insulation.docx</v>
          </cell>
        </row>
        <row r="9254">
          <cell r="C9254" t="str">
            <v>973.2_Gross incremental annual electric savings (kWh/yr)</v>
          </cell>
          <cell r="D9254">
            <v>2</v>
          </cell>
          <cell r="E9254" t="str">
            <v>Gross incremental annual electric savings (kWh/yr)</v>
          </cell>
          <cell r="F9254" t="str">
            <v>Energy Savings Value Source</v>
          </cell>
          <cell r="G9254" t="str">
            <v/>
          </cell>
          <cell r="H9254" t="str">
            <v>Page 4-9</v>
          </cell>
          <cell r="I9254" t="str">
            <v>2010 WY Market Characterization 101810.pdf</v>
          </cell>
        </row>
        <row r="9255">
          <cell r="C9255" t="str">
            <v>973.2_Gross Average Monthly Demand Reduction (kW/unit)</v>
          </cell>
          <cell r="D9255">
            <v>2</v>
          </cell>
          <cell r="E9255" t="str">
            <v>Gross Average Monthly Demand Reduction (kW/unit)</v>
          </cell>
          <cell r="F9255" t="str">
            <v>Demand Savings Value Source</v>
          </cell>
          <cell r="G9255" t="str">
            <v/>
          </cell>
          <cell r="H9255" t="str">
            <v>Page 4-9</v>
          </cell>
          <cell r="I9255" t="str">
            <v>2010 WY Market Characterization 101810.pdf</v>
          </cell>
        </row>
        <row r="9256">
          <cell r="C9256" t="str">
            <v>973.2_Incremental cost ($)</v>
          </cell>
          <cell r="D9256">
            <v>2</v>
          </cell>
          <cell r="E9256" t="str">
            <v>Incremental cost ($)</v>
          </cell>
          <cell r="F9256" t="str">
            <v>Incremental Cost Value Source</v>
          </cell>
          <cell r="G9256" t="str">
            <v/>
          </cell>
          <cell r="H9256" t="str">
            <v>Page 4-9</v>
          </cell>
          <cell r="I9256" t="str">
            <v>2010 WY Market Characterization 101810.pdf</v>
          </cell>
        </row>
        <row r="9257">
          <cell r="C9257" t="str">
            <v>973.2_Planned Realization Rate</v>
          </cell>
          <cell r="D9257">
            <v>2</v>
          </cell>
          <cell r="E9257" t="str">
            <v>Planned Realization Rate</v>
          </cell>
          <cell r="F9257" t="str">
            <v>Realization Rate Value Source</v>
          </cell>
          <cell r="G9257" t="str">
            <v/>
          </cell>
          <cell r="H9257" t="str">
            <v>Table 1</v>
          </cell>
          <cell r="I9257" t="str">
            <v>DSM_WY_FinAnswerExpress_Report_2011.pdf</v>
          </cell>
        </row>
        <row r="9258">
          <cell r="C9258" t="str">
            <v>973.2_Planned Net to Gross Ratio</v>
          </cell>
          <cell r="D9258">
            <v>2</v>
          </cell>
          <cell r="E9258" t="str">
            <v>Planned Net to Gross Ratio</v>
          </cell>
          <cell r="F9258" t="str">
            <v>Net-to-Gross Value Source</v>
          </cell>
          <cell r="G9258" t="str">
            <v/>
          </cell>
          <cell r="H9258" t="str">
            <v>Page 10</v>
          </cell>
          <cell r="I9258" t="str">
            <v>DSM_WY_FinAnswerExpress_Report_2011.pdf</v>
          </cell>
        </row>
        <row r="9259">
          <cell r="C9259" t="str">
            <v>973.2_Measure life (years)</v>
          </cell>
          <cell r="D9259">
            <v>2</v>
          </cell>
          <cell r="E9259" t="str">
            <v>Measure life (years)</v>
          </cell>
          <cell r="F9259" t="str">
            <v>Measure Life Value Source</v>
          </cell>
          <cell r="G9259" t="str">
            <v/>
          </cell>
          <cell r="H9259" t="str">
            <v>Page 4-9</v>
          </cell>
          <cell r="I9259" t="str">
            <v>2010 WY Market Characterization 101810.pdf</v>
          </cell>
        </row>
        <row r="9260">
          <cell r="C9260" t="str">
            <v>113.2_Incremental cost ($)</v>
          </cell>
          <cell r="D9260">
            <v>2</v>
          </cell>
          <cell r="E9260" t="str">
            <v>Incremental cost ($)</v>
          </cell>
          <cell r="F9260" t="str">
            <v>Cost Value Source</v>
          </cell>
          <cell r="G9260" t="str">
            <v/>
          </cell>
          <cell r="H9260" t="str">
            <v>Table 4-8</v>
          </cell>
          <cell r="I9260" t="str">
            <v>CA FinAnswer Express Market Characterization 081911.pdf</v>
          </cell>
        </row>
        <row r="9261">
          <cell r="C9261" t="str">
            <v>113.2_Measure life (years)</v>
          </cell>
          <cell r="D9261">
            <v>2</v>
          </cell>
          <cell r="E9261" t="str">
            <v>Measure life (years)</v>
          </cell>
          <cell r="F9261" t="str">
            <v>Measure Life Value Source</v>
          </cell>
          <cell r="G9261" t="str">
            <v/>
          </cell>
          <cell r="H9261" t="str">
            <v>Table 4-8</v>
          </cell>
          <cell r="I9261" t="str">
            <v>CA FinAnswer Express Market Characterization 081911.pdf</v>
          </cell>
        </row>
        <row r="9262">
          <cell r="C9262" t="str">
            <v>113.2_Planned Net to Gross Ratio</v>
          </cell>
          <cell r="D9262">
            <v>2</v>
          </cell>
          <cell r="E9262" t="str">
            <v>Planned Net to Gross Ratio</v>
          </cell>
          <cell r="F9262" t="str">
            <v>Net-to-Gross Value Source</v>
          </cell>
          <cell r="G9262" t="str">
            <v/>
          </cell>
          <cell r="H9262" t="str">
            <v>page 2</v>
          </cell>
          <cell r="I9262" t="str">
            <v>CA_FinAnswer_Express_Program_Evaluation_2009-2011.pdf</v>
          </cell>
        </row>
        <row r="9263">
          <cell r="C9263" t="str">
            <v>113.2_Incentive Customer ($)</v>
          </cell>
          <cell r="D9263">
            <v>2</v>
          </cell>
          <cell r="E9263" t="str">
            <v>Incentive Customer ($)</v>
          </cell>
          <cell r="F9263" t="str">
            <v>Incentive Value Source</v>
          </cell>
          <cell r="G9263" t="str">
            <v/>
          </cell>
          <cell r="H9263" t="str">
            <v>Table 4-8</v>
          </cell>
          <cell r="I9263" t="str">
            <v>CA FinAnswer Express Market Characterization 081911.pdf</v>
          </cell>
        </row>
        <row r="9264">
          <cell r="C9264" t="str">
            <v>113.2_Gross incremental annual electric savings (kWh/yr)</v>
          </cell>
          <cell r="D9264">
            <v>2</v>
          </cell>
          <cell r="E9264" t="str">
            <v>Gross incremental annual electric savings (kWh/yr)</v>
          </cell>
          <cell r="F9264" t="str">
            <v xml:space="preserve">Energy Savings Value Source </v>
          </cell>
          <cell r="G9264" t="str">
            <v/>
          </cell>
          <cell r="H9264" t="str">
            <v>Table 4-8</v>
          </cell>
          <cell r="I9264" t="str">
            <v>CA FinAnswer Express Market Characterization 081911.pdf</v>
          </cell>
        </row>
        <row r="9265">
          <cell r="C9265" t="str">
            <v>113.2_Gross incremental annual electric savings (kWh/yr)</v>
          </cell>
          <cell r="D9265">
            <v>2</v>
          </cell>
          <cell r="E9265" t="str">
            <v>Gross incremental annual electric savings (kWh/yr)</v>
          </cell>
          <cell r="F9265" t="str">
            <v>See Source Document(s) for savings methodology</v>
          </cell>
          <cell r="G9265" t="str">
            <v/>
          </cell>
          <cell r="H9265" t="str">
            <v/>
          </cell>
          <cell r="I9265" t="str">
            <v>Insulation.docx</v>
          </cell>
        </row>
        <row r="9266">
          <cell r="C9266" t="str">
            <v>113.2_Gross Average Monthly Demand Reduction (kW/unit)</v>
          </cell>
          <cell r="D9266">
            <v>2</v>
          </cell>
          <cell r="E9266" t="str">
            <v>Gross Average Monthly Demand Reduction (kW/unit)</v>
          </cell>
          <cell r="F9266" t="str">
            <v>Demand Reduction Value Source</v>
          </cell>
          <cell r="G9266" t="str">
            <v/>
          </cell>
          <cell r="H9266" t="str">
            <v>Table 2-10</v>
          </cell>
          <cell r="I9266" t="str">
            <v>CA FinAnswer Express Market Characterization 081911.pdf</v>
          </cell>
        </row>
        <row r="9267">
          <cell r="C9267" t="str">
            <v>113.2_Gross incremental annual electric savings (kWh/yr)</v>
          </cell>
          <cell r="D9267">
            <v>2</v>
          </cell>
          <cell r="E9267" t="str">
            <v>Gross incremental annual electric savings (kWh/yr)</v>
          </cell>
          <cell r="F9267" t="str">
            <v>See Source Document(s) for savings methodology</v>
          </cell>
          <cell r="G9267" t="str">
            <v/>
          </cell>
          <cell r="H9267" t="str">
            <v/>
          </cell>
          <cell r="I9267" t="str">
            <v>Envel_ModelParameters 090710 WA_CA_ID.xls</v>
          </cell>
        </row>
        <row r="9268">
          <cell r="C9268" t="str">
            <v>113.2_Planned Realization Rate</v>
          </cell>
          <cell r="D9268">
            <v>2</v>
          </cell>
          <cell r="E9268" t="str">
            <v>Planned Realization Rate</v>
          </cell>
          <cell r="F9268" t="str">
            <v>Realization Rate Value Source</v>
          </cell>
          <cell r="G9268" t="str">
            <v/>
          </cell>
          <cell r="H9268" t="str">
            <v>page 2</v>
          </cell>
          <cell r="I9268" t="str">
            <v>CA_FinAnswer_Express_Program_Evaluation_2009-2011.pdf</v>
          </cell>
        </row>
        <row r="9269">
          <cell r="C9269" t="str">
            <v>113.3_</v>
          </cell>
          <cell r="D9269">
            <v>3</v>
          </cell>
          <cell r="E9269" t="str">
            <v/>
          </cell>
          <cell r="F9269" t="str">
            <v/>
          </cell>
          <cell r="G9269" t="str">
            <v/>
          </cell>
          <cell r="H9269" t="str">
            <v/>
          </cell>
          <cell r="I9269" t="str">
            <v/>
          </cell>
        </row>
        <row r="9270">
          <cell r="C9270" t="str">
            <v>108.2_Planned Realization Rate</v>
          </cell>
          <cell r="D9270">
            <v>2</v>
          </cell>
          <cell r="E9270" t="str">
            <v>Planned Realization Rate</v>
          </cell>
          <cell r="F9270" t="str">
            <v>Realization Rate Value Source</v>
          </cell>
          <cell r="G9270" t="str">
            <v/>
          </cell>
          <cell r="H9270" t="str">
            <v>page 2</v>
          </cell>
          <cell r="I9270" t="str">
            <v>CA_FinAnswer_Express_Program_Evaluation_2009-2011.pdf</v>
          </cell>
        </row>
        <row r="9271">
          <cell r="C9271" t="str">
            <v>108.2_Planned Net to Gross Ratio</v>
          </cell>
          <cell r="D9271">
            <v>2</v>
          </cell>
          <cell r="E9271" t="str">
            <v>Planned Net to Gross Ratio</v>
          </cell>
          <cell r="F9271" t="str">
            <v>Net-to-Gross Value Source</v>
          </cell>
          <cell r="G9271" t="str">
            <v/>
          </cell>
          <cell r="H9271" t="str">
            <v>page 2</v>
          </cell>
          <cell r="I9271" t="str">
            <v>CA_FinAnswer_Express_Program_Evaluation_2009-2011.pdf</v>
          </cell>
        </row>
        <row r="9272">
          <cell r="C9272" t="str">
            <v>377.2_Gross incremental annual electric savings (kWh/yr)</v>
          </cell>
          <cell r="D9272">
            <v>2</v>
          </cell>
          <cell r="E9272" t="str">
            <v>Gross incremental annual electric savings (kWh/yr)</v>
          </cell>
          <cell r="F9272" t="str">
            <v xml:space="preserve">Energy Savings Value Source </v>
          </cell>
          <cell r="G9272" t="str">
            <v/>
          </cell>
          <cell r="H9272" t="str">
            <v/>
          </cell>
          <cell r="I9272" t="str">
            <v>2010 ID FX MARKET CHARACTERIZATION 051512.pdf</v>
          </cell>
        </row>
        <row r="9273">
          <cell r="C9273" t="str">
            <v>377.2_Measure life (years)</v>
          </cell>
          <cell r="D9273">
            <v>2</v>
          </cell>
          <cell r="E9273" t="str">
            <v>Measure life (years)</v>
          </cell>
          <cell r="F9273" t="str">
            <v>Measure Life Value Source</v>
          </cell>
          <cell r="G9273" t="str">
            <v/>
          </cell>
          <cell r="H9273" t="str">
            <v/>
          </cell>
          <cell r="I9273" t="str">
            <v>2010 ID FX MARKET CHARACTERIZATION 051512.pdf</v>
          </cell>
        </row>
        <row r="9274">
          <cell r="C9274" t="str">
            <v>377.2_Incremental cost ($)</v>
          </cell>
          <cell r="D9274">
            <v>2</v>
          </cell>
          <cell r="E9274" t="str">
            <v>Incremental cost ($)</v>
          </cell>
          <cell r="F9274" t="str">
            <v>Cost Value Source</v>
          </cell>
          <cell r="G9274" t="str">
            <v/>
          </cell>
          <cell r="H9274" t="str">
            <v/>
          </cell>
          <cell r="I9274" t="str">
            <v>2010 ID FX MARKET CHARACTERIZATION 051512.pdf</v>
          </cell>
        </row>
        <row r="9275">
          <cell r="C9275" t="str">
            <v>377.2_Gross Average Monthly Demand Reduction (kW/unit)</v>
          </cell>
          <cell r="D9275">
            <v>2</v>
          </cell>
          <cell r="E9275" t="str">
            <v>Gross Average Monthly Demand Reduction (kW/unit)</v>
          </cell>
          <cell r="F9275" t="str">
            <v>Demand Reduction Value Source</v>
          </cell>
          <cell r="G9275" t="str">
            <v/>
          </cell>
          <cell r="H9275" t="str">
            <v/>
          </cell>
          <cell r="I9275" t="str">
            <v>2010 ID FX MARKET CHARACTERIZATION 051512.pdf</v>
          </cell>
        </row>
        <row r="9276">
          <cell r="C9276" t="str">
            <v>377.2_Planned Net to Gross Ratio</v>
          </cell>
          <cell r="D9276">
            <v>2</v>
          </cell>
          <cell r="E9276" t="str">
            <v>Planned Net to Gross Ratio</v>
          </cell>
          <cell r="F9276" t="str">
            <v>Net-to-Gross Value Source</v>
          </cell>
          <cell r="G9276" t="str">
            <v/>
          </cell>
          <cell r="H9276" t="str">
            <v>Page 2</v>
          </cell>
          <cell r="I9276" t="str">
            <v>ID_FinAnswer_Express_Program_Evaluation_2009-2011.pdf</v>
          </cell>
        </row>
        <row r="9277">
          <cell r="C9277" t="str">
            <v>377.2_Planned Realization Rate</v>
          </cell>
          <cell r="D9277">
            <v>2</v>
          </cell>
          <cell r="E9277" t="str">
            <v>Planned Realization Rate</v>
          </cell>
          <cell r="F9277" t="str">
            <v>Realization Rate Value Source</v>
          </cell>
          <cell r="G9277" t="str">
            <v/>
          </cell>
          <cell r="H9277" t="str">
            <v>Table 1</v>
          </cell>
          <cell r="I9277" t="str">
            <v>ID_FinAnswer_Express_Program_Evaluation_2009-2011.pdf</v>
          </cell>
        </row>
        <row r="9278">
          <cell r="C9278" t="str">
            <v>555.2_Incremental cost ($)</v>
          </cell>
          <cell r="D9278">
            <v>2</v>
          </cell>
          <cell r="E9278" t="str">
            <v>Incremental cost ($)</v>
          </cell>
          <cell r="F9278" t="str">
            <v>Cost Value Source</v>
          </cell>
          <cell r="G9278" t="str">
            <v/>
          </cell>
          <cell r="H9278" t="str">
            <v>Table 4-8</v>
          </cell>
          <cell r="I9278" t="str">
            <v>FinAnswer Express Market Characterization and Program Enhancements - Utah Service Territory 30 Nov 2011.pdf</v>
          </cell>
        </row>
        <row r="9279">
          <cell r="C9279" t="str">
            <v>555.2_Gross incremental annual electric savings (kWh/yr)</v>
          </cell>
          <cell r="D9279">
            <v>2</v>
          </cell>
          <cell r="E9279" t="str">
            <v>Gross incremental annual electric savings (kWh/yr)</v>
          </cell>
          <cell r="F9279" t="str">
            <v>See Source Document(s) for savings methodology</v>
          </cell>
          <cell r="G9279" t="str">
            <v/>
          </cell>
          <cell r="H9279" t="str">
            <v/>
          </cell>
          <cell r="I9279" t="str">
            <v>Insulation.docx</v>
          </cell>
        </row>
        <row r="9280">
          <cell r="C9280" t="str">
            <v>555.2_Incentive Customer ($)</v>
          </cell>
          <cell r="D9280">
            <v>2</v>
          </cell>
          <cell r="E9280" t="str">
            <v>Incentive Customer ($)</v>
          </cell>
          <cell r="F9280" t="str">
            <v>Incentive Value Source</v>
          </cell>
          <cell r="G9280" t="str">
            <v/>
          </cell>
          <cell r="H9280" t="str">
            <v>Table 4-8</v>
          </cell>
          <cell r="I9280" t="str">
            <v>FinAnswer Express Market Characterization and Program Enhancements - Utah Service Territory 30 Nov 2011.pdf</v>
          </cell>
        </row>
        <row r="9281">
          <cell r="C9281" t="str">
            <v>555.2_Gross Average Monthly Demand Reduction (kW/unit)</v>
          </cell>
          <cell r="D9281">
            <v>2</v>
          </cell>
          <cell r="E9281" t="str">
            <v>Gross Average Monthly Demand Reduction (kW/unit)</v>
          </cell>
          <cell r="F9281" t="str">
            <v>Demand Reduction Value Source</v>
          </cell>
          <cell r="G9281" t="str">
            <v/>
          </cell>
          <cell r="H9281" t="str">
            <v>Table 2-10</v>
          </cell>
          <cell r="I9281" t="str">
            <v>FinAnswer Express Market Characterization and Program Enhancements - Utah Service Territory 30 Nov 2011.pdf</v>
          </cell>
        </row>
        <row r="9282">
          <cell r="C9282" t="str">
            <v>555.2_Gross incremental annual electric savings (kWh/yr)</v>
          </cell>
          <cell r="D9282">
            <v>2</v>
          </cell>
          <cell r="E9282" t="str">
            <v>Gross incremental annual electric savings (kWh/yr)</v>
          </cell>
          <cell r="F9282" t="str">
            <v xml:space="preserve">Energy Savings Value Source </v>
          </cell>
          <cell r="G9282" t="str">
            <v/>
          </cell>
          <cell r="H9282" t="str">
            <v>Table 4-8</v>
          </cell>
          <cell r="I9282" t="str">
            <v>FinAnswer Express Market Characterization and Program Enhancements - Utah Service Territory 30 Nov 2011.pdf</v>
          </cell>
        </row>
        <row r="9283">
          <cell r="C9283" t="str">
            <v>555.2_Gross incremental annual electric savings (kWh/yr)</v>
          </cell>
          <cell r="D9283">
            <v>2</v>
          </cell>
          <cell r="E9283" t="str">
            <v>Gross incremental annual electric savings (kWh/yr)</v>
          </cell>
          <cell r="F9283" t="str">
            <v>See Source Document(s) for savings methodology</v>
          </cell>
          <cell r="G9283" t="str">
            <v/>
          </cell>
          <cell r="H9283" t="str">
            <v/>
          </cell>
          <cell r="I9283" t="str">
            <v>Evenlope_ModelingParameters 091911 UT.xls</v>
          </cell>
        </row>
        <row r="9284">
          <cell r="C9284" t="str">
            <v>555.2_Measure life (years)</v>
          </cell>
          <cell r="D9284">
            <v>2</v>
          </cell>
          <cell r="E9284" t="str">
            <v>Measure life (years)</v>
          </cell>
          <cell r="F9284" t="str">
            <v>Measure Life Value Source</v>
          </cell>
          <cell r="G9284" t="str">
            <v/>
          </cell>
          <cell r="H9284" t="str">
            <v>Table 2 on page 22 of Appendix 1</v>
          </cell>
          <cell r="I9284" t="str">
            <v>UT_2011_Annual_Report.pdf</v>
          </cell>
        </row>
        <row r="9285">
          <cell r="C9285" t="str">
            <v>754.2_Gross incremental annual electric savings (kWh/yr)</v>
          </cell>
          <cell r="D9285">
            <v>2</v>
          </cell>
          <cell r="E9285" t="str">
            <v>Gross incremental annual electric savings (kWh/yr)</v>
          </cell>
          <cell r="F9285" t="str">
            <v>Savings Parameters</v>
          </cell>
          <cell r="G9285" t="str">
            <v/>
          </cell>
          <cell r="H9285" t="str">
            <v>See Source Document(s) for savings methodology</v>
          </cell>
          <cell r="I9285" t="str">
            <v>WA Insulation.docx</v>
          </cell>
        </row>
        <row r="9286">
          <cell r="C9286" t="str">
            <v>754.2_Gross incremental annual electric savings (kWh/yr)</v>
          </cell>
          <cell r="D9286">
            <v>2</v>
          </cell>
          <cell r="E9286" t="str">
            <v>Gross incremental annual electric savings (kWh/yr)</v>
          </cell>
          <cell r="F9286" t="str">
            <v>Savings Parameters</v>
          </cell>
          <cell r="G9286" t="str">
            <v/>
          </cell>
          <cell r="H9286" t="str">
            <v>See Source Document(s) for savings methodology</v>
          </cell>
          <cell r="I9286" t="str">
            <v>Envel_ModelParameters 090710 WA_CA_ID.xls</v>
          </cell>
        </row>
        <row r="9287">
          <cell r="C9287" t="str">
            <v>754.2_Incremental cost ($)</v>
          </cell>
          <cell r="D9287">
            <v>2</v>
          </cell>
          <cell r="E9287" t="str">
            <v>Incremental cost ($)</v>
          </cell>
          <cell r="F9287" t="str">
            <v>Cost Value Source</v>
          </cell>
          <cell r="G9287" t="str">
            <v/>
          </cell>
          <cell r="H9287" t="str">
            <v>pg 10, Table 4-8</v>
          </cell>
          <cell r="I9287" t="str">
            <v>FinAnswer Express Market Characterization and Program Enhancements - Washington Service Territory 9 Sept 2011.pdf</v>
          </cell>
        </row>
        <row r="9288">
          <cell r="C9288" t="str">
            <v>754.2_Gross incremental annual electric savings (kWh/yr)</v>
          </cell>
          <cell r="D9288">
            <v>2</v>
          </cell>
          <cell r="E9288" t="str">
            <v>Gross incremental annual electric savings (kWh/yr)</v>
          </cell>
          <cell r="F9288" t="str">
            <v xml:space="preserve">Energy Savings Value Source </v>
          </cell>
          <cell r="G9288" t="str">
            <v/>
          </cell>
          <cell r="H9288" t="str">
            <v>pg 10, Table 4-8</v>
          </cell>
          <cell r="I9288" t="str">
            <v>FinAnswer Express Market Characterization and Program Enhancements - Washington Service Territory 9 Sept 2011.pdf</v>
          </cell>
        </row>
        <row r="9289">
          <cell r="C9289" t="str">
            <v>754.2_Gross Average Monthly Demand Reduction (kW/unit)</v>
          </cell>
          <cell r="D9289">
            <v>2</v>
          </cell>
          <cell r="E9289" t="str">
            <v>Gross Average Monthly Demand Reduction (kW/unit)</v>
          </cell>
          <cell r="F9289" t="str">
            <v>Savings Parameters</v>
          </cell>
          <cell r="G9289" t="str">
            <v/>
          </cell>
          <cell r="H9289" t="str">
            <v>See Source Document(s) for savings methodology</v>
          </cell>
          <cell r="I9289" t="str">
            <v>Envel_ModelParameters 090710 WA_CA_ID.xls</v>
          </cell>
        </row>
        <row r="9290">
          <cell r="C9290" t="str">
            <v>754.2_Gross Average Monthly Demand Reduction (kW/unit)</v>
          </cell>
          <cell r="D9290">
            <v>2</v>
          </cell>
          <cell r="E9290" t="str">
            <v>Gross Average Monthly Demand Reduction (kW/unit)</v>
          </cell>
          <cell r="F9290" t="str">
            <v>Savings Parameters</v>
          </cell>
          <cell r="G9290" t="str">
            <v/>
          </cell>
          <cell r="H9290" t="str">
            <v>See Source Document(s) for savings methodology</v>
          </cell>
          <cell r="I9290" t="str">
            <v>WA Insulation.docx</v>
          </cell>
        </row>
        <row r="9291">
          <cell r="C9291" t="str">
            <v>754.2_Gross Average Monthly Demand Reduction (kW/unit)</v>
          </cell>
          <cell r="D9291">
            <v>2</v>
          </cell>
          <cell r="E9291" t="str">
            <v>Gross Average Monthly Demand Reduction (kW/unit)</v>
          </cell>
          <cell r="F9291" t="str">
            <v>Demand Reduction Value Source</v>
          </cell>
          <cell r="G9291" t="str">
            <v/>
          </cell>
          <cell r="H9291" t="str">
            <v>pg 10, Table 4-8</v>
          </cell>
          <cell r="I9291" t="str">
            <v>FinAnswer Express Market Characterization and Program Enhancements - Washington Service Territory 9 Sept 2011.pdf</v>
          </cell>
        </row>
        <row r="9292">
          <cell r="C9292" t="str">
            <v>754.2_Measure life (years)</v>
          </cell>
          <cell r="D9292">
            <v>2</v>
          </cell>
          <cell r="E9292" t="str">
            <v>Measure life (years)</v>
          </cell>
          <cell r="F9292" t="str">
            <v>Measure Life Value Source</v>
          </cell>
          <cell r="G9292" t="str">
            <v/>
          </cell>
          <cell r="H9292" t="str">
            <v>pg 10, Table 4-8</v>
          </cell>
          <cell r="I9292" t="str">
            <v>FinAnswer Express Market Characterization and Program Enhancements - Washington Service Territory 9 Sept 2011.pdf</v>
          </cell>
        </row>
        <row r="9293">
          <cell r="C9293" t="str">
            <v>754.2_Incentive Customer ($)</v>
          </cell>
          <cell r="D9293">
            <v>2</v>
          </cell>
          <cell r="E9293" t="str">
            <v>Incentive Customer ($)</v>
          </cell>
          <cell r="F9293" t="str">
            <v>Incentive Value Source</v>
          </cell>
          <cell r="G9293" t="str">
            <v/>
          </cell>
          <cell r="H9293" t="str">
            <v>pg 10, Table 4-8</v>
          </cell>
          <cell r="I9293" t="str">
            <v>FinAnswer Express Market Characterization and Program Enhancements - Washington Service Territory 9 Sept 2011.pdf</v>
          </cell>
        </row>
        <row r="9294">
          <cell r="C9294" t="str">
            <v>966.2_Gross incremental annual electric savings (kWh/yr)</v>
          </cell>
          <cell r="D9294">
            <v>2</v>
          </cell>
          <cell r="E9294" t="str">
            <v>Gross incremental annual electric savings (kWh/yr)</v>
          </cell>
          <cell r="F9294" t="str">
            <v>Energy Savings Value Source</v>
          </cell>
          <cell r="G9294" t="str">
            <v/>
          </cell>
          <cell r="H9294" t="str">
            <v>Page 4-10</v>
          </cell>
          <cell r="I9294" t="str">
            <v>2010 WY Market Characterization 101810.pdf</v>
          </cell>
        </row>
        <row r="9295">
          <cell r="C9295" t="str">
            <v>966.2_Planned Net to Gross Ratio</v>
          </cell>
          <cell r="D9295">
            <v>2</v>
          </cell>
          <cell r="E9295" t="str">
            <v>Planned Net to Gross Ratio</v>
          </cell>
          <cell r="F9295" t="str">
            <v>Net-to-Gross Value Source</v>
          </cell>
          <cell r="G9295" t="str">
            <v/>
          </cell>
          <cell r="H9295" t="str">
            <v>Page 10</v>
          </cell>
          <cell r="I9295" t="str">
            <v>DSM_WY_FinAnswerExpress_Report_2011.pdf</v>
          </cell>
        </row>
        <row r="9296">
          <cell r="C9296" t="str">
            <v>966.2_Measure life (years)</v>
          </cell>
          <cell r="D9296">
            <v>2</v>
          </cell>
          <cell r="E9296" t="str">
            <v>Measure life (years)</v>
          </cell>
          <cell r="F9296" t="str">
            <v>Measure Life Value Source</v>
          </cell>
          <cell r="G9296" t="str">
            <v/>
          </cell>
          <cell r="H9296" t="str">
            <v>Page 4-10</v>
          </cell>
          <cell r="I9296" t="str">
            <v>2010 WY Market Characterization 101810.pdf</v>
          </cell>
        </row>
        <row r="9297">
          <cell r="C9297" t="str">
            <v>966.2_Planned Realization Rate</v>
          </cell>
          <cell r="D9297">
            <v>2</v>
          </cell>
          <cell r="E9297" t="str">
            <v>Planned Realization Rate</v>
          </cell>
          <cell r="F9297" t="str">
            <v>Realization Rate Value Source</v>
          </cell>
          <cell r="G9297" t="str">
            <v/>
          </cell>
          <cell r="H9297" t="str">
            <v>Table 1</v>
          </cell>
          <cell r="I9297" t="str">
            <v>DSM_WY_FinAnswerExpress_Report_2011.pdf</v>
          </cell>
        </row>
        <row r="9298">
          <cell r="C9298" t="str">
            <v>966.2_Incremental cost ($)</v>
          </cell>
          <cell r="D9298">
            <v>2</v>
          </cell>
          <cell r="E9298" t="str">
            <v>Incremental cost ($)</v>
          </cell>
          <cell r="F9298" t="str">
            <v>Incremental Cost Value Source</v>
          </cell>
          <cell r="G9298" t="str">
            <v/>
          </cell>
          <cell r="H9298" t="str">
            <v>Page 4-10</v>
          </cell>
          <cell r="I9298" t="str">
            <v>2010 WY Market Characterization 101810.pdf</v>
          </cell>
        </row>
        <row r="9299">
          <cell r="C9299" t="str">
            <v>966.2_Gross Average Monthly Demand Reduction (kW/unit)</v>
          </cell>
          <cell r="D9299">
            <v>2</v>
          </cell>
          <cell r="E9299" t="str">
            <v>Gross Average Monthly Demand Reduction (kW/unit)</v>
          </cell>
          <cell r="F9299" t="str">
            <v>Demand Savings Value Source</v>
          </cell>
          <cell r="G9299" t="str">
            <v/>
          </cell>
          <cell r="H9299" t="str">
            <v>Page 4-10</v>
          </cell>
          <cell r="I9299" t="str">
            <v>2010 WY Market Characterization 101810.pdf</v>
          </cell>
        </row>
        <row r="9300">
          <cell r="C9300" t="str">
            <v>108.1_Incremental cost ($)</v>
          </cell>
          <cell r="D9300">
            <v>1</v>
          </cell>
          <cell r="E9300" t="str">
            <v>Incremental cost ($)</v>
          </cell>
          <cell r="F9300" t="str">
            <v>Cost Value Source</v>
          </cell>
          <cell r="G9300" t="str">
            <v/>
          </cell>
          <cell r="H9300" t="str">
            <v>Table 4-7</v>
          </cell>
          <cell r="I9300" t="str">
            <v>CA FinAnswer Express Market Characterization 081911.pdf</v>
          </cell>
        </row>
        <row r="9301">
          <cell r="C9301" t="str">
            <v>108.1_Planned Net to Gross Ratio</v>
          </cell>
          <cell r="D9301">
            <v>1</v>
          </cell>
          <cell r="E9301" t="str">
            <v>Planned Net to Gross Ratio</v>
          </cell>
          <cell r="F9301" t="str">
            <v>Net-to-Gross Value Source</v>
          </cell>
          <cell r="G9301" t="str">
            <v/>
          </cell>
          <cell r="H9301" t="str">
            <v>page 2</v>
          </cell>
          <cell r="I9301" t="str">
            <v>CA_FinAnswer_Express_Program_Evaluation_2009-2011.pdf</v>
          </cell>
        </row>
        <row r="9302">
          <cell r="C9302" t="str">
            <v>108.1_Gross Average Monthly Demand Reduction (kW/unit)</v>
          </cell>
          <cell r="D9302">
            <v>1</v>
          </cell>
          <cell r="E9302" t="str">
            <v>Gross Average Monthly Demand Reduction (kW/unit)</v>
          </cell>
          <cell r="F9302" t="str">
            <v>Demand Reduction Value Source</v>
          </cell>
          <cell r="G9302" t="str">
            <v/>
          </cell>
          <cell r="H9302" t="str">
            <v>Table 4-7</v>
          </cell>
          <cell r="I9302" t="str">
            <v>CA FinAnswer Express Market Characterization 081911.pdf</v>
          </cell>
        </row>
        <row r="9303">
          <cell r="C9303" t="str">
            <v>108.1_Gross incremental annual electric savings (kWh/yr)</v>
          </cell>
          <cell r="D9303">
            <v>1</v>
          </cell>
          <cell r="E9303" t="str">
            <v>Gross incremental annual electric savings (kWh/yr)</v>
          </cell>
          <cell r="F9303" t="str">
            <v>See Source Document(s) for savings methodology</v>
          </cell>
          <cell r="G9303" t="str">
            <v/>
          </cell>
          <cell r="H9303" t="str">
            <v/>
          </cell>
          <cell r="I9303" t="str">
            <v>Insulation.docx</v>
          </cell>
        </row>
        <row r="9304">
          <cell r="C9304" t="str">
            <v>108.1_Measure life (years)</v>
          </cell>
          <cell r="D9304">
            <v>1</v>
          </cell>
          <cell r="E9304" t="str">
            <v>Measure life (years)</v>
          </cell>
          <cell r="F9304" t="str">
            <v>Measure Life Value Source</v>
          </cell>
          <cell r="G9304" t="str">
            <v/>
          </cell>
          <cell r="H9304" t="str">
            <v>Table 4-7</v>
          </cell>
          <cell r="I9304" t="str">
            <v>CA FinAnswer Express Market Characterization 081911.pdf</v>
          </cell>
        </row>
        <row r="9305">
          <cell r="C9305" t="str">
            <v>108.1_Incentive Customer ($)</v>
          </cell>
          <cell r="D9305">
            <v>1</v>
          </cell>
          <cell r="E9305" t="str">
            <v>Incentive Customer ($)</v>
          </cell>
          <cell r="F9305" t="str">
            <v>Incentive Value Source</v>
          </cell>
          <cell r="G9305" t="str">
            <v/>
          </cell>
          <cell r="H9305" t="str">
            <v>Table 4-7</v>
          </cell>
          <cell r="I9305" t="str">
            <v>CA FinAnswer Express Market Characterization 081911.pdf</v>
          </cell>
        </row>
        <row r="9306">
          <cell r="C9306" t="str">
            <v>108.1_Gross incremental annual electric savings (kWh/yr)</v>
          </cell>
          <cell r="D9306">
            <v>1</v>
          </cell>
          <cell r="E9306" t="str">
            <v>Gross incremental annual electric savings (kWh/yr)</v>
          </cell>
          <cell r="F9306" t="str">
            <v xml:space="preserve">Energy Savings Value Source </v>
          </cell>
          <cell r="G9306" t="str">
            <v/>
          </cell>
          <cell r="H9306" t="str">
            <v>Table 4-7</v>
          </cell>
          <cell r="I9306" t="str">
            <v>CA FinAnswer Express Market Characterization 081911.pdf</v>
          </cell>
        </row>
        <row r="9307">
          <cell r="C9307" t="str">
            <v>108.1_Planned Realization Rate</v>
          </cell>
          <cell r="D9307">
            <v>1</v>
          </cell>
          <cell r="E9307" t="str">
            <v>Planned Realization Rate</v>
          </cell>
          <cell r="F9307" t="str">
            <v>Realization Rate Value Source</v>
          </cell>
          <cell r="G9307" t="str">
            <v/>
          </cell>
          <cell r="H9307" t="str">
            <v>page 2</v>
          </cell>
          <cell r="I9307" t="str">
            <v>CA_FinAnswer_Express_Program_Evaluation_2009-2011.pdf</v>
          </cell>
        </row>
        <row r="9308">
          <cell r="C9308" t="str">
            <v>108.1_Gross incremental annual electric savings (kWh/yr)</v>
          </cell>
          <cell r="D9308">
            <v>1</v>
          </cell>
          <cell r="E9308" t="str">
            <v>Gross incremental annual electric savings (kWh/yr)</v>
          </cell>
          <cell r="F9308" t="str">
            <v>See Source Document(s) for savings methodology</v>
          </cell>
          <cell r="G9308" t="str">
            <v/>
          </cell>
          <cell r="H9308" t="str">
            <v/>
          </cell>
          <cell r="I9308" t="str">
            <v>Envel_ModelParameters 090710 WA_CA_ID.xls</v>
          </cell>
        </row>
        <row r="9309">
          <cell r="C9309" t="str">
            <v>06232015-031.1_Planned Net to Gross Ratio</v>
          </cell>
          <cell r="D9309">
            <v>1</v>
          </cell>
          <cell r="E9309" t="str">
            <v>Planned Net to Gross Ratio</v>
          </cell>
          <cell r="F9309" t="str">
            <v>Net-to-Gross Value Source</v>
          </cell>
          <cell r="G9309" t="str">
            <v/>
          </cell>
          <cell r="H9309" t="str">
            <v>page 2</v>
          </cell>
          <cell r="I9309" t="str">
            <v>CA_FinAnswer_Express_Program_Evaluation_2009-2011.pdf</v>
          </cell>
        </row>
        <row r="9310">
          <cell r="C9310" t="str">
            <v>06232015-031.1_Planned Realization Rate</v>
          </cell>
          <cell r="D9310">
            <v>1</v>
          </cell>
          <cell r="E9310" t="str">
            <v>Planned Realization Rate</v>
          </cell>
          <cell r="F9310" t="str">
            <v>Realization Rate Value Source</v>
          </cell>
          <cell r="G9310" t="str">
            <v/>
          </cell>
          <cell r="H9310" t="str">
            <v>page 2</v>
          </cell>
          <cell r="I9310" t="str">
            <v>CA_FinAnswer_Express_Program_Evaluation_2009-2011.pdf</v>
          </cell>
        </row>
        <row r="9311">
          <cell r="C9311" t="str">
            <v>11032014-011.1_Planned Realization Rate</v>
          </cell>
          <cell r="D9311">
            <v>1</v>
          </cell>
          <cell r="E9311" t="str">
            <v>Planned Realization Rate</v>
          </cell>
          <cell r="F9311" t="str">
            <v>Realization Rate Value Source</v>
          </cell>
          <cell r="G9311" t="str">
            <v/>
          </cell>
          <cell r="H9311" t="str">
            <v>Table 1</v>
          </cell>
          <cell r="I9311" t="str">
            <v>ID_FinAnswer_Express_Program_Evaluation_2009-2011.pdf</v>
          </cell>
        </row>
        <row r="9312">
          <cell r="C9312" t="str">
            <v>11032014-011.1_Measure life (years)</v>
          </cell>
          <cell r="D9312">
            <v>1</v>
          </cell>
          <cell r="E9312" t="str">
            <v>Measure life (years)</v>
          </cell>
          <cell r="F9312" t="str">
            <v>Measure Life Value Source</v>
          </cell>
          <cell r="G9312" t="str">
            <v>Average of 12 years from FinAnswer Express and 15 years from Energy FinAnswer (13.5 rounded to 14)</v>
          </cell>
          <cell r="H9312" t="str">
            <v/>
          </cell>
          <cell r="I9312" t="str">
            <v>2013-Idaho-Annual-Report-Appendices-FINAL071814.pdf</v>
          </cell>
        </row>
        <row r="9313">
          <cell r="C9313" t="str">
            <v>11032014-011.1_Planned Net to Gross Ratio</v>
          </cell>
          <cell r="D9313">
            <v>1</v>
          </cell>
          <cell r="E9313" t="str">
            <v>Planned Net to Gross Ratio</v>
          </cell>
          <cell r="F9313" t="str">
            <v>Net-to-Gross Value Source</v>
          </cell>
          <cell r="G9313" t="str">
            <v/>
          </cell>
          <cell r="H9313" t="str">
            <v>Page 2</v>
          </cell>
          <cell r="I9313" t="str">
            <v>ID_FinAnswer_Express_Program_Evaluation_2009-2011.pdf</v>
          </cell>
        </row>
        <row r="9314">
          <cell r="C9314" t="str">
            <v>07182014-029.1_Planned Realization Rate</v>
          </cell>
          <cell r="D9314">
            <v>1</v>
          </cell>
          <cell r="E9314" t="str">
            <v>Planned Realization Rate</v>
          </cell>
          <cell r="F9314" t="str">
            <v>Realization Rate Value Source</v>
          </cell>
          <cell r="G9314" t="str">
            <v/>
          </cell>
          <cell r="H9314" t="str">
            <v>BAU - CE inputs sheet</v>
          </cell>
          <cell r="I9314" t="str">
            <v>CE inputs - measure update   small business 031314.xlsx</v>
          </cell>
        </row>
        <row r="9315">
          <cell r="C9315" t="str">
            <v>07182014-029.1_Incremental cost ($)</v>
          </cell>
          <cell r="D9315">
            <v>1</v>
          </cell>
          <cell r="E9315" t="str">
            <v>Incremental cost ($)</v>
          </cell>
          <cell r="F9315" t="str">
            <v>Incremental Cost Value Source</v>
          </cell>
          <cell r="G9315" t="str">
            <v/>
          </cell>
          <cell r="H9315" t="str">
            <v/>
          </cell>
          <cell r="I9315" t="str">
            <v>Program Update Report UT 050214.docx</v>
          </cell>
        </row>
        <row r="9316">
          <cell r="C9316" t="str">
            <v>07182014-029.1_Gross Average Monthly Demand Reduction (kW/unit)</v>
          </cell>
          <cell r="D9316">
            <v>1</v>
          </cell>
          <cell r="E9316" t="str">
            <v>Gross Average Monthly Demand Reduction (kW/unit)</v>
          </cell>
          <cell r="F9316" t="str">
            <v>Demand Savings Value Source</v>
          </cell>
          <cell r="G9316" t="str">
            <v/>
          </cell>
          <cell r="H9316" t="str">
            <v/>
          </cell>
          <cell r="I9316" t="str">
            <v>Program Update Report UT 050214.docx</v>
          </cell>
        </row>
        <row r="9317">
          <cell r="C9317" t="str">
            <v>07182014-029.1_Gross incremental annual electric savings (kWh/yr)</v>
          </cell>
          <cell r="D9317">
            <v>1</v>
          </cell>
          <cell r="E9317" t="str">
            <v>Gross incremental annual electric savings (kWh/yr)</v>
          </cell>
          <cell r="F9317" t="str">
            <v>Energy Savings Value Source</v>
          </cell>
          <cell r="G9317" t="str">
            <v/>
          </cell>
          <cell r="H9317" t="str">
            <v/>
          </cell>
          <cell r="I9317" t="str">
            <v/>
          </cell>
        </row>
        <row r="9318">
          <cell r="C9318" t="str">
            <v>07182014-029.1_Planned Net to Gross Ratio</v>
          </cell>
          <cell r="D9318">
            <v>1</v>
          </cell>
          <cell r="E9318" t="str">
            <v>Planned Net to Gross Ratio</v>
          </cell>
          <cell r="F9318" t="str">
            <v>Net-to-Gross Value Source</v>
          </cell>
          <cell r="G9318" t="str">
            <v/>
          </cell>
          <cell r="H9318" t="str">
            <v>BAU - CE inputs sheet</v>
          </cell>
          <cell r="I9318" t="str">
            <v>CE inputs - measure update   small business 031314.xlsx</v>
          </cell>
        </row>
        <row r="9319">
          <cell r="C9319" t="str">
            <v>07182014-029.1_Incremental cost ($)</v>
          </cell>
          <cell r="D9319">
            <v>1</v>
          </cell>
          <cell r="E9319" t="str">
            <v>Incremental cost ($)</v>
          </cell>
          <cell r="F9319" t="str">
            <v>Incremental Cost Value Source</v>
          </cell>
          <cell r="G9319" t="str">
            <v/>
          </cell>
          <cell r="H9319" t="str">
            <v/>
          </cell>
          <cell r="I9319" t="str">
            <v/>
          </cell>
        </row>
        <row r="9320">
          <cell r="C9320" t="str">
            <v>07182014-029.1_Gross incremental annual electric savings (kWh/yr)</v>
          </cell>
          <cell r="D9320">
            <v>1</v>
          </cell>
          <cell r="E9320" t="str">
            <v>Gross incremental annual electric savings (kWh/yr)</v>
          </cell>
          <cell r="F9320" t="str">
            <v>Energy Savings Value Source</v>
          </cell>
          <cell r="G9320" t="str">
            <v/>
          </cell>
          <cell r="H9320" t="str">
            <v/>
          </cell>
          <cell r="I9320" t="str">
            <v>Program Update Report UT 050214.docx</v>
          </cell>
        </row>
        <row r="9321">
          <cell r="C9321" t="str">
            <v>07182014-029.1_Measure life (years)</v>
          </cell>
          <cell r="D9321">
            <v>1</v>
          </cell>
          <cell r="E9321" t="str">
            <v>Measure life (years)</v>
          </cell>
          <cell r="F9321" t="str">
            <v>Measure Life Value Source</v>
          </cell>
          <cell r="G9321" t="str">
            <v/>
          </cell>
          <cell r="H9321" t="str">
            <v>Used for program change filing. Program-level measure life decreased from previous 14 years to feflect increasing role of energy management</v>
          </cell>
          <cell r="I9321" t="str">
            <v>CE inputs - measure update   small business 031314.xlsx</v>
          </cell>
        </row>
        <row r="9322">
          <cell r="C9322" t="str">
            <v>07182014-029.1_Gross Average Monthly Demand Reduction (kW/unit)</v>
          </cell>
          <cell r="D9322">
            <v>1</v>
          </cell>
          <cell r="E9322" t="str">
            <v>Gross Average Monthly Demand Reduction (kW/unit)</v>
          </cell>
          <cell r="F9322" t="str">
            <v>Demand Savings Value Source</v>
          </cell>
          <cell r="G9322" t="str">
            <v/>
          </cell>
          <cell r="H9322" t="str">
            <v/>
          </cell>
          <cell r="I9322" t="str">
            <v/>
          </cell>
        </row>
        <row r="9323">
          <cell r="C9323" t="str">
            <v>09252014-027.1_</v>
          </cell>
          <cell r="D9323">
            <v>1</v>
          </cell>
          <cell r="E9323" t="str">
            <v/>
          </cell>
          <cell r="F9323" t="str">
            <v/>
          </cell>
          <cell r="G9323" t="str">
            <v/>
          </cell>
          <cell r="H9323" t="str">
            <v/>
          </cell>
          <cell r="I9323" t="str">
            <v/>
          </cell>
        </row>
        <row r="9324">
          <cell r="C9324" t="str">
            <v>06032015-003.1_Planned Net to Gross Ratio</v>
          </cell>
          <cell r="D9324">
            <v>1</v>
          </cell>
          <cell r="E9324" t="str">
            <v>Planned Net to Gross Ratio</v>
          </cell>
          <cell r="F9324" t="str">
            <v>Net-to-Gross Value Source</v>
          </cell>
          <cell r="G9324" t="str">
            <v/>
          </cell>
          <cell r="H9324" t="str">
            <v/>
          </cell>
          <cell r="I9324" t="str">
            <v>Exhibit B - Cost Effectiveness_WY_SBL.docx</v>
          </cell>
        </row>
        <row r="9325">
          <cell r="C9325" t="str">
            <v>06032015-003.1_Measure life (years)</v>
          </cell>
          <cell r="D9325">
            <v>1</v>
          </cell>
          <cell r="E9325" t="str">
            <v>Measure life (years)</v>
          </cell>
          <cell r="F9325" t="str">
            <v>Measure Life Value Source</v>
          </cell>
          <cell r="G9325" t="str">
            <v/>
          </cell>
          <cell r="H9325" t="str">
            <v/>
          </cell>
          <cell r="I9325" t="str">
            <v>Exhibit B - Cost Effectiveness_WY_SBL.docx</v>
          </cell>
        </row>
        <row r="9326">
          <cell r="C9326" t="str">
            <v>12162013-259.2_Planned Net to Gross Ratio</v>
          </cell>
          <cell r="D9326">
            <v>2</v>
          </cell>
          <cell r="E9326" t="str">
            <v>Planned Net to Gross Ratio</v>
          </cell>
          <cell r="F9326" t="str">
            <v>Net-to-Gross Value Source</v>
          </cell>
          <cell r="G9326" t="str">
            <v/>
          </cell>
          <cell r="H9326" t="str">
            <v>Page 2</v>
          </cell>
          <cell r="I9326" t="str">
            <v>CA_Energy_FinAnswer_Program_Evaluation_2009-2011.pdf</v>
          </cell>
        </row>
        <row r="9327">
          <cell r="C9327" t="str">
            <v>12162013-389.2_Planned Realization Rate</v>
          </cell>
          <cell r="D9327">
            <v>2</v>
          </cell>
          <cell r="E9327" t="str">
            <v>Planned Realization Rate</v>
          </cell>
          <cell r="F9327" t="str">
            <v>Realization Rate Value Source</v>
          </cell>
          <cell r="G9327" t="str">
            <v/>
          </cell>
          <cell r="H9327" t="str">
            <v>Table 1</v>
          </cell>
          <cell r="I9327" t="str">
            <v>ID_Energy_FinAnswer_Program_Evaluation_2009-2011.pdf</v>
          </cell>
        </row>
        <row r="9328">
          <cell r="C9328" t="str">
            <v>12162013-389.2_Planned Net to Gross Ratio</v>
          </cell>
          <cell r="D9328">
            <v>2</v>
          </cell>
          <cell r="E9328" t="str">
            <v>Planned Net to Gross Ratio</v>
          </cell>
          <cell r="F9328" t="str">
            <v>Net-to-Gross Ratio Value Source</v>
          </cell>
          <cell r="G9328" t="str">
            <v/>
          </cell>
          <cell r="H9328" t="str">
            <v>Page 2</v>
          </cell>
          <cell r="I9328" t="str">
            <v>ID_Energy_FinAnswer_Program_Evaluation_2009-2011.pdf</v>
          </cell>
        </row>
        <row r="9329">
          <cell r="C9329" t="str">
            <v>12162013-389.2_Measure life (years)</v>
          </cell>
          <cell r="D9329">
            <v>2</v>
          </cell>
          <cell r="E9329" t="str">
            <v>Measure life (years)</v>
          </cell>
          <cell r="F9329" t="str">
            <v>Measure Life Value Source</v>
          </cell>
          <cell r="G9329" t="str">
            <v>14.5, rounded to 15</v>
          </cell>
          <cell r="H9329" t="str">
            <v>Table 16</v>
          </cell>
          <cell r="I9329" t="str">
            <v>Idaho Energy FinAnswer Evaluation Report - 2008.pdf</v>
          </cell>
        </row>
        <row r="9330">
          <cell r="C9330" t="str">
            <v>11222013-155.2_Incentive Customer ($)</v>
          </cell>
          <cell r="D9330">
            <v>2</v>
          </cell>
          <cell r="E9330" t="str">
            <v>Incentive Customer ($)</v>
          </cell>
          <cell r="F9330" t="str">
            <v>Incentive Value Source</v>
          </cell>
          <cell r="G9330" t="str">
            <v/>
          </cell>
          <cell r="H9330" t="str">
            <v>Incentive Caluclator Tool</v>
          </cell>
          <cell r="I9330" t="str">
            <v>WB UT Incentive Calc EXTERNAL 1.1E 0722013.xlsx</v>
          </cell>
        </row>
        <row r="9331">
          <cell r="C9331" t="str">
            <v>12162013-129.2_Incentive Customer ($)</v>
          </cell>
          <cell r="D9331">
            <v>2</v>
          </cell>
          <cell r="E9331" t="str">
            <v>Incentive Customer ($)</v>
          </cell>
          <cell r="F9331" t="str">
            <v>Incentive Value Source</v>
          </cell>
          <cell r="G9331" t="str">
            <v/>
          </cell>
          <cell r="H9331" t="str">
            <v>Incentive Caluclator Tool</v>
          </cell>
          <cell r="I9331" t="str">
            <v>WA wattSmart Business Incentive DUMMY.xlsx</v>
          </cell>
        </row>
        <row r="9332">
          <cell r="C9332" t="str">
            <v>12162013-519.2_Measure life (years)</v>
          </cell>
          <cell r="D9332">
            <v>2</v>
          </cell>
          <cell r="E9332" t="str">
            <v>Measure life (years)</v>
          </cell>
          <cell r="F9332" t="str">
            <v>Measure Life Value Source</v>
          </cell>
          <cell r="G9332" t="str">
            <v/>
          </cell>
          <cell r="H9332" t="str">
            <v>Table 26</v>
          </cell>
          <cell r="I9332" t="str">
            <v>2013-Wyoming-Annual-Report-Appendices-FINAL.pdf</v>
          </cell>
        </row>
        <row r="9333">
          <cell r="C9333" t="str">
            <v>12162013-519.2_Planned Net to Gross Ratio</v>
          </cell>
          <cell r="D9333">
            <v>2</v>
          </cell>
          <cell r="E9333" t="str">
            <v>Planned Net to Gross Ratio</v>
          </cell>
          <cell r="F9333" t="str">
            <v>Net-to-Gross Valur Source</v>
          </cell>
          <cell r="G9333" t="str">
            <v/>
          </cell>
          <cell r="H9333" t="str">
            <v>Page 10</v>
          </cell>
          <cell r="I9333" t="str">
            <v>DSM_WY_EnergyFinAnswer_Report_2011.pdf</v>
          </cell>
        </row>
        <row r="9334">
          <cell r="C9334" t="str">
            <v>12162013-519.2_Planned Realization Rate</v>
          </cell>
          <cell r="D9334">
            <v>2</v>
          </cell>
          <cell r="E9334" t="str">
            <v>Planned Realization Rate</v>
          </cell>
          <cell r="F9334" t="str">
            <v>Realization Rate Value Source</v>
          </cell>
          <cell r="G9334" t="str">
            <v/>
          </cell>
          <cell r="H9334" t="str">
            <v>Table 1</v>
          </cell>
          <cell r="I9334" t="str">
            <v>DSM_WY_EnergyFinAnswer_Report_2011.pdf</v>
          </cell>
        </row>
        <row r="9335">
          <cell r="C9335" t="str">
            <v>12162013-260.2_Planned Net to Gross Ratio</v>
          </cell>
          <cell r="D9335">
            <v>2</v>
          </cell>
          <cell r="E9335" t="str">
            <v>Planned Net to Gross Ratio</v>
          </cell>
          <cell r="F9335" t="str">
            <v>Net-to-Gross Value Source</v>
          </cell>
          <cell r="G9335" t="str">
            <v/>
          </cell>
          <cell r="H9335" t="str">
            <v>Page 2</v>
          </cell>
          <cell r="I9335" t="str">
            <v>CA_Energy_FinAnswer_Program_Evaluation_2009-2011.pdf</v>
          </cell>
        </row>
        <row r="9336">
          <cell r="C9336" t="str">
            <v>12162013-390.2_Planned Net to Gross Ratio</v>
          </cell>
          <cell r="D9336">
            <v>2</v>
          </cell>
          <cell r="E9336" t="str">
            <v>Planned Net to Gross Ratio</v>
          </cell>
          <cell r="F9336" t="str">
            <v>Net-to-Gross Ratio Value Source</v>
          </cell>
          <cell r="G9336" t="str">
            <v/>
          </cell>
          <cell r="H9336" t="str">
            <v>Page 2</v>
          </cell>
          <cell r="I9336" t="str">
            <v>ID_Energy_FinAnswer_Program_Evaluation_2009-2011.pdf</v>
          </cell>
        </row>
        <row r="9337">
          <cell r="C9337" t="str">
            <v>12162013-390.2_Planned Realization Rate</v>
          </cell>
          <cell r="D9337">
            <v>2</v>
          </cell>
          <cell r="E9337" t="str">
            <v>Planned Realization Rate</v>
          </cell>
          <cell r="F9337" t="str">
            <v>Realization Rate Value Source</v>
          </cell>
          <cell r="G9337" t="str">
            <v/>
          </cell>
          <cell r="H9337" t="str">
            <v>Table 1</v>
          </cell>
          <cell r="I9337" t="str">
            <v>ID_Energy_FinAnswer_Program_Evaluation_2009-2011.pdf</v>
          </cell>
        </row>
        <row r="9338">
          <cell r="C9338" t="str">
            <v>12162013-390.2_Measure life (years)</v>
          </cell>
          <cell r="D9338">
            <v>2</v>
          </cell>
          <cell r="E9338" t="str">
            <v>Measure life (years)</v>
          </cell>
          <cell r="F9338" t="str">
            <v>Measure Life Value Source</v>
          </cell>
          <cell r="G9338" t="str">
            <v>14.5, rounded to 15</v>
          </cell>
          <cell r="H9338" t="str">
            <v>Table 16</v>
          </cell>
          <cell r="I9338" t="str">
            <v>Idaho Energy FinAnswer Evaluation Report - 2008.pdf</v>
          </cell>
        </row>
        <row r="9339">
          <cell r="C9339" t="str">
            <v>11222013-156.2_Incentive Customer ($)</v>
          </cell>
          <cell r="D9339">
            <v>2</v>
          </cell>
          <cell r="E9339" t="str">
            <v>Incentive Customer ($)</v>
          </cell>
          <cell r="F9339" t="str">
            <v>Incentive Value Source</v>
          </cell>
          <cell r="G9339" t="str">
            <v/>
          </cell>
          <cell r="H9339" t="str">
            <v>Incentive Caluclator Tool</v>
          </cell>
          <cell r="I9339" t="str">
            <v>WB UT Incentive Calc EXTERNAL 1.1E 0722013.xlsx</v>
          </cell>
        </row>
        <row r="9340">
          <cell r="C9340" t="str">
            <v>12162013-130.2_Incentive Customer ($)</v>
          </cell>
          <cell r="D9340">
            <v>2</v>
          </cell>
          <cell r="E9340" t="str">
            <v>Incentive Customer ($)</v>
          </cell>
          <cell r="F9340" t="str">
            <v>Incentive Value Source</v>
          </cell>
          <cell r="G9340" t="str">
            <v/>
          </cell>
          <cell r="H9340" t="str">
            <v>Incentive Caluclator Tool</v>
          </cell>
          <cell r="I9340" t="str">
            <v>WA wattSmart Business Incentive DUMMY.xlsx</v>
          </cell>
        </row>
        <row r="9341">
          <cell r="C9341" t="str">
            <v>12162013-520.2_Planned Net to Gross Ratio</v>
          </cell>
          <cell r="D9341">
            <v>2</v>
          </cell>
          <cell r="E9341" t="str">
            <v>Planned Net to Gross Ratio</v>
          </cell>
          <cell r="F9341" t="str">
            <v>Net-to-Gross Valur Source</v>
          </cell>
          <cell r="G9341" t="str">
            <v/>
          </cell>
          <cell r="H9341" t="str">
            <v>Page 10</v>
          </cell>
          <cell r="I9341" t="str">
            <v>DSM_WY_EnergyFinAnswer_Report_2011.pdf</v>
          </cell>
        </row>
        <row r="9342">
          <cell r="C9342" t="str">
            <v>12162013-520.2_Planned Realization Rate</v>
          </cell>
          <cell r="D9342">
            <v>2</v>
          </cell>
          <cell r="E9342" t="str">
            <v>Planned Realization Rate</v>
          </cell>
          <cell r="F9342" t="str">
            <v>Realization Rate Value Source</v>
          </cell>
          <cell r="G9342" t="str">
            <v/>
          </cell>
          <cell r="H9342" t="str">
            <v>Table 1</v>
          </cell>
          <cell r="I9342" t="str">
            <v>DSM_WY_EnergyFinAnswer_Report_2011.pdf</v>
          </cell>
        </row>
        <row r="9343">
          <cell r="C9343" t="str">
            <v>12162013-520.2_Measure life (years)</v>
          </cell>
          <cell r="D9343">
            <v>2</v>
          </cell>
          <cell r="E9343" t="str">
            <v>Measure life (years)</v>
          </cell>
          <cell r="F9343" t="str">
            <v>Measure Life Value Source</v>
          </cell>
          <cell r="G9343" t="str">
            <v/>
          </cell>
          <cell r="H9343" t="str">
            <v>Table 26</v>
          </cell>
          <cell r="I9343" t="str">
            <v>2013-Wyoming-Annual-Report-Appendices-FINAL.pdf</v>
          </cell>
        </row>
        <row r="9344">
          <cell r="C9344" t="str">
            <v>07092014-006.1_Measure life (years)</v>
          </cell>
          <cell r="D9344">
            <v>1</v>
          </cell>
          <cell r="E9344" t="str">
            <v>Measure life (years)</v>
          </cell>
          <cell r="F9344" t="str">
            <v>Measure Life Value Source</v>
          </cell>
          <cell r="G9344" t="str">
            <v/>
          </cell>
          <cell r="H9344" t="str">
            <v>Page 90</v>
          </cell>
          <cell r="I9344" t="str">
            <v>Utah Industrial  Agricultural Measure Review and Update 1 May 2014.docx</v>
          </cell>
        </row>
        <row r="9345">
          <cell r="C9345" t="str">
            <v>07092014-006.1_Incremental cost ($)</v>
          </cell>
          <cell r="D9345">
            <v>1</v>
          </cell>
          <cell r="E9345" t="str">
            <v>Incremental cost ($)</v>
          </cell>
          <cell r="F9345" t="str">
            <v>Cost value source</v>
          </cell>
          <cell r="G9345" t="str">
            <v/>
          </cell>
          <cell r="H9345" t="str">
            <v/>
          </cell>
          <cell r="I9345" t="str">
            <v>Utah Industrial  Agricultural Measure Review and Update 1 May 2014.docx</v>
          </cell>
        </row>
        <row r="9346">
          <cell r="C9346" t="str">
            <v>07092014-006.1_Planned Realization Rate</v>
          </cell>
          <cell r="D9346">
            <v>1</v>
          </cell>
          <cell r="E9346" t="str">
            <v>Planned Realization Rate</v>
          </cell>
          <cell r="F9346" t="str">
            <v>Planned Realization Rate Value Source</v>
          </cell>
          <cell r="G9346" t="str">
            <v/>
          </cell>
          <cell r="H9346" t="str">
            <v>BAU - CE inputs sheet</v>
          </cell>
          <cell r="I9346" t="str">
            <v>CE inputs - measure update   small business 031314.xlsx</v>
          </cell>
        </row>
        <row r="9347">
          <cell r="C9347" t="str">
            <v>07092014-006.1_Gross incremental annual electric savings (kWh/yr)</v>
          </cell>
          <cell r="D9347">
            <v>1</v>
          </cell>
          <cell r="E9347" t="str">
            <v>Gross incremental annual electric savings (kWh/yr)</v>
          </cell>
          <cell r="F9347" t="str">
            <v>Energy savings value source</v>
          </cell>
          <cell r="G9347" t="str">
            <v/>
          </cell>
          <cell r="H9347" t="str">
            <v/>
          </cell>
          <cell r="I9347" t="str">
            <v>Utah Industrial  Agricultural Measure Review and Update 1 May 2014.docx</v>
          </cell>
        </row>
        <row r="9348">
          <cell r="C9348" t="str">
            <v>07092014-006.1_Planned Net to Gross Ratio</v>
          </cell>
          <cell r="D9348">
            <v>1</v>
          </cell>
          <cell r="E9348" t="str">
            <v>Planned Net to Gross Ratio</v>
          </cell>
          <cell r="F9348" t="str">
            <v>Planned Net-to-Gross Ratio Value Source</v>
          </cell>
          <cell r="G9348" t="str">
            <v/>
          </cell>
          <cell r="H9348" t="str">
            <v>BAU - CE inputs sheet</v>
          </cell>
          <cell r="I9348" t="str">
            <v>CE inputs - measure update   small business 031314.xlsx</v>
          </cell>
        </row>
        <row r="9349">
          <cell r="C9349" t="str">
            <v>12162013-193.2_Planned Net to Gross Ratio</v>
          </cell>
          <cell r="D9349">
            <v>2</v>
          </cell>
          <cell r="E9349" t="str">
            <v>Planned Net to Gross Ratio</v>
          </cell>
          <cell r="F9349" t="str">
            <v>Net-to-Gross Value Source</v>
          </cell>
          <cell r="G9349" t="str">
            <v/>
          </cell>
          <cell r="H9349" t="str">
            <v>Page 2</v>
          </cell>
          <cell r="I9349" t="str">
            <v>CA_Energy_FinAnswer_Program_Evaluation_2009-2011.pdf</v>
          </cell>
        </row>
        <row r="9350">
          <cell r="C9350" t="str">
            <v>12162013-323.2_Planned Net to Gross Ratio</v>
          </cell>
          <cell r="D9350">
            <v>2</v>
          </cell>
          <cell r="E9350" t="str">
            <v>Planned Net to Gross Ratio</v>
          </cell>
          <cell r="F9350" t="str">
            <v>Net-to-Gross Ratio Value Source</v>
          </cell>
          <cell r="G9350" t="str">
            <v/>
          </cell>
          <cell r="H9350" t="str">
            <v>Page 2</v>
          </cell>
          <cell r="I9350" t="str">
            <v>ID_Energy_FinAnswer_Program_Evaluation_2009-2011.pdf</v>
          </cell>
        </row>
        <row r="9351">
          <cell r="C9351" t="str">
            <v>12162013-323.2_Planned Realization Rate</v>
          </cell>
          <cell r="D9351">
            <v>2</v>
          </cell>
          <cell r="E9351" t="str">
            <v>Planned Realization Rate</v>
          </cell>
          <cell r="F9351" t="str">
            <v>Realization Rate Value Source</v>
          </cell>
          <cell r="G9351" t="str">
            <v/>
          </cell>
          <cell r="H9351" t="str">
            <v>Table 1</v>
          </cell>
          <cell r="I9351" t="str">
            <v>ID_Energy_FinAnswer_Program_Evaluation_2009-2011.pdf</v>
          </cell>
        </row>
        <row r="9352">
          <cell r="C9352" t="str">
            <v>12162013-323.2_Measure life (years)</v>
          </cell>
          <cell r="D9352">
            <v>2</v>
          </cell>
          <cell r="E9352" t="str">
            <v>Measure life (years)</v>
          </cell>
          <cell r="F9352" t="str">
            <v>Measure Life Value Source</v>
          </cell>
          <cell r="G9352" t="str">
            <v>14.5, rounded to 15</v>
          </cell>
          <cell r="H9352" t="str">
            <v>Table 16</v>
          </cell>
          <cell r="I9352" t="str">
            <v>Idaho Energy FinAnswer Evaluation Report - 2008.pdf</v>
          </cell>
        </row>
        <row r="9353">
          <cell r="C9353" t="str">
            <v>11222013-073.2_Incentive Customer ($)</v>
          </cell>
          <cell r="D9353">
            <v>2</v>
          </cell>
          <cell r="E9353" t="str">
            <v>Incentive Customer ($)</v>
          </cell>
          <cell r="F9353" t="str">
            <v>Incentive Value Source</v>
          </cell>
          <cell r="G9353" t="str">
            <v/>
          </cell>
          <cell r="H9353" t="str">
            <v>Incentive Caluclator Tool</v>
          </cell>
          <cell r="I9353" t="str">
            <v>WB UT Incentive Calc EXTERNAL 1.1E 0722013.xlsx</v>
          </cell>
        </row>
        <row r="9354">
          <cell r="C9354" t="str">
            <v>12162013-063.2_Incentive Customer ($)</v>
          </cell>
          <cell r="D9354">
            <v>2</v>
          </cell>
          <cell r="E9354" t="str">
            <v>Incentive Customer ($)</v>
          </cell>
          <cell r="F9354" t="str">
            <v>Incentive Value Source</v>
          </cell>
          <cell r="G9354" t="str">
            <v/>
          </cell>
          <cell r="H9354" t="str">
            <v>Incentive Caluclator Tool</v>
          </cell>
          <cell r="I9354" t="str">
            <v>WA wattSmart Business Incentive DUMMY.xlsx</v>
          </cell>
        </row>
        <row r="9355">
          <cell r="C9355" t="str">
            <v>12162013-453.2_Measure life (years)</v>
          </cell>
          <cell r="D9355">
            <v>2</v>
          </cell>
          <cell r="E9355" t="str">
            <v>Measure life (years)</v>
          </cell>
          <cell r="F9355" t="str">
            <v>Measure Life Value Source</v>
          </cell>
          <cell r="G9355" t="str">
            <v/>
          </cell>
          <cell r="H9355" t="str">
            <v>Table 26</v>
          </cell>
          <cell r="I9355" t="str">
            <v>2013-Wyoming-Annual-Report-Appendices-FINAL.pdf</v>
          </cell>
        </row>
        <row r="9356">
          <cell r="C9356" t="str">
            <v>12162013-453.2_Planned Net to Gross Ratio</v>
          </cell>
          <cell r="D9356">
            <v>2</v>
          </cell>
          <cell r="E9356" t="str">
            <v>Planned Net to Gross Ratio</v>
          </cell>
          <cell r="F9356" t="str">
            <v>Net-to-Gross Valur Source</v>
          </cell>
          <cell r="G9356" t="str">
            <v/>
          </cell>
          <cell r="H9356" t="str">
            <v>Page 10</v>
          </cell>
          <cell r="I9356" t="str">
            <v>DSM_WY_EnergyFinAnswer_Report_2011.pdf</v>
          </cell>
        </row>
        <row r="9357">
          <cell r="C9357" t="str">
            <v>12162013-453.2_Planned Realization Rate</v>
          </cell>
          <cell r="D9357">
            <v>2</v>
          </cell>
          <cell r="E9357" t="str">
            <v>Planned Realization Rate</v>
          </cell>
          <cell r="F9357" t="str">
            <v>Realization Rate Value Source</v>
          </cell>
          <cell r="G9357" t="str">
            <v/>
          </cell>
          <cell r="H9357" t="str">
            <v>Table 1</v>
          </cell>
          <cell r="I9357" t="str">
            <v>DSM_WY_EnergyFinAnswer_Report_2011.pdf</v>
          </cell>
        </row>
        <row r="9358">
          <cell r="C9358" t="str">
            <v>12162013-194.2_Planned Net to Gross Ratio</v>
          </cell>
          <cell r="D9358">
            <v>2</v>
          </cell>
          <cell r="E9358" t="str">
            <v>Planned Net to Gross Ratio</v>
          </cell>
          <cell r="F9358" t="str">
            <v>Net-to-Gross Value Source</v>
          </cell>
          <cell r="G9358" t="str">
            <v/>
          </cell>
          <cell r="H9358" t="str">
            <v>Page 2</v>
          </cell>
          <cell r="I9358" t="str">
            <v>CA_Energy_FinAnswer_Program_Evaluation_2009-2011.pdf</v>
          </cell>
        </row>
        <row r="9359">
          <cell r="C9359" t="str">
            <v>12162013-324.2_Planned Net to Gross Ratio</v>
          </cell>
          <cell r="D9359">
            <v>2</v>
          </cell>
          <cell r="E9359" t="str">
            <v>Planned Net to Gross Ratio</v>
          </cell>
          <cell r="F9359" t="str">
            <v>Net-to-Gross Ratio Value Source</v>
          </cell>
          <cell r="G9359" t="str">
            <v/>
          </cell>
          <cell r="H9359" t="str">
            <v>Page 2</v>
          </cell>
          <cell r="I9359" t="str">
            <v>ID_Energy_FinAnswer_Program_Evaluation_2009-2011.pdf</v>
          </cell>
        </row>
        <row r="9360">
          <cell r="C9360" t="str">
            <v>12162013-324.2_Measure life (years)</v>
          </cell>
          <cell r="D9360">
            <v>2</v>
          </cell>
          <cell r="E9360" t="str">
            <v>Measure life (years)</v>
          </cell>
          <cell r="F9360" t="str">
            <v>Measure Life Value Source</v>
          </cell>
          <cell r="G9360" t="str">
            <v>14.5, rounded to 15</v>
          </cell>
          <cell r="H9360" t="str">
            <v>Table 16</v>
          </cell>
          <cell r="I9360" t="str">
            <v>Idaho Energy FinAnswer Evaluation Report - 2008.pdf</v>
          </cell>
        </row>
        <row r="9361">
          <cell r="C9361" t="str">
            <v>12162013-324.2_Planned Realization Rate</v>
          </cell>
          <cell r="D9361">
            <v>2</v>
          </cell>
          <cell r="E9361" t="str">
            <v>Planned Realization Rate</v>
          </cell>
          <cell r="F9361" t="str">
            <v>Realization Rate Value Source</v>
          </cell>
          <cell r="G9361" t="str">
            <v/>
          </cell>
          <cell r="H9361" t="str">
            <v>Table 1</v>
          </cell>
          <cell r="I9361" t="str">
            <v>ID_Energy_FinAnswer_Program_Evaluation_2009-2011.pdf</v>
          </cell>
        </row>
        <row r="9362">
          <cell r="C9362" t="str">
            <v>11222013-074.2_Incentive Customer ($)</v>
          </cell>
          <cell r="D9362">
            <v>2</v>
          </cell>
          <cell r="E9362" t="str">
            <v>Incentive Customer ($)</v>
          </cell>
          <cell r="F9362" t="str">
            <v>Incentive Value Source</v>
          </cell>
          <cell r="G9362" t="str">
            <v/>
          </cell>
          <cell r="H9362" t="str">
            <v>Incentive Caluclator Tool</v>
          </cell>
          <cell r="I9362" t="str">
            <v>WB UT Incentive Calc EXTERNAL 1.1E 0722013.xlsx</v>
          </cell>
        </row>
        <row r="9363">
          <cell r="C9363" t="str">
            <v>12162013-064.2_Incentive Customer ($)</v>
          </cell>
          <cell r="D9363">
            <v>2</v>
          </cell>
          <cell r="E9363" t="str">
            <v>Incentive Customer ($)</v>
          </cell>
          <cell r="F9363" t="str">
            <v>Incentive Value Source</v>
          </cell>
          <cell r="G9363" t="str">
            <v/>
          </cell>
          <cell r="H9363" t="str">
            <v>Incentive Caluclator Tool</v>
          </cell>
          <cell r="I9363" t="str">
            <v>WA wattSmart Business Incentive DUMMY.xlsx</v>
          </cell>
        </row>
        <row r="9364">
          <cell r="C9364" t="str">
            <v>12162013-454.2_Measure life (years)</v>
          </cell>
          <cell r="D9364">
            <v>2</v>
          </cell>
          <cell r="E9364" t="str">
            <v>Measure life (years)</v>
          </cell>
          <cell r="F9364" t="str">
            <v>Measure Life Value Source</v>
          </cell>
          <cell r="G9364" t="str">
            <v/>
          </cell>
          <cell r="H9364" t="str">
            <v>Table 26</v>
          </cell>
          <cell r="I9364" t="str">
            <v>2013-Wyoming-Annual-Report-Appendices-FINAL.pdf</v>
          </cell>
        </row>
        <row r="9365">
          <cell r="C9365" t="str">
            <v>12162013-454.2_Planned Realization Rate</v>
          </cell>
          <cell r="D9365">
            <v>2</v>
          </cell>
          <cell r="E9365" t="str">
            <v>Planned Realization Rate</v>
          </cell>
          <cell r="F9365" t="str">
            <v>Realization Rate Value Source</v>
          </cell>
          <cell r="G9365" t="str">
            <v/>
          </cell>
          <cell r="H9365" t="str">
            <v>Table 1</v>
          </cell>
          <cell r="I9365" t="str">
            <v>DSM_WY_EnergyFinAnswer_Report_2011.pdf</v>
          </cell>
        </row>
        <row r="9366">
          <cell r="C9366" t="str">
            <v>12162013-454.2_Planned Net to Gross Ratio</v>
          </cell>
          <cell r="D9366">
            <v>2</v>
          </cell>
          <cell r="E9366" t="str">
            <v>Planned Net to Gross Ratio</v>
          </cell>
          <cell r="F9366" t="str">
            <v>Net-to-Gross Valur Source</v>
          </cell>
          <cell r="G9366" t="str">
            <v/>
          </cell>
          <cell r="H9366" t="str">
            <v>Page 10</v>
          </cell>
          <cell r="I9366" t="str">
            <v>DSM_WY_EnergyFinAnswer_Report_2011.pdf</v>
          </cell>
        </row>
        <row r="9367">
          <cell r="C9367" t="str">
            <v>217.2_Measure life (years)</v>
          </cell>
          <cell r="D9367">
            <v>2</v>
          </cell>
          <cell r="E9367" t="str">
            <v>Measure life (years)</v>
          </cell>
          <cell r="F9367" t="str">
            <v>Measure Life Value Source</v>
          </cell>
          <cell r="G9367" t="str">
            <v/>
          </cell>
          <cell r="H9367" t="str">
            <v/>
          </cell>
          <cell r="I9367" t="str">
            <v>Irrigation Measure Revision - Analysis Updated 13 Feb 2014.xlsx</v>
          </cell>
        </row>
        <row r="9368">
          <cell r="C9368" t="str">
            <v>217.2_Gross Average Monthly Demand Reduction (kW/unit)</v>
          </cell>
          <cell r="D9368">
            <v>2</v>
          </cell>
          <cell r="E9368" t="str">
            <v>Gross Average Monthly Demand Reduction (kW/unit)</v>
          </cell>
          <cell r="F9368" t="str">
            <v>Demand Savings Value Source</v>
          </cell>
          <cell r="G9368" t="str">
            <v/>
          </cell>
          <cell r="H9368" t="str">
            <v/>
          </cell>
          <cell r="I9368" t="str">
            <v>Irrigation Measure Revision - Analysis Updated 13 Feb 2014.xlsx</v>
          </cell>
        </row>
        <row r="9369">
          <cell r="C9369" t="str">
            <v>217.2_Planned Realization Rate</v>
          </cell>
          <cell r="D9369">
            <v>2</v>
          </cell>
          <cell r="E9369" t="str">
            <v>Planned Realization Rate</v>
          </cell>
          <cell r="F9369" t="str">
            <v>Realization Rate Value Source</v>
          </cell>
          <cell r="G9369" t="str">
            <v/>
          </cell>
          <cell r="H9369" t="str">
            <v xml:space="preserve"> Table 1, p. 2.</v>
          </cell>
          <cell r="I9369" t="str">
            <v>CA_FinAnswer_Express_Program_Evaluation_2009-2011.pdf</v>
          </cell>
        </row>
        <row r="9370">
          <cell r="C9370" t="str">
            <v>217.2_Gross incremental annual electric savings (kWh/yr)</v>
          </cell>
          <cell r="D9370">
            <v>2</v>
          </cell>
          <cell r="E9370" t="str">
            <v>Gross incremental annual electric savings (kWh/yr)</v>
          </cell>
          <cell r="F9370" t="str">
            <v>Energy Savings Value Source</v>
          </cell>
          <cell r="G9370" t="str">
            <v/>
          </cell>
          <cell r="H9370" t="str">
            <v/>
          </cell>
          <cell r="I9370" t="str">
            <v>Irrigation Measure Revision - Analysis Updated 13 Feb 2014.xlsx</v>
          </cell>
        </row>
        <row r="9371">
          <cell r="C9371" t="str">
            <v>217.2_Incremental cost ($)</v>
          </cell>
          <cell r="D9371">
            <v>2</v>
          </cell>
          <cell r="E9371" t="str">
            <v>Incremental cost ($)</v>
          </cell>
          <cell r="F9371" t="str">
            <v>Incremental Cost Value Source</v>
          </cell>
          <cell r="G9371" t="str">
            <v/>
          </cell>
          <cell r="H9371" t="str">
            <v/>
          </cell>
          <cell r="I9371" t="str">
            <v>Irrigation Measure Revision - Analysis Updated 13 Feb 2014.xlsx</v>
          </cell>
        </row>
        <row r="9372">
          <cell r="C9372" t="str">
            <v>217.2_Planned Net to Gross Ratio</v>
          </cell>
          <cell r="D9372">
            <v>2</v>
          </cell>
          <cell r="E9372" t="str">
            <v>Planned Net to Gross Ratio</v>
          </cell>
          <cell r="F9372" t="str">
            <v>Net-to-Gross Value Source</v>
          </cell>
          <cell r="G9372" t="str">
            <v/>
          </cell>
          <cell r="H9372" t="str">
            <v>P. 2 .</v>
          </cell>
          <cell r="I9372" t="str">
            <v>CA_FinAnswer_Express_Program_Evaluation_2009-2011.pdf</v>
          </cell>
        </row>
        <row r="9373">
          <cell r="C9373" t="str">
            <v>861.2_Gross Average Monthly Demand Reduction (kW/unit)</v>
          </cell>
          <cell r="D9373">
            <v>2</v>
          </cell>
          <cell r="E9373" t="str">
            <v>Gross Average Monthly Demand Reduction (kW/unit)</v>
          </cell>
          <cell r="F9373" t="str">
            <v>Savings Parameters</v>
          </cell>
          <cell r="G9373" t="str">
            <v/>
          </cell>
          <cell r="H9373" t="str">
            <v/>
          </cell>
          <cell r="I9373" t="str">
            <v>Irrigation Measure Revision - Analysis 11 Oct 2013.xlsx</v>
          </cell>
        </row>
        <row r="9374">
          <cell r="C9374" t="str">
            <v>861.2_Incentive Customer ($)</v>
          </cell>
          <cell r="D9374">
            <v>2</v>
          </cell>
          <cell r="E9374" t="str">
            <v>Incentive Customer ($)</v>
          </cell>
          <cell r="F9374" t="str">
            <v>Incentive Value Source</v>
          </cell>
          <cell r="G9374" t="str">
            <v/>
          </cell>
          <cell r="H9374" t="str">
            <v>Page 24</v>
          </cell>
          <cell r="I9374" t="str">
            <v>Review and Update Industrial Agricultural Incentive Table Measures Washington 3 Nov 2013.pdf</v>
          </cell>
        </row>
        <row r="9375">
          <cell r="C9375" t="str">
            <v>861.2_Incremental cost ($)</v>
          </cell>
          <cell r="D9375">
            <v>2</v>
          </cell>
          <cell r="E9375" t="str">
            <v>Incremental cost ($)</v>
          </cell>
          <cell r="F9375" t="str">
            <v>Cost Value Source</v>
          </cell>
          <cell r="G9375" t="str">
            <v/>
          </cell>
          <cell r="H9375" t="str">
            <v>Page 24</v>
          </cell>
          <cell r="I9375" t="str">
            <v>Review and Update Industrial Agricultural Incentive Table Measures Washington 3 Nov 2013.pdf</v>
          </cell>
        </row>
        <row r="9376">
          <cell r="C9376" t="str">
            <v>861.2_Gross incremental annual electric savings (kWh/yr)</v>
          </cell>
          <cell r="D9376">
            <v>2</v>
          </cell>
          <cell r="E9376" t="str">
            <v>Gross incremental annual electric savings (kWh/yr)</v>
          </cell>
          <cell r="F9376" t="str">
            <v xml:space="preserve">Energy Savings Value Source </v>
          </cell>
          <cell r="G9376" t="str">
            <v/>
          </cell>
          <cell r="H9376" t="str">
            <v>Page 24</v>
          </cell>
          <cell r="I9376" t="str">
            <v>Review and Update Industrial Agricultural Incentive Table Measures Washington 3 Nov 2013.pdf</v>
          </cell>
        </row>
        <row r="9377">
          <cell r="C9377" t="str">
            <v>861.2_Gross Average Monthly Demand Reduction (kW/unit)</v>
          </cell>
          <cell r="D9377">
            <v>2</v>
          </cell>
          <cell r="E9377" t="str">
            <v>Gross Average Monthly Demand Reduction (kW/unit)</v>
          </cell>
          <cell r="F9377" t="str">
            <v>Demand Reduction Value Source</v>
          </cell>
          <cell r="G9377" t="str">
            <v/>
          </cell>
          <cell r="H9377" t="str">
            <v>Page 24</v>
          </cell>
          <cell r="I9377" t="str">
            <v>Review and Update Industrial Agricultural Incentive Table Measures Washington 3 Nov 2013.pdf</v>
          </cell>
        </row>
        <row r="9378">
          <cell r="C9378" t="str">
            <v>861.2_Gross incremental annual electric savings (kWh/yr)</v>
          </cell>
          <cell r="D9378">
            <v>2</v>
          </cell>
          <cell r="E9378" t="str">
            <v>Gross incremental annual electric savings (kWh/yr)</v>
          </cell>
          <cell r="F9378" t="str">
            <v>Savings Parameters</v>
          </cell>
          <cell r="G9378" t="str">
            <v/>
          </cell>
          <cell r="H9378" t="str">
            <v/>
          </cell>
          <cell r="I9378" t="str">
            <v>Irrigation Measure Revision - Analysis 11 Oct 2013.xlsx</v>
          </cell>
        </row>
        <row r="9379">
          <cell r="C9379" t="str">
            <v>861.2_Measure life (years)</v>
          </cell>
          <cell r="D9379">
            <v>2</v>
          </cell>
          <cell r="E9379" t="str">
            <v>Measure life (years)</v>
          </cell>
          <cell r="F9379" t="str">
            <v>Measure Life Value Source</v>
          </cell>
          <cell r="G9379" t="str">
            <v/>
          </cell>
          <cell r="H9379" t="str">
            <v>Page 24</v>
          </cell>
          <cell r="I9379" t="str">
            <v>Review and Update Industrial Agricultural Incentive Table Measures Washington 3 Nov 2013.pdf</v>
          </cell>
        </row>
        <row r="9380">
          <cell r="C9380" t="str">
            <v>1085.2_Planned Net to Gross Ratio</v>
          </cell>
          <cell r="D9380">
            <v>2</v>
          </cell>
          <cell r="E9380" t="str">
            <v>Planned Net to Gross Ratio</v>
          </cell>
          <cell r="F9380" t="str">
            <v>Net-to-Gross Value Source</v>
          </cell>
          <cell r="G9380" t="str">
            <v/>
          </cell>
          <cell r="H9380" t="str">
            <v>Recommendation on Page 10</v>
          </cell>
          <cell r="I9380" t="str">
            <v>DSM_WY_EnergyFinAnswer_Report_2011.pdf</v>
          </cell>
        </row>
        <row r="9381">
          <cell r="C9381" t="str">
            <v>1085.2_Incremental cost ($)</v>
          </cell>
          <cell r="D9381">
            <v>2</v>
          </cell>
          <cell r="E9381" t="str">
            <v>Incremental cost ($)</v>
          </cell>
          <cell r="F9381" t="str">
            <v>Incremental Cost Value Source</v>
          </cell>
          <cell r="G9381" t="str">
            <v/>
          </cell>
          <cell r="H9381" t="str">
            <v>Page 25</v>
          </cell>
          <cell r="I9381" t="str">
            <v>Wyoming Industrial  Agricultural Measure Review and Update 9 Nov.docx</v>
          </cell>
        </row>
        <row r="9382">
          <cell r="C9382" t="str">
            <v>1085.2_Gross incremental annual electric savings (kWh/yr)</v>
          </cell>
          <cell r="D9382">
            <v>2</v>
          </cell>
          <cell r="E9382" t="str">
            <v>Gross incremental annual electric savings (kWh/yr)</v>
          </cell>
          <cell r="F9382" t="str">
            <v>Energy Savings Value Source</v>
          </cell>
          <cell r="G9382" t="str">
            <v/>
          </cell>
          <cell r="H9382" t="str">
            <v>Page 25</v>
          </cell>
          <cell r="I9382" t="str">
            <v>Wyoming Industrial  Agricultural Measure Review and Update 9 Nov.docx</v>
          </cell>
        </row>
        <row r="9383">
          <cell r="C9383" t="str">
            <v>1085.2_Gross Average Monthly Demand Reduction (kW/unit)</v>
          </cell>
          <cell r="D9383">
            <v>2</v>
          </cell>
          <cell r="E9383" t="str">
            <v>Gross Average Monthly Demand Reduction (kW/unit)</v>
          </cell>
          <cell r="F9383" t="str">
            <v>Demand Savings Value Source</v>
          </cell>
          <cell r="G9383" t="str">
            <v/>
          </cell>
          <cell r="H9383" t="str">
            <v>Page 25</v>
          </cell>
          <cell r="I9383" t="str">
            <v>Wyoming Industrial  Agricultural Measure Review and Update 9 Nov.docx</v>
          </cell>
        </row>
        <row r="9384">
          <cell r="C9384" t="str">
            <v>1085.2_Measure life (years)</v>
          </cell>
          <cell r="D9384">
            <v>2</v>
          </cell>
          <cell r="E9384" t="str">
            <v>Measure life (years)</v>
          </cell>
          <cell r="F9384" t="str">
            <v>Measure Life Value Source</v>
          </cell>
          <cell r="G9384" t="str">
            <v/>
          </cell>
          <cell r="H9384" t="str">
            <v>Page 25</v>
          </cell>
          <cell r="I9384" t="str">
            <v>Wyoming Industrial  Agricultural Measure Review and Update 9 Nov.docx</v>
          </cell>
        </row>
        <row r="9385">
          <cell r="C9385" t="str">
            <v>203.2_Planned Net to Gross Ratio</v>
          </cell>
          <cell r="D9385">
            <v>2</v>
          </cell>
          <cell r="E9385" t="str">
            <v>Planned Net to Gross Ratio</v>
          </cell>
          <cell r="F9385" t="str">
            <v>Net-to-Gross Value Source</v>
          </cell>
          <cell r="G9385" t="str">
            <v/>
          </cell>
          <cell r="H9385" t="str">
            <v>P. 2 .</v>
          </cell>
          <cell r="I9385" t="str">
            <v>CA_FinAnswer_Express_Program_Evaluation_2009-2011.pdf</v>
          </cell>
        </row>
        <row r="9386">
          <cell r="C9386" t="str">
            <v>203.2_Gross Average Monthly Demand Reduction (kW/unit)</v>
          </cell>
          <cell r="D9386">
            <v>2</v>
          </cell>
          <cell r="E9386" t="str">
            <v>Gross Average Monthly Demand Reduction (kW/unit)</v>
          </cell>
          <cell r="F9386" t="str">
            <v>Demand Savings Value Source</v>
          </cell>
          <cell r="G9386" t="str">
            <v/>
          </cell>
          <cell r="H9386" t="str">
            <v/>
          </cell>
          <cell r="I9386" t="str">
            <v>Irrigation Measure Revision - Analysis Updated 13 Feb 2014.xlsx</v>
          </cell>
        </row>
        <row r="9387">
          <cell r="C9387" t="str">
            <v>203.2_Incremental cost ($)</v>
          </cell>
          <cell r="D9387">
            <v>2</v>
          </cell>
          <cell r="E9387" t="str">
            <v>Incremental cost ($)</v>
          </cell>
          <cell r="F9387" t="str">
            <v>Incremental Cost Value Source</v>
          </cell>
          <cell r="G9387" t="str">
            <v/>
          </cell>
          <cell r="H9387" t="str">
            <v/>
          </cell>
          <cell r="I9387" t="str">
            <v>Irrigation Measure Revision - Analysis Updated 13 Feb 2014.xlsx</v>
          </cell>
        </row>
        <row r="9388">
          <cell r="C9388" t="str">
            <v>203.2_Planned Realization Rate</v>
          </cell>
          <cell r="D9388">
            <v>2</v>
          </cell>
          <cell r="E9388" t="str">
            <v>Planned Realization Rate</v>
          </cell>
          <cell r="F9388" t="str">
            <v>Realization Rate Value Source</v>
          </cell>
          <cell r="G9388" t="str">
            <v/>
          </cell>
          <cell r="H9388" t="str">
            <v xml:space="preserve"> Table 1, p. 2.</v>
          </cell>
          <cell r="I9388" t="str">
            <v>CA_FinAnswer_Express_Program_Evaluation_2009-2011.pdf</v>
          </cell>
        </row>
        <row r="9389">
          <cell r="C9389" t="str">
            <v>203.2_Measure life (years)</v>
          </cell>
          <cell r="D9389">
            <v>2</v>
          </cell>
          <cell r="E9389" t="str">
            <v>Measure life (years)</v>
          </cell>
          <cell r="F9389" t="str">
            <v>Measure Life Value Source</v>
          </cell>
          <cell r="G9389" t="str">
            <v/>
          </cell>
          <cell r="H9389" t="str">
            <v/>
          </cell>
          <cell r="I9389" t="str">
            <v>Irrigation Measure Revision - Analysis Updated 13 Feb 2014.xlsx</v>
          </cell>
        </row>
        <row r="9390">
          <cell r="C9390" t="str">
            <v>203.2_Gross incremental annual electric savings (kWh/yr)</v>
          </cell>
          <cell r="D9390">
            <v>2</v>
          </cell>
          <cell r="E9390" t="str">
            <v>Gross incremental annual electric savings (kWh/yr)</v>
          </cell>
          <cell r="F9390" t="str">
            <v>Energy Savings Value Source</v>
          </cell>
          <cell r="G9390" t="str">
            <v/>
          </cell>
          <cell r="H9390" t="str">
            <v/>
          </cell>
          <cell r="I9390" t="str">
            <v>Irrigation Measure Revision - Analysis Updated 13 Feb 2014.xlsx</v>
          </cell>
        </row>
        <row r="9391">
          <cell r="C9391" t="str">
            <v>859.2_Gross incremental annual electric savings (kWh/yr)</v>
          </cell>
          <cell r="D9391">
            <v>2</v>
          </cell>
          <cell r="E9391" t="str">
            <v>Gross incremental annual electric savings (kWh/yr)</v>
          </cell>
          <cell r="F9391" t="str">
            <v xml:space="preserve">Energy Savings Value Source </v>
          </cell>
          <cell r="G9391" t="str">
            <v/>
          </cell>
          <cell r="H9391" t="str">
            <v>Page 23</v>
          </cell>
          <cell r="I9391" t="str">
            <v>Review and Update Industrial Agricultural Incentive Table Measures Washington 3 Nov 2013.pdf</v>
          </cell>
        </row>
        <row r="9392">
          <cell r="C9392" t="str">
            <v>859.2_Gross Average Monthly Demand Reduction (kW/unit)</v>
          </cell>
          <cell r="D9392">
            <v>2</v>
          </cell>
          <cell r="E9392" t="str">
            <v>Gross Average Monthly Demand Reduction (kW/unit)</v>
          </cell>
          <cell r="F9392" t="str">
            <v>Savings Parameters</v>
          </cell>
          <cell r="G9392" t="str">
            <v/>
          </cell>
          <cell r="H9392" t="str">
            <v/>
          </cell>
          <cell r="I9392" t="str">
            <v>Irrigation Measure Revision - Analysis 11 Oct 2013.xlsx</v>
          </cell>
        </row>
        <row r="9393">
          <cell r="C9393" t="str">
            <v>859.2_Measure life (years)</v>
          </cell>
          <cell r="D9393">
            <v>2</v>
          </cell>
          <cell r="E9393" t="str">
            <v>Measure life (years)</v>
          </cell>
          <cell r="F9393" t="str">
            <v>Measure Life Value Source</v>
          </cell>
          <cell r="G9393" t="str">
            <v/>
          </cell>
          <cell r="H9393" t="str">
            <v>Page 23</v>
          </cell>
          <cell r="I9393" t="str">
            <v>Review and Update Industrial Agricultural Incentive Table Measures Washington 3 Nov 2013.pdf</v>
          </cell>
        </row>
        <row r="9394">
          <cell r="C9394" t="str">
            <v>859.2_Incentive Customer ($)</v>
          </cell>
          <cell r="D9394">
            <v>2</v>
          </cell>
          <cell r="E9394" t="str">
            <v>Incentive Customer ($)</v>
          </cell>
          <cell r="F9394" t="str">
            <v>Incentive Value Source</v>
          </cell>
          <cell r="G9394" t="str">
            <v/>
          </cell>
          <cell r="H9394" t="str">
            <v>Page 23</v>
          </cell>
          <cell r="I9394" t="str">
            <v>Review and Update Industrial Agricultural Incentive Table Measures Washington 3 Nov 2013.pdf</v>
          </cell>
        </row>
        <row r="9395">
          <cell r="C9395" t="str">
            <v>859.2_Incremental cost ($)</v>
          </cell>
          <cell r="D9395">
            <v>2</v>
          </cell>
          <cell r="E9395" t="str">
            <v>Incremental cost ($)</v>
          </cell>
          <cell r="F9395" t="str">
            <v>Cost Value Source</v>
          </cell>
          <cell r="G9395" t="str">
            <v/>
          </cell>
          <cell r="H9395" t="str">
            <v>Page 23</v>
          </cell>
          <cell r="I9395" t="str">
            <v>Review and Update Industrial Agricultural Incentive Table Measures Washington 3 Nov 2013.pdf</v>
          </cell>
        </row>
        <row r="9396">
          <cell r="C9396" t="str">
            <v>859.2_Gross incremental annual electric savings (kWh/yr)</v>
          </cell>
          <cell r="D9396">
            <v>2</v>
          </cell>
          <cell r="E9396" t="str">
            <v>Gross incremental annual electric savings (kWh/yr)</v>
          </cell>
          <cell r="F9396" t="str">
            <v>Savings Parameters</v>
          </cell>
          <cell r="G9396" t="str">
            <v/>
          </cell>
          <cell r="H9396" t="str">
            <v/>
          </cell>
          <cell r="I9396" t="str">
            <v>Irrigation Measure Revision - Analysis 11 Oct 2013.xlsx</v>
          </cell>
        </row>
        <row r="9397">
          <cell r="C9397" t="str">
            <v>859.2_Gross Average Monthly Demand Reduction (kW/unit)</v>
          </cell>
          <cell r="D9397">
            <v>2</v>
          </cell>
          <cell r="E9397" t="str">
            <v>Gross Average Monthly Demand Reduction (kW/unit)</v>
          </cell>
          <cell r="F9397" t="str">
            <v>Demand Reduction Value Source</v>
          </cell>
          <cell r="G9397" t="str">
            <v/>
          </cell>
          <cell r="H9397" t="str">
            <v>Page 23</v>
          </cell>
          <cell r="I9397" t="str">
            <v>Review and Update Industrial Agricultural Incentive Table Measures Washington 3 Nov 2013.pdf</v>
          </cell>
        </row>
        <row r="9398">
          <cell r="C9398" t="str">
            <v>1084.2_Gross incremental annual electric savings (kWh/yr)</v>
          </cell>
          <cell r="D9398">
            <v>2</v>
          </cell>
          <cell r="E9398" t="str">
            <v>Gross incremental annual electric savings (kWh/yr)</v>
          </cell>
          <cell r="F9398" t="str">
            <v>Energy Savings Value Source</v>
          </cell>
          <cell r="G9398" t="str">
            <v/>
          </cell>
          <cell r="H9398" t="str">
            <v>Page 24</v>
          </cell>
          <cell r="I9398" t="str">
            <v>Wyoming Industrial  Agricultural Measure Review and Update 9 Nov.docx</v>
          </cell>
        </row>
        <row r="9399">
          <cell r="C9399" t="str">
            <v>1084.2_Incremental cost ($)</v>
          </cell>
          <cell r="D9399">
            <v>2</v>
          </cell>
          <cell r="E9399" t="str">
            <v>Incremental cost ($)</v>
          </cell>
          <cell r="F9399" t="str">
            <v>Incremental Cost Value Source</v>
          </cell>
          <cell r="G9399" t="str">
            <v/>
          </cell>
          <cell r="H9399" t="str">
            <v>Page 24</v>
          </cell>
          <cell r="I9399" t="str">
            <v>Wyoming Industrial  Agricultural Measure Review and Update 9 Nov.docx</v>
          </cell>
        </row>
        <row r="9400">
          <cell r="C9400" t="str">
            <v>1084.2_Planned Net to Gross Ratio</v>
          </cell>
          <cell r="D9400">
            <v>2</v>
          </cell>
          <cell r="E9400" t="str">
            <v>Planned Net to Gross Ratio</v>
          </cell>
          <cell r="F9400" t="str">
            <v>Net-to-Gross Value Source</v>
          </cell>
          <cell r="G9400" t="str">
            <v/>
          </cell>
          <cell r="H9400" t="str">
            <v>Recommendation on Page 10</v>
          </cell>
          <cell r="I9400" t="str">
            <v>DSM_WY_EnergyFinAnswer_Report_2011.pdf</v>
          </cell>
        </row>
        <row r="9401">
          <cell r="C9401" t="str">
            <v>1084.2_Gross Average Monthly Demand Reduction (kW/unit)</v>
          </cell>
          <cell r="D9401">
            <v>2</v>
          </cell>
          <cell r="E9401" t="str">
            <v>Gross Average Monthly Demand Reduction (kW/unit)</v>
          </cell>
          <cell r="F9401" t="str">
            <v>Demand Savings Value Source</v>
          </cell>
          <cell r="G9401" t="str">
            <v/>
          </cell>
          <cell r="H9401" t="str">
            <v>Page 24</v>
          </cell>
          <cell r="I9401" t="str">
            <v>Wyoming Industrial  Agricultural Measure Review and Update 9 Nov.docx</v>
          </cell>
        </row>
        <row r="9402">
          <cell r="C9402" t="str">
            <v>1084.2_Measure life (years)</v>
          </cell>
          <cell r="D9402">
            <v>2</v>
          </cell>
          <cell r="E9402" t="str">
            <v>Measure life (years)</v>
          </cell>
          <cell r="F9402" t="str">
            <v>Measure Life Value Source</v>
          </cell>
          <cell r="G9402" t="str">
            <v/>
          </cell>
          <cell r="H9402" t="str">
            <v>Page 24</v>
          </cell>
          <cell r="I9402" t="str">
            <v>Wyoming Industrial  Agricultural Measure Review and Update 9 Nov.docx</v>
          </cell>
        </row>
        <row r="9403">
          <cell r="C9403" t="str">
            <v>443.2_Gross Average Monthly Demand Reduction (kW/unit)</v>
          </cell>
          <cell r="D9403">
            <v>2</v>
          </cell>
          <cell r="E9403" t="str">
            <v>Gross Average Monthly Demand Reduction (kW/unit)</v>
          </cell>
          <cell r="F9403" t="str">
            <v>Demand Reduction Value Source</v>
          </cell>
          <cell r="G9403" t="str">
            <v/>
          </cell>
          <cell r="H9403" t="str">
            <v/>
          </cell>
          <cell r="I9403" t="str">
            <v>FinAnswer Express Market Characterization and Program Enhancements - Utah Service Territory 30 Nov 2011.pdf</v>
          </cell>
        </row>
        <row r="9404">
          <cell r="C9404" t="str">
            <v>443.2_Gross incremental annual electric savings (kWh/yr)</v>
          </cell>
          <cell r="D9404">
            <v>2</v>
          </cell>
          <cell r="E9404" t="str">
            <v>Gross incremental annual electric savings (kWh/yr)</v>
          </cell>
          <cell r="F9404" t="str">
            <v>See Source Document(s) for savings methodology</v>
          </cell>
          <cell r="G9404" t="str">
            <v/>
          </cell>
          <cell r="H9404" t="str">
            <v/>
          </cell>
          <cell r="I9404" t="str">
            <v>Irrigation Measure Savings Calcs.xlsx</v>
          </cell>
        </row>
        <row r="9405">
          <cell r="C9405" t="str">
            <v>443.2_Baseline Value</v>
          </cell>
          <cell r="D9405">
            <v>2</v>
          </cell>
          <cell r="E9405" t="str">
            <v>Baseline Value</v>
          </cell>
          <cell r="F9405" t="str">
            <v>Baseline Value Source</v>
          </cell>
          <cell r="G9405" t="str">
            <v/>
          </cell>
          <cell r="H9405" t="str">
            <v/>
          </cell>
          <cell r="I9405" t="str">
            <v>FinAnswer Express Market Characterization and Program Enhancements - Utah Service Territory 30 Nov 2011.pdf</v>
          </cell>
        </row>
        <row r="9406">
          <cell r="C9406" t="str">
            <v>443.2_Gross incremental annual electric savings (kWh/yr)</v>
          </cell>
          <cell r="D9406">
            <v>2</v>
          </cell>
          <cell r="E9406" t="str">
            <v>Gross incremental annual electric savings (kWh/yr)</v>
          </cell>
          <cell r="F9406" t="str">
            <v xml:space="preserve">Energy Savings Value Source </v>
          </cell>
          <cell r="G9406" t="str">
            <v/>
          </cell>
          <cell r="H9406" t="str">
            <v/>
          </cell>
          <cell r="I9406" t="str">
            <v>FinAnswer Express Market Characterization and Program Enhancements - Utah Service Territory 30 Nov 2011.pdf</v>
          </cell>
        </row>
        <row r="9407">
          <cell r="C9407" t="str">
            <v>443.2_Incremental cost ($)</v>
          </cell>
          <cell r="D9407">
            <v>2</v>
          </cell>
          <cell r="E9407" t="str">
            <v>Incremental cost ($)</v>
          </cell>
          <cell r="F9407" t="str">
            <v>Cost Value Source</v>
          </cell>
          <cell r="G9407" t="str">
            <v/>
          </cell>
          <cell r="H9407" t="str">
            <v/>
          </cell>
          <cell r="I9407" t="str">
            <v>FinAnswer Express Market Characterization and Program Enhancements - Utah Service Territory 30 Nov 2011.pdf</v>
          </cell>
        </row>
        <row r="9408">
          <cell r="C9408" t="str">
            <v>443.2_Incentive Customer ($)</v>
          </cell>
          <cell r="D9408">
            <v>2</v>
          </cell>
          <cell r="E9408" t="str">
            <v>Incentive Customer ($)</v>
          </cell>
          <cell r="F9408" t="str">
            <v>Incentive Value Source</v>
          </cell>
          <cell r="G9408" t="str">
            <v/>
          </cell>
          <cell r="H9408" t="str">
            <v>FE Deemed Savings - Industrial v10.18.12.xlsx table of deemed values used by program administator</v>
          </cell>
          <cell r="I9408" t="str">
            <v/>
          </cell>
        </row>
        <row r="9409">
          <cell r="C9409" t="str">
            <v>443.2_Gross Average Monthly Demand Reduction (kW/unit)</v>
          </cell>
          <cell r="D9409">
            <v>2</v>
          </cell>
          <cell r="E9409" t="str">
            <v>Gross Average Monthly Demand Reduction (kW/unit)</v>
          </cell>
          <cell r="F9409" t="str">
            <v>Savings Parameters</v>
          </cell>
          <cell r="G9409" t="str">
            <v/>
          </cell>
          <cell r="H9409" t="str">
            <v/>
          </cell>
          <cell r="I9409" t="str">
            <v>Irrigation Measure Savings Calcs.xlsx</v>
          </cell>
        </row>
        <row r="9410">
          <cell r="C9410" t="str">
            <v>443.2_Efficient Case Value</v>
          </cell>
          <cell r="D9410">
            <v>2</v>
          </cell>
          <cell r="E9410" t="str">
            <v>Efficient Case Value</v>
          </cell>
          <cell r="F9410" t="str">
            <v>Efficient Case Value Source</v>
          </cell>
          <cell r="G9410" t="str">
            <v/>
          </cell>
          <cell r="H9410" t="str">
            <v/>
          </cell>
          <cell r="I9410" t="str">
            <v>FinAnswer Express Market Characterization and Program Enhancements - Utah Service Territory 30 Nov 2011.pdf</v>
          </cell>
        </row>
        <row r="9411">
          <cell r="C9411" t="str">
            <v>444.2_Baseline Value</v>
          </cell>
          <cell r="D9411">
            <v>2</v>
          </cell>
          <cell r="E9411" t="str">
            <v>Baseline Value</v>
          </cell>
          <cell r="F9411" t="str">
            <v>Baseline Value Source</v>
          </cell>
          <cell r="G9411" t="str">
            <v/>
          </cell>
          <cell r="H9411" t="str">
            <v/>
          </cell>
          <cell r="I9411" t="str">
            <v>FinAnswer Express Market Characterization and Program Enhancements - Utah Service Territory 30 Nov 2011.pdf</v>
          </cell>
        </row>
        <row r="9412">
          <cell r="C9412" t="str">
            <v>444.2_Gross Average Monthly Demand Reduction (kW/unit)</v>
          </cell>
          <cell r="D9412">
            <v>2</v>
          </cell>
          <cell r="E9412" t="str">
            <v>Gross Average Monthly Demand Reduction (kW/unit)</v>
          </cell>
          <cell r="F9412" t="str">
            <v>Savings Parameters</v>
          </cell>
          <cell r="G9412" t="str">
            <v/>
          </cell>
          <cell r="H9412" t="str">
            <v/>
          </cell>
          <cell r="I9412" t="str">
            <v>Irrigation Measure Savings Calcs.xlsx</v>
          </cell>
        </row>
        <row r="9413">
          <cell r="C9413" t="str">
            <v>444.2_Incremental cost ($)</v>
          </cell>
          <cell r="D9413">
            <v>2</v>
          </cell>
          <cell r="E9413" t="str">
            <v>Incremental cost ($)</v>
          </cell>
          <cell r="F9413" t="str">
            <v>Cost Value Source</v>
          </cell>
          <cell r="G9413" t="str">
            <v/>
          </cell>
          <cell r="H9413" t="str">
            <v/>
          </cell>
          <cell r="I9413" t="str">
            <v>FinAnswer Express Market Characterization and Program Enhancements - Utah Service Territory 30 Nov 2011.pdf</v>
          </cell>
        </row>
        <row r="9414">
          <cell r="C9414" t="str">
            <v>444.2_Gross Average Monthly Demand Reduction (kW/unit)</v>
          </cell>
          <cell r="D9414">
            <v>2</v>
          </cell>
          <cell r="E9414" t="str">
            <v>Gross Average Monthly Demand Reduction (kW/unit)</v>
          </cell>
          <cell r="F9414" t="str">
            <v>Demand Reduction Value Source</v>
          </cell>
          <cell r="G9414" t="str">
            <v/>
          </cell>
          <cell r="H9414" t="str">
            <v/>
          </cell>
          <cell r="I9414" t="str">
            <v>FinAnswer Express Market Characterization and Program Enhancements - Utah Service Territory 30 Nov 2011.pdf</v>
          </cell>
        </row>
        <row r="9415">
          <cell r="C9415" t="str">
            <v>444.2_Efficient Case Value</v>
          </cell>
          <cell r="D9415">
            <v>2</v>
          </cell>
          <cell r="E9415" t="str">
            <v>Efficient Case Value</v>
          </cell>
          <cell r="F9415" t="str">
            <v>Efficient Case Value Source</v>
          </cell>
          <cell r="G9415" t="str">
            <v/>
          </cell>
          <cell r="H9415" t="str">
            <v/>
          </cell>
          <cell r="I9415" t="str">
            <v>FinAnswer Express Market Characterization and Program Enhancements - Utah Service Territory 30 Nov 2011.pdf</v>
          </cell>
        </row>
        <row r="9416">
          <cell r="C9416" t="str">
            <v>444.2_Gross incremental annual electric savings (kWh/yr)</v>
          </cell>
          <cell r="D9416">
            <v>2</v>
          </cell>
          <cell r="E9416" t="str">
            <v>Gross incremental annual electric savings (kWh/yr)</v>
          </cell>
          <cell r="F9416" t="str">
            <v xml:space="preserve">Energy Savings Value Source </v>
          </cell>
          <cell r="G9416" t="str">
            <v/>
          </cell>
          <cell r="H9416" t="str">
            <v/>
          </cell>
          <cell r="I9416" t="str">
            <v>FinAnswer Express Market Characterization and Program Enhancements - Utah Service Territory 30 Nov 2011.pdf</v>
          </cell>
        </row>
        <row r="9417">
          <cell r="C9417" t="str">
            <v>444.2_Incentive Customer ($)</v>
          </cell>
          <cell r="D9417">
            <v>2</v>
          </cell>
          <cell r="E9417" t="str">
            <v>Incentive Customer ($)</v>
          </cell>
          <cell r="F9417" t="str">
            <v>Incentive Value Source</v>
          </cell>
          <cell r="G9417" t="str">
            <v/>
          </cell>
          <cell r="H9417" t="str">
            <v>FE Deemed Savings - Industrial v10.18.12.xlsx table of deemed values used by program administator</v>
          </cell>
          <cell r="I9417" t="str">
            <v/>
          </cell>
        </row>
        <row r="9418">
          <cell r="C9418" t="str">
            <v>444.2_Gross incremental annual electric savings (kWh/yr)</v>
          </cell>
          <cell r="D9418">
            <v>2</v>
          </cell>
          <cell r="E9418" t="str">
            <v>Gross incremental annual electric savings (kWh/yr)</v>
          </cell>
          <cell r="F9418" t="str">
            <v>See Source Document(s) for savings methodology</v>
          </cell>
          <cell r="G9418" t="str">
            <v/>
          </cell>
          <cell r="H9418" t="str">
            <v/>
          </cell>
          <cell r="I9418" t="str">
            <v>Irrigation Measure Savings Calcs.xlsx</v>
          </cell>
        </row>
        <row r="9419">
          <cell r="C9419" t="str">
            <v>441.2_Efficient Case Value</v>
          </cell>
          <cell r="D9419">
            <v>2</v>
          </cell>
          <cell r="E9419" t="str">
            <v>Efficient Case Value</v>
          </cell>
          <cell r="F9419" t="str">
            <v>Efficient Case Value Source</v>
          </cell>
          <cell r="G9419" t="str">
            <v/>
          </cell>
          <cell r="H9419" t="str">
            <v/>
          </cell>
          <cell r="I9419" t="str">
            <v>FinAnswer Express Market Characterization and Program Enhancements - Utah Service Territory 30 Nov 2011.pdf</v>
          </cell>
        </row>
        <row r="9420">
          <cell r="C9420" t="str">
            <v>441.2_Incremental cost ($)</v>
          </cell>
          <cell r="D9420">
            <v>2</v>
          </cell>
          <cell r="E9420" t="str">
            <v>Incremental cost ($)</v>
          </cell>
          <cell r="F9420" t="str">
            <v>Cost Value Source</v>
          </cell>
          <cell r="G9420" t="str">
            <v/>
          </cell>
          <cell r="H9420" t="str">
            <v/>
          </cell>
          <cell r="I9420" t="str">
            <v>FinAnswer Express Market Characterization and Program Enhancements - Utah Service Territory 30 Nov 2011.pdf</v>
          </cell>
        </row>
        <row r="9421">
          <cell r="C9421" t="str">
            <v>441.2_Gross Average Monthly Demand Reduction (kW/unit)</v>
          </cell>
          <cell r="D9421">
            <v>2</v>
          </cell>
          <cell r="E9421" t="str">
            <v>Gross Average Monthly Demand Reduction (kW/unit)</v>
          </cell>
          <cell r="F9421" t="str">
            <v>Savings Parameters</v>
          </cell>
          <cell r="G9421" t="str">
            <v/>
          </cell>
          <cell r="H9421" t="str">
            <v/>
          </cell>
          <cell r="I9421" t="str">
            <v>Irrigation Measure Savings Calcs.xlsx</v>
          </cell>
        </row>
        <row r="9422">
          <cell r="C9422" t="str">
            <v>441.2_Gross incremental annual electric savings (kWh/yr)</v>
          </cell>
          <cell r="D9422">
            <v>2</v>
          </cell>
          <cell r="E9422" t="str">
            <v>Gross incremental annual electric savings (kWh/yr)</v>
          </cell>
          <cell r="F9422" t="str">
            <v>See Source Document(s) for savings methodology</v>
          </cell>
          <cell r="G9422" t="str">
            <v/>
          </cell>
          <cell r="H9422" t="str">
            <v/>
          </cell>
          <cell r="I9422" t="str">
            <v>Irrigation Measure Savings Calcs.xlsx</v>
          </cell>
        </row>
        <row r="9423">
          <cell r="C9423" t="str">
            <v>441.2_Gross incremental annual electric savings (kWh/yr)</v>
          </cell>
          <cell r="D9423">
            <v>2</v>
          </cell>
          <cell r="E9423" t="str">
            <v>Gross incremental annual electric savings (kWh/yr)</v>
          </cell>
          <cell r="F9423" t="str">
            <v xml:space="preserve">Energy Savings Value Source </v>
          </cell>
          <cell r="G9423" t="str">
            <v/>
          </cell>
          <cell r="H9423" t="str">
            <v/>
          </cell>
          <cell r="I9423" t="str">
            <v>FinAnswer Express Market Characterization and Program Enhancements - Utah Service Territory 30 Nov 2011.pdf</v>
          </cell>
        </row>
        <row r="9424">
          <cell r="C9424" t="str">
            <v>441.2_Baseline Value</v>
          </cell>
          <cell r="D9424">
            <v>2</v>
          </cell>
          <cell r="E9424" t="str">
            <v>Baseline Value</v>
          </cell>
          <cell r="F9424" t="str">
            <v>Baseline Value Source</v>
          </cell>
          <cell r="G9424" t="str">
            <v/>
          </cell>
          <cell r="H9424" t="str">
            <v/>
          </cell>
          <cell r="I9424" t="str">
            <v>FinAnswer Express Market Characterization and Program Enhancements - Utah Service Territory 30 Nov 2011.pdf</v>
          </cell>
        </row>
        <row r="9425">
          <cell r="C9425" t="str">
            <v>441.2_Gross Average Monthly Demand Reduction (kW/unit)</v>
          </cell>
          <cell r="D9425">
            <v>2</v>
          </cell>
          <cell r="E9425" t="str">
            <v>Gross Average Monthly Demand Reduction (kW/unit)</v>
          </cell>
          <cell r="F9425" t="str">
            <v>Demand Reduction Value Source</v>
          </cell>
          <cell r="G9425" t="str">
            <v/>
          </cell>
          <cell r="H9425" t="str">
            <v/>
          </cell>
          <cell r="I9425" t="str">
            <v>FinAnswer Express Market Characterization and Program Enhancements - Utah Service Territory 30 Nov 2011.pdf</v>
          </cell>
        </row>
        <row r="9426">
          <cell r="C9426" t="str">
            <v>441.2_Incentive Customer ($)</v>
          </cell>
          <cell r="D9426">
            <v>2</v>
          </cell>
          <cell r="E9426" t="str">
            <v>Incentive Customer ($)</v>
          </cell>
          <cell r="F9426" t="str">
            <v>Incentive Value Source</v>
          </cell>
          <cell r="G9426" t="str">
            <v/>
          </cell>
          <cell r="H9426" t="str">
            <v>FE Deemed Savings - Industrial v10.18.12.xlsx table of deemed values used by program administator</v>
          </cell>
          <cell r="I9426" t="str">
            <v/>
          </cell>
        </row>
        <row r="9427">
          <cell r="C9427" t="str">
            <v>111.2_Planned Net to Gross Ratio</v>
          </cell>
          <cell r="D9427">
            <v>2</v>
          </cell>
          <cell r="E9427" t="str">
            <v>Planned Net to Gross Ratio</v>
          </cell>
          <cell r="F9427" t="str">
            <v>Net-to-Gross Value Source</v>
          </cell>
          <cell r="G9427" t="str">
            <v/>
          </cell>
          <cell r="H9427" t="str">
            <v>page 2</v>
          </cell>
          <cell r="I9427" t="str">
            <v>CA_FinAnswer_Express_Program_Evaluation_2009-2011.pdf</v>
          </cell>
        </row>
        <row r="9428">
          <cell r="C9428" t="str">
            <v>111.2_Planned Realization Rate</v>
          </cell>
          <cell r="D9428">
            <v>2</v>
          </cell>
          <cell r="E9428" t="str">
            <v>Planned Realization Rate</v>
          </cell>
          <cell r="F9428" t="str">
            <v>Realization Rate Value Source</v>
          </cell>
          <cell r="G9428" t="str">
            <v/>
          </cell>
          <cell r="H9428" t="str">
            <v>page 2</v>
          </cell>
          <cell r="I9428" t="str">
            <v>CA_FinAnswer_Express_Program_Evaluation_2009-2011.pdf</v>
          </cell>
        </row>
        <row r="9429">
          <cell r="C9429" t="str">
            <v>366.2_Incremental cost ($)</v>
          </cell>
          <cell r="D9429">
            <v>2</v>
          </cell>
          <cell r="E9429" t="str">
            <v>Incremental cost ($)</v>
          </cell>
          <cell r="F9429" t="str">
            <v>Cost Value Source</v>
          </cell>
          <cell r="G9429" t="str">
            <v/>
          </cell>
          <cell r="H9429" t="str">
            <v/>
          </cell>
          <cell r="I9429" t="str">
            <v>2010 ID FX MARKET CHARACTERIZATION 051512.pdf</v>
          </cell>
        </row>
        <row r="9430">
          <cell r="C9430" t="str">
            <v>366.2_Planned Net to Gross Ratio</v>
          </cell>
          <cell r="D9430">
            <v>2</v>
          </cell>
          <cell r="E9430" t="str">
            <v>Planned Net to Gross Ratio</v>
          </cell>
          <cell r="F9430" t="str">
            <v>Net-to-Gross Value Source</v>
          </cell>
          <cell r="G9430" t="str">
            <v/>
          </cell>
          <cell r="H9430" t="str">
            <v>Page 2</v>
          </cell>
          <cell r="I9430" t="str">
            <v>ID_FinAnswer_Express_Program_Evaluation_2009-2011.pdf</v>
          </cell>
        </row>
        <row r="9431">
          <cell r="C9431" t="str">
            <v>366.2_Planned Realization Rate</v>
          </cell>
          <cell r="D9431">
            <v>2</v>
          </cell>
          <cell r="E9431" t="str">
            <v>Planned Realization Rate</v>
          </cell>
          <cell r="F9431" t="str">
            <v>Realization Rate Value Source</v>
          </cell>
          <cell r="G9431" t="str">
            <v/>
          </cell>
          <cell r="H9431" t="str">
            <v>Table 1</v>
          </cell>
          <cell r="I9431" t="str">
            <v>ID_FinAnswer_Express_Program_Evaluation_2009-2011.pdf</v>
          </cell>
        </row>
        <row r="9432">
          <cell r="C9432" t="str">
            <v>366.2_Measure life (years)</v>
          </cell>
          <cell r="D9432">
            <v>2</v>
          </cell>
          <cell r="E9432" t="str">
            <v>Measure life (years)</v>
          </cell>
          <cell r="F9432" t="str">
            <v>Measure Life Value Source</v>
          </cell>
          <cell r="G9432" t="str">
            <v/>
          </cell>
          <cell r="H9432" t="str">
            <v/>
          </cell>
          <cell r="I9432" t="str">
            <v>2010 ID FX MARKET CHARACTERIZATION 051512.pdf</v>
          </cell>
        </row>
        <row r="9433">
          <cell r="C9433" t="str">
            <v>554.2_Incentive Customer ($)</v>
          </cell>
          <cell r="D9433">
            <v>2</v>
          </cell>
          <cell r="E9433" t="str">
            <v>Incentive Customer ($)</v>
          </cell>
          <cell r="F9433" t="str">
            <v>Incentive Value Source</v>
          </cell>
          <cell r="G9433" t="str">
            <v/>
          </cell>
          <cell r="H9433" t="str">
            <v/>
          </cell>
          <cell r="I9433" t="str">
            <v>Window Film Tool 070113.2.xlsm</v>
          </cell>
        </row>
        <row r="9434">
          <cell r="C9434" t="str">
            <v>554.2_Gross Average Monthly Demand Reduction (kW/unit)</v>
          </cell>
          <cell r="D9434">
            <v>2</v>
          </cell>
          <cell r="E9434" t="str">
            <v>Gross Average Monthly Demand Reduction (kW/unit)</v>
          </cell>
          <cell r="F9434" t="str">
            <v>Demand Reduction Value Source</v>
          </cell>
          <cell r="G9434" t="str">
            <v/>
          </cell>
          <cell r="H9434" t="str">
            <v/>
          </cell>
          <cell r="I9434" t="str">
            <v>Window Film Tool 070113.2.xlsm</v>
          </cell>
        </row>
        <row r="9435">
          <cell r="C9435" t="str">
            <v>554.2_Gross incremental annual electric savings (kWh/yr)</v>
          </cell>
          <cell r="D9435">
            <v>2</v>
          </cell>
          <cell r="E9435" t="str">
            <v>Gross incremental annual electric savings (kWh/yr)</v>
          </cell>
          <cell r="F9435" t="str">
            <v>See Source Document(s) for savings methodology</v>
          </cell>
          <cell r="G9435" t="str">
            <v/>
          </cell>
          <cell r="H9435" t="str">
            <v/>
          </cell>
          <cell r="I9435" t="str">
            <v>Window Film Tool 070113.2.xlsm</v>
          </cell>
        </row>
        <row r="9436">
          <cell r="C9436" t="str">
            <v>554.2_Gross incremental annual electric savings (kWh/yr)</v>
          </cell>
          <cell r="D9436">
            <v>2</v>
          </cell>
          <cell r="E9436" t="str">
            <v>Gross incremental annual electric savings (kWh/yr)</v>
          </cell>
          <cell r="F9436" t="str">
            <v xml:space="preserve">Energy Savings Value Source </v>
          </cell>
          <cell r="G9436" t="str">
            <v/>
          </cell>
          <cell r="H9436" t="str">
            <v/>
          </cell>
          <cell r="I9436" t="str">
            <v>Window Film Tool 070113.2.xlsm</v>
          </cell>
        </row>
        <row r="9437">
          <cell r="C9437" t="str">
            <v>554.2_Measure life (years)</v>
          </cell>
          <cell r="D9437">
            <v>2</v>
          </cell>
          <cell r="E9437" t="str">
            <v>Measure life (years)</v>
          </cell>
          <cell r="F9437" t="str">
            <v>Measure Life Value Source</v>
          </cell>
          <cell r="G9437" t="str">
            <v/>
          </cell>
          <cell r="H9437" t="str">
            <v>Table 2 on page 22 of Appendix 1</v>
          </cell>
          <cell r="I9437" t="str">
            <v>UT_2011_Annual_Report.pdf</v>
          </cell>
        </row>
        <row r="9438">
          <cell r="C9438" t="str">
            <v>554.2_Incremental cost ($)</v>
          </cell>
          <cell r="D9438">
            <v>2</v>
          </cell>
          <cell r="E9438" t="str">
            <v>Incremental cost ($)</v>
          </cell>
          <cell r="F9438" t="str">
            <v>Cost Value Source</v>
          </cell>
          <cell r="G9438" t="str">
            <v/>
          </cell>
          <cell r="H9438" t="str">
            <v/>
          </cell>
          <cell r="I9438" t="str">
            <v>Window Film Tool 070113.2.xlsm</v>
          </cell>
        </row>
        <row r="9439">
          <cell r="C9439" t="str">
            <v>757.2_Incentive Customer ($)</v>
          </cell>
          <cell r="D9439">
            <v>2</v>
          </cell>
          <cell r="E9439" t="str">
            <v>Incentive Customer ($)</v>
          </cell>
          <cell r="F9439" t="str">
            <v>Incentive Value Source</v>
          </cell>
          <cell r="G9439" t="str">
            <v/>
          </cell>
          <cell r="H9439" t="str">
            <v>pg 10, Table 4-8</v>
          </cell>
          <cell r="I9439" t="str">
            <v>FinAnswer Express Market Characterization and Program Enhancements - Washington Service Territory 9 Sept 2011.pdf</v>
          </cell>
        </row>
        <row r="9440">
          <cell r="C9440" t="str">
            <v>757.2_Gross incremental annual electric savings (kWh/yr)</v>
          </cell>
          <cell r="D9440">
            <v>2</v>
          </cell>
          <cell r="E9440" t="str">
            <v>Gross incremental annual electric savings (kWh/yr)</v>
          </cell>
          <cell r="F9440" t="str">
            <v xml:space="preserve">Energy Savings Value Source </v>
          </cell>
          <cell r="G9440" t="str">
            <v/>
          </cell>
          <cell r="H9440" t="str">
            <v/>
          </cell>
          <cell r="I9440" t="str">
            <v>Window Film Tool 071412.2.xlsm</v>
          </cell>
        </row>
        <row r="9441">
          <cell r="C9441" t="str">
            <v>757.2_Incremental cost ($)</v>
          </cell>
          <cell r="D9441">
            <v>2</v>
          </cell>
          <cell r="E9441" t="str">
            <v>Incremental cost ($)</v>
          </cell>
          <cell r="F9441" t="str">
            <v>Cost Value Source</v>
          </cell>
          <cell r="G9441" t="str">
            <v/>
          </cell>
          <cell r="H9441" t="str">
            <v>pg 10, Table 4-8</v>
          </cell>
          <cell r="I9441" t="str">
            <v>FinAnswer Express Market Characterization and Program Enhancements - Washington Service Territory 9 Sept 2011.pdf</v>
          </cell>
        </row>
        <row r="9442">
          <cell r="C9442" t="str">
            <v>757.2_Gross Average Monthly Demand Reduction (kW/unit)</v>
          </cell>
          <cell r="D9442">
            <v>2</v>
          </cell>
          <cell r="E9442" t="str">
            <v>Gross Average Monthly Demand Reduction (kW/unit)</v>
          </cell>
          <cell r="F9442" t="str">
            <v>Existing Solar Heat Gain Coefficient (SHGC)</v>
          </cell>
          <cell r="G9442" t="str">
            <v/>
          </cell>
          <cell r="H9442" t="str">
            <v>Energy and demand savings are calculated on a project level.</v>
          </cell>
          <cell r="I9442" t="str">
            <v>Window Film Tool 071412.2.xlsm</v>
          </cell>
        </row>
        <row r="9443">
          <cell r="C9443" t="str">
            <v>757.2_Gross incremental annual electric savings (kWh/yr)</v>
          </cell>
          <cell r="D9443">
            <v>2</v>
          </cell>
          <cell r="E9443" t="str">
            <v>Gross incremental annual electric savings (kWh/yr)</v>
          </cell>
          <cell r="F9443" t="str">
            <v>Existing Solar Heat Gain Coefficient (SHGC)</v>
          </cell>
          <cell r="G9443" t="str">
            <v/>
          </cell>
          <cell r="H9443" t="str">
            <v>Energy and demand savings are calculated on a project level.</v>
          </cell>
          <cell r="I9443" t="str">
            <v>Window Film Tool 071412.2.xlsm</v>
          </cell>
        </row>
        <row r="9444">
          <cell r="C9444" t="str">
            <v>757.2_Gross Average Monthly Demand Reduction (kW/unit)</v>
          </cell>
          <cell r="D9444">
            <v>2</v>
          </cell>
          <cell r="E9444" t="str">
            <v>Gross Average Monthly Demand Reduction (kW/unit)</v>
          </cell>
          <cell r="F9444" t="str">
            <v>Demand Savings Value Source</v>
          </cell>
          <cell r="G9444" t="str">
            <v/>
          </cell>
          <cell r="H9444" t="str">
            <v/>
          </cell>
          <cell r="I9444" t="str">
            <v>FinAnswer Express Market Characterization and Program Enhancements - Washington Service Territory 9 Sept 2011.pdf</v>
          </cell>
        </row>
        <row r="9445">
          <cell r="C9445" t="str">
            <v>757.2_Measure life (years)</v>
          </cell>
          <cell r="D9445">
            <v>2</v>
          </cell>
          <cell r="E9445" t="str">
            <v>Measure life (years)</v>
          </cell>
          <cell r="F9445" t="str">
            <v>Measure Life Value Source</v>
          </cell>
          <cell r="G9445" t="str">
            <v/>
          </cell>
          <cell r="H9445" t="str">
            <v>pg 10, Table 4-8</v>
          </cell>
          <cell r="I9445" t="str">
            <v>FinAnswer Express Market Characterization and Program Enhancements - Washington Service Territory 9 Sept 2011.pdf</v>
          </cell>
        </row>
        <row r="9446">
          <cell r="C9446" t="str">
            <v>970.2_Planned Realization Rate</v>
          </cell>
          <cell r="D9446">
            <v>2</v>
          </cell>
          <cell r="E9446" t="str">
            <v>Planned Realization Rate</v>
          </cell>
          <cell r="F9446" t="str">
            <v>Realization Rate Value Source</v>
          </cell>
          <cell r="G9446" t="str">
            <v/>
          </cell>
          <cell r="H9446" t="str">
            <v>Table 1</v>
          </cell>
          <cell r="I9446" t="str">
            <v>DSM_WY_FinAnswerExpress_Report_2011.pdf</v>
          </cell>
        </row>
        <row r="9447">
          <cell r="C9447" t="str">
            <v>970.2_Measure life (years)</v>
          </cell>
          <cell r="D9447">
            <v>2</v>
          </cell>
          <cell r="E9447" t="str">
            <v>Measure life (years)</v>
          </cell>
          <cell r="F9447" t="str">
            <v>Measure Life Value Source</v>
          </cell>
          <cell r="G9447" t="str">
            <v/>
          </cell>
          <cell r="H9447" t="str">
            <v>Page 4-10</v>
          </cell>
          <cell r="I9447" t="str">
            <v>2010 WY Market Characterization 101810.pdf</v>
          </cell>
        </row>
        <row r="9448">
          <cell r="C9448" t="str">
            <v>970.2_Incremental cost ($)</v>
          </cell>
          <cell r="D9448">
            <v>2</v>
          </cell>
          <cell r="E9448" t="str">
            <v>Incremental cost ($)</v>
          </cell>
          <cell r="F9448" t="str">
            <v>Incremental Cost Value Source</v>
          </cell>
          <cell r="G9448" t="str">
            <v/>
          </cell>
          <cell r="H9448" t="str">
            <v>Page 4-10</v>
          </cell>
          <cell r="I9448" t="str">
            <v>2010 WY Market Characterization 101810.pdf</v>
          </cell>
        </row>
        <row r="9449">
          <cell r="C9449" t="str">
            <v>970.2_Planned Net to Gross Ratio</v>
          </cell>
          <cell r="D9449">
            <v>2</v>
          </cell>
          <cell r="E9449" t="str">
            <v>Planned Net to Gross Ratio</v>
          </cell>
          <cell r="F9449" t="str">
            <v>Net-to-Gross Value Source</v>
          </cell>
          <cell r="G9449" t="str">
            <v/>
          </cell>
          <cell r="H9449" t="str">
            <v>Page 10</v>
          </cell>
          <cell r="I9449" t="str">
            <v>DSM_WY_FinAnswerExpress_Report_2011.pdf</v>
          </cell>
        </row>
        <row r="9450">
          <cell r="C9450" t="str">
            <v>115.3_Planned Realization Rate</v>
          </cell>
          <cell r="D9450">
            <v>3</v>
          </cell>
          <cell r="E9450" t="str">
            <v>Planned Realization Rate</v>
          </cell>
          <cell r="F9450" t="str">
            <v>Realization Rate Value Source</v>
          </cell>
          <cell r="G9450" t="str">
            <v/>
          </cell>
          <cell r="H9450" t="str">
            <v>page 2</v>
          </cell>
          <cell r="I9450" t="str">
            <v>CA_FinAnswer_Express_Program_Evaluation_2009-2011.pdf</v>
          </cell>
        </row>
        <row r="9451">
          <cell r="C9451" t="str">
            <v>115.3_Planned Net to Gross Ratio</v>
          </cell>
          <cell r="D9451">
            <v>3</v>
          </cell>
          <cell r="E9451" t="str">
            <v>Planned Net to Gross Ratio</v>
          </cell>
          <cell r="F9451" t="str">
            <v>Net-to-Gross Value Source</v>
          </cell>
          <cell r="G9451" t="str">
            <v/>
          </cell>
          <cell r="H9451" t="str">
            <v>page 2</v>
          </cell>
          <cell r="I9451" t="str">
            <v>CA_FinAnswer_Express_Program_Evaluation_2009-2011.pdf</v>
          </cell>
        </row>
        <row r="9452">
          <cell r="C9452" t="str">
            <v>389.2_Incremental cost ($)</v>
          </cell>
          <cell r="D9452">
            <v>2</v>
          </cell>
          <cell r="E9452" t="str">
            <v>Incremental cost ($)</v>
          </cell>
          <cell r="F9452" t="str">
            <v>Cost Value Source</v>
          </cell>
          <cell r="G9452" t="str">
            <v/>
          </cell>
          <cell r="H9452" t="str">
            <v/>
          </cell>
          <cell r="I9452" t="str">
            <v>2010 ID FX MARKET CHARACTERIZATION 051512.pdf</v>
          </cell>
        </row>
        <row r="9453">
          <cell r="C9453" t="str">
            <v>389.2_Planned Realization Rate</v>
          </cell>
          <cell r="D9453">
            <v>2</v>
          </cell>
          <cell r="E9453" t="str">
            <v>Planned Realization Rate</v>
          </cell>
          <cell r="F9453" t="str">
            <v>Realization Rate Value Source</v>
          </cell>
          <cell r="G9453" t="str">
            <v/>
          </cell>
          <cell r="H9453" t="str">
            <v>Table 1</v>
          </cell>
          <cell r="I9453" t="str">
            <v>ID_FinAnswer_Express_Program_Evaluation_2009-2011.pdf</v>
          </cell>
        </row>
        <row r="9454">
          <cell r="C9454" t="str">
            <v>389.2_Gross Average Monthly Demand Reduction (kW/unit)</v>
          </cell>
          <cell r="D9454">
            <v>2</v>
          </cell>
          <cell r="E9454" t="str">
            <v>Gross Average Monthly Demand Reduction (kW/unit)</v>
          </cell>
          <cell r="F9454" t="str">
            <v>Demand Reduction Value Source</v>
          </cell>
          <cell r="G9454" t="str">
            <v/>
          </cell>
          <cell r="H9454" t="str">
            <v/>
          </cell>
          <cell r="I9454" t="str">
            <v>2010 ID FX MARKET CHARACTERIZATION 051512.pdf</v>
          </cell>
        </row>
        <row r="9455">
          <cell r="C9455" t="str">
            <v>389.2_Gross incremental annual electric savings (kWh/yr)</v>
          </cell>
          <cell r="D9455">
            <v>2</v>
          </cell>
          <cell r="E9455" t="str">
            <v>Gross incremental annual electric savings (kWh/yr)</v>
          </cell>
          <cell r="F9455" t="str">
            <v xml:space="preserve">Energy Savings Value Source </v>
          </cell>
          <cell r="G9455" t="str">
            <v/>
          </cell>
          <cell r="H9455" t="str">
            <v/>
          </cell>
          <cell r="I9455" t="str">
            <v>2010 ID FX MARKET CHARACTERIZATION 051512.pdf</v>
          </cell>
        </row>
        <row r="9456">
          <cell r="C9456" t="str">
            <v>389.2_Measure life (years)</v>
          </cell>
          <cell r="D9456">
            <v>2</v>
          </cell>
          <cell r="E9456" t="str">
            <v>Measure life (years)</v>
          </cell>
          <cell r="F9456" t="str">
            <v>Measure Life Value Source</v>
          </cell>
          <cell r="G9456" t="str">
            <v/>
          </cell>
          <cell r="H9456" t="str">
            <v/>
          </cell>
          <cell r="I9456" t="str">
            <v>2010 ID FX MARKET CHARACTERIZATION 051512.pdf</v>
          </cell>
        </row>
        <row r="9457">
          <cell r="C9457" t="str">
            <v>389.2_Planned Net to Gross Ratio</v>
          </cell>
          <cell r="D9457">
            <v>2</v>
          </cell>
          <cell r="E9457" t="str">
            <v>Planned Net to Gross Ratio</v>
          </cell>
          <cell r="F9457" t="str">
            <v>Net-to-Gross Value Source</v>
          </cell>
          <cell r="G9457" t="str">
            <v/>
          </cell>
          <cell r="H9457" t="str">
            <v>Page 2</v>
          </cell>
          <cell r="I9457" t="str">
            <v>ID_FinAnswer_Express_Program_Evaluation_2009-2011.pdf</v>
          </cell>
        </row>
        <row r="9458">
          <cell r="C9458" t="str">
            <v>583.2_Incentive Customer ($)</v>
          </cell>
          <cell r="D9458">
            <v>2</v>
          </cell>
          <cell r="E9458" t="str">
            <v>Incentive Customer ($)</v>
          </cell>
          <cell r="F9458" t="str">
            <v>Incentive Value Source</v>
          </cell>
          <cell r="G9458" t="str">
            <v/>
          </cell>
          <cell r="H9458" t="str">
            <v>Table 4-9</v>
          </cell>
          <cell r="I9458" t="str">
            <v>FinAnswer Express Market Characterization and Program Enhancements - Utah Service Territory 30 Nov 2011.pdf</v>
          </cell>
        </row>
        <row r="9459">
          <cell r="C9459" t="str">
            <v>583.2_Measure life (years)</v>
          </cell>
          <cell r="D9459">
            <v>2</v>
          </cell>
          <cell r="E9459" t="str">
            <v>Measure life (years)</v>
          </cell>
          <cell r="F9459" t="str">
            <v>Measure Life Value Source</v>
          </cell>
          <cell r="G9459" t="str">
            <v/>
          </cell>
          <cell r="H9459" t="str">
            <v>Table 2 on page 22 of Appendix 1</v>
          </cell>
          <cell r="I9459" t="str">
            <v>UT_2011_Annual_Report.pdf</v>
          </cell>
        </row>
        <row r="9460">
          <cell r="C9460" t="str">
            <v>583.2_Gross incremental annual electric savings (kWh/yr)</v>
          </cell>
          <cell r="D9460">
            <v>2</v>
          </cell>
          <cell r="E9460" t="str">
            <v>Gross incremental annual electric savings (kWh/yr)</v>
          </cell>
          <cell r="F9460" t="str">
            <v xml:space="preserve">Energy Savings Value Source </v>
          </cell>
          <cell r="G9460" t="str">
            <v/>
          </cell>
          <cell r="H9460" t="str">
            <v>Table 4-9</v>
          </cell>
          <cell r="I9460" t="str">
            <v>FinAnswer Express Market Characterization and Program Enhancements - Utah Service Territory 30 Nov 2011.pdf</v>
          </cell>
        </row>
        <row r="9461">
          <cell r="C9461" t="str">
            <v>583.2_Incremental cost ($)</v>
          </cell>
          <cell r="D9461">
            <v>2</v>
          </cell>
          <cell r="E9461" t="str">
            <v>Incremental cost ($)</v>
          </cell>
          <cell r="F9461" t="str">
            <v>Cost Value Source</v>
          </cell>
          <cell r="G9461" t="str">
            <v/>
          </cell>
          <cell r="H9461" t="str">
            <v>Table 4-9</v>
          </cell>
          <cell r="I9461" t="str">
            <v>FinAnswer Express Market Characterization and Program Enhancements - Utah Service Territory 30 Nov 2011.pdf</v>
          </cell>
        </row>
        <row r="9462">
          <cell r="C9462" t="str">
            <v>583.2_Gross incremental annual electric savings (kWh/yr)</v>
          </cell>
          <cell r="D9462">
            <v>2</v>
          </cell>
          <cell r="E9462" t="str">
            <v>Gross incremental annual electric savings (kWh/yr)</v>
          </cell>
          <cell r="F9462" t="str">
            <v>See Source Document(s) for savings methodology</v>
          </cell>
          <cell r="G9462" t="str">
            <v/>
          </cell>
          <cell r="H9462" t="str">
            <v/>
          </cell>
          <cell r="I9462" t="str">
            <v>Windows.docx</v>
          </cell>
        </row>
        <row r="9463">
          <cell r="C9463" t="str">
            <v>583.2_Gross Average Monthly Demand Reduction (kW/unit)</v>
          </cell>
          <cell r="D9463">
            <v>2</v>
          </cell>
          <cell r="E9463" t="str">
            <v>Gross Average Monthly Demand Reduction (kW/unit)</v>
          </cell>
          <cell r="F9463" t="str">
            <v>Demand Reduction Value Source</v>
          </cell>
          <cell r="G9463" t="str">
            <v/>
          </cell>
          <cell r="H9463" t="str">
            <v>Table 2-10</v>
          </cell>
          <cell r="I9463" t="str">
            <v>FinAnswer Express Market Characterization and Program Enhancements - Utah Service Territory 30 Nov 2011.pdf</v>
          </cell>
        </row>
        <row r="9464">
          <cell r="C9464" t="str">
            <v>583.2_Gross incremental annual electric savings (kWh/yr)</v>
          </cell>
          <cell r="D9464">
            <v>2</v>
          </cell>
          <cell r="E9464" t="str">
            <v>Gross incremental annual electric savings (kWh/yr)</v>
          </cell>
          <cell r="F9464" t="str">
            <v>See Source Document(s) for savings methodology</v>
          </cell>
          <cell r="G9464" t="str">
            <v/>
          </cell>
          <cell r="H9464" t="str">
            <v/>
          </cell>
          <cell r="I9464" t="str">
            <v>Evenlope_ModelingParameters 091911 UT.xls</v>
          </cell>
        </row>
        <row r="9465">
          <cell r="C9465" t="str">
            <v>583.3_Gross incremental annual electric savings (kWh/yr)</v>
          </cell>
          <cell r="D9465">
            <v>3</v>
          </cell>
          <cell r="E9465" t="str">
            <v>Gross incremental annual electric savings (kWh/yr)</v>
          </cell>
          <cell r="F9465" t="str">
            <v xml:space="preserve">Energy Savings Value Source </v>
          </cell>
          <cell r="G9465" t="str">
            <v/>
          </cell>
          <cell r="H9465" t="str">
            <v/>
          </cell>
          <cell r="I9465" t="str">
            <v>Program Update Report UT 050214.docx</v>
          </cell>
        </row>
        <row r="9466">
          <cell r="C9466" t="str">
            <v>583.3_Incentive Customer ($)</v>
          </cell>
          <cell r="D9466">
            <v>3</v>
          </cell>
          <cell r="E9466" t="str">
            <v>Incentive Customer ($)</v>
          </cell>
          <cell r="F9466" t="str">
            <v>Incentive Value Source</v>
          </cell>
          <cell r="G9466" t="str">
            <v/>
          </cell>
          <cell r="H9466" t="str">
            <v>Table 4-9</v>
          </cell>
          <cell r="I9466" t="str">
            <v>FinAnswer Express Market Characterization and Program Enhancements - Utah Service Territory 30 Nov 2011.pdf</v>
          </cell>
        </row>
        <row r="9467">
          <cell r="C9467" t="str">
            <v>583.3_Gross Average Monthly Demand Reduction (kW/unit)</v>
          </cell>
          <cell r="D9467">
            <v>3</v>
          </cell>
          <cell r="E9467" t="str">
            <v>Gross Average Monthly Demand Reduction (kW/unit)</v>
          </cell>
          <cell r="F9467" t="str">
            <v>Demand Reduction Value Source</v>
          </cell>
          <cell r="G9467" t="str">
            <v/>
          </cell>
          <cell r="H9467" t="str">
            <v/>
          </cell>
          <cell r="I9467" t="str">
            <v>Program Update Report UT 050214.docx</v>
          </cell>
        </row>
        <row r="9468">
          <cell r="C9468" t="str">
            <v>583.3_Measure life (years)</v>
          </cell>
          <cell r="D9468">
            <v>3</v>
          </cell>
          <cell r="E9468" t="str">
            <v>Measure life (years)</v>
          </cell>
          <cell r="F9468" t="str">
            <v>Measure Life Value Source</v>
          </cell>
          <cell r="G9468" t="str">
            <v/>
          </cell>
          <cell r="H9468" t="str">
            <v>Table 2 on page 22 of Appendix 1</v>
          </cell>
          <cell r="I9468" t="str">
            <v>UT_2011_Annual_Report.pdf</v>
          </cell>
        </row>
        <row r="9469">
          <cell r="C9469" t="str">
            <v>583.3_Incremental cost ($)</v>
          </cell>
          <cell r="D9469">
            <v>3</v>
          </cell>
          <cell r="E9469" t="str">
            <v>Incremental cost ($)</v>
          </cell>
          <cell r="F9469" t="str">
            <v>Cost Value Source</v>
          </cell>
          <cell r="G9469" t="str">
            <v/>
          </cell>
          <cell r="H9469" t="str">
            <v>Table 4-9</v>
          </cell>
          <cell r="I9469" t="str">
            <v>FinAnswer Express Market Characterization and Program Enhancements - Utah Service Territory 30 Nov 2011.pdf</v>
          </cell>
        </row>
        <row r="9470">
          <cell r="C9470" t="str">
            <v>769.3_Measure life (years)</v>
          </cell>
          <cell r="D9470">
            <v>3</v>
          </cell>
          <cell r="E9470" t="str">
            <v>Measure life (years)</v>
          </cell>
          <cell r="F9470" t="str">
            <v>Measure Life Value Source</v>
          </cell>
          <cell r="G9470" t="str">
            <v/>
          </cell>
          <cell r="H9470" t="str">
            <v>pg 10, Table 4-7</v>
          </cell>
          <cell r="I9470" t="str">
            <v>FinAnswer Express Market Characterization and Program Enhancements - Washington Service Territory 9 Sept 2011.pdf</v>
          </cell>
        </row>
        <row r="9471">
          <cell r="C9471" t="str">
            <v>769.3_Gross incremental annual electric savings (kWh/yr)</v>
          </cell>
          <cell r="D9471">
            <v>3</v>
          </cell>
          <cell r="E9471" t="str">
            <v>Gross incremental annual electric savings (kWh/yr)</v>
          </cell>
          <cell r="F9471" t="str">
            <v>Savings Parameters</v>
          </cell>
          <cell r="G9471" t="str">
            <v/>
          </cell>
          <cell r="H9471" t="str">
            <v>See Source Document(s) for savings methodology</v>
          </cell>
          <cell r="I9471" t="str">
            <v>Envel_ModelParameters 090710 WA_CA_ID.xls</v>
          </cell>
        </row>
        <row r="9472">
          <cell r="C9472" t="str">
            <v>769.3_Incremental cost ($)</v>
          </cell>
          <cell r="D9472">
            <v>3</v>
          </cell>
          <cell r="E9472" t="str">
            <v>Incremental cost ($)</v>
          </cell>
          <cell r="F9472" t="str">
            <v>Cost Value Source</v>
          </cell>
          <cell r="G9472" t="str">
            <v/>
          </cell>
          <cell r="H9472" t="str">
            <v>pg 10, Table 4-7</v>
          </cell>
          <cell r="I9472" t="str">
            <v>FinAnswer Express Market Characterization and Program Enhancements - Washington Service Territory 9 Sept 2011.pdf</v>
          </cell>
        </row>
        <row r="9473">
          <cell r="C9473" t="str">
            <v>769.3_Gross Average Monthly Demand Reduction (kW/unit)</v>
          </cell>
          <cell r="D9473">
            <v>3</v>
          </cell>
          <cell r="E9473" t="str">
            <v>Gross Average Monthly Demand Reduction (kW/unit)</v>
          </cell>
          <cell r="F9473" t="str">
            <v>Savings Parameters</v>
          </cell>
          <cell r="G9473" t="str">
            <v/>
          </cell>
          <cell r="H9473" t="str">
            <v>See Source Document(s) for savings methodology</v>
          </cell>
          <cell r="I9473" t="str">
            <v>WA Windows.docx</v>
          </cell>
        </row>
        <row r="9474">
          <cell r="C9474" t="str">
            <v>769.3_Incentive Customer ($)</v>
          </cell>
          <cell r="D9474">
            <v>3</v>
          </cell>
          <cell r="E9474" t="str">
            <v>Incentive Customer ($)</v>
          </cell>
          <cell r="F9474" t="str">
            <v>Incentive Value Source</v>
          </cell>
          <cell r="G9474" t="str">
            <v/>
          </cell>
          <cell r="H9474" t="str">
            <v>pg 10, Table 4-7</v>
          </cell>
          <cell r="I9474" t="str">
            <v>FinAnswer Express Market Characterization and Program Enhancements - Washington Service Territory 9 Sept 2011.pdf</v>
          </cell>
        </row>
        <row r="9475">
          <cell r="C9475" t="str">
            <v>769.3_Gross Average Monthly Demand Reduction (kW/unit)</v>
          </cell>
          <cell r="D9475">
            <v>3</v>
          </cell>
          <cell r="E9475" t="str">
            <v>Gross Average Monthly Demand Reduction (kW/unit)</v>
          </cell>
          <cell r="F9475" t="str">
            <v>Demand Reduction Value Source</v>
          </cell>
          <cell r="G9475" t="str">
            <v/>
          </cell>
          <cell r="H9475" t="str">
            <v>pg 10, Table 4-7</v>
          </cell>
          <cell r="I9475" t="str">
            <v>FinAnswer Express Market Characterization and Program Enhancements - Washington Service Territory 9 Sept 2011.pdf</v>
          </cell>
        </row>
        <row r="9476">
          <cell r="C9476" t="str">
            <v>769.3_Gross incremental annual electric savings (kWh/yr)</v>
          </cell>
          <cell r="D9476">
            <v>3</v>
          </cell>
          <cell r="E9476" t="str">
            <v>Gross incremental annual electric savings (kWh/yr)</v>
          </cell>
          <cell r="F9476" t="str">
            <v>Savings Parameters</v>
          </cell>
          <cell r="G9476" t="str">
            <v/>
          </cell>
          <cell r="H9476" t="str">
            <v>See Source Document(s) for savings methodology</v>
          </cell>
          <cell r="I9476" t="str">
            <v>WA Windows.docx</v>
          </cell>
        </row>
        <row r="9477">
          <cell r="C9477" t="str">
            <v>769.3_Gross Average Monthly Demand Reduction (kW/unit)</v>
          </cell>
          <cell r="D9477">
            <v>3</v>
          </cell>
          <cell r="E9477" t="str">
            <v>Gross Average Monthly Demand Reduction (kW/unit)</v>
          </cell>
          <cell r="F9477" t="str">
            <v>Savings Parameters</v>
          </cell>
          <cell r="G9477" t="str">
            <v/>
          </cell>
          <cell r="H9477" t="str">
            <v>See Source Document(s) for savings methodology</v>
          </cell>
          <cell r="I9477" t="str">
            <v>Envel_ModelParameters 090710 WA_CA_ID.xls</v>
          </cell>
        </row>
        <row r="9478">
          <cell r="C9478" t="str">
            <v>769.3_Gross incremental annual electric savings (kWh/yr)</v>
          </cell>
          <cell r="D9478">
            <v>3</v>
          </cell>
          <cell r="E9478" t="str">
            <v>Gross incremental annual electric savings (kWh/yr)</v>
          </cell>
          <cell r="F9478" t="str">
            <v xml:space="preserve">Energy Savings Value Source </v>
          </cell>
          <cell r="G9478" t="str">
            <v/>
          </cell>
          <cell r="H9478" t="str">
            <v>pg 10, Table 4-7</v>
          </cell>
          <cell r="I9478" t="str">
            <v>FinAnswer Express Market Characterization and Program Enhancements - Washington Service Territory 9 Sept 2011.pdf</v>
          </cell>
        </row>
        <row r="9479">
          <cell r="C9479" t="str">
            <v>975.2_Gross Average Monthly Demand Reduction (kW/unit)</v>
          </cell>
          <cell r="D9479">
            <v>2</v>
          </cell>
          <cell r="E9479" t="str">
            <v>Gross Average Monthly Demand Reduction (kW/unit)</v>
          </cell>
          <cell r="F9479" t="str">
            <v>Demand Savings Value Source</v>
          </cell>
          <cell r="G9479" t="str">
            <v/>
          </cell>
          <cell r="H9479" t="str">
            <v/>
          </cell>
          <cell r="I9479" t="str">
            <v>NonLighting Measure Worksheets WY 120814.pdf</v>
          </cell>
        </row>
        <row r="9480">
          <cell r="C9480" t="str">
            <v>975.2_Incremental cost ($)</v>
          </cell>
          <cell r="D9480">
            <v>2</v>
          </cell>
          <cell r="E9480" t="str">
            <v>Incremental cost ($)</v>
          </cell>
          <cell r="F9480" t="str">
            <v>Incremental Cost Value Source</v>
          </cell>
          <cell r="G9480" t="str">
            <v/>
          </cell>
          <cell r="H9480" t="str">
            <v/>
          </cell>
          <cell r="I9480" t="str">
            <v>NonLighting Measure Worksheets WY 120814.pdf</v>
          </cell>
        </row>
        <row r="9481">
          <cell r="C9481" t="str">
            <v>975.2_Gross incremental annual electric savings (kWh/yr)</v>
          </cell>
          <cell r="D9481">
            <v>2</v>
          </cell>
          <cell r="E9481" t="str">
            <v>Gross incremental annual electric savings (kWh/yr)</v>
          </cell>
          <cell r="F9481" t="str">
            <v>Energy Savings Value Source</v>
          </cell>
          <cell r="G9481" t="str">
            <v/>
          </cell>
          <cell r="H9481" t="str">
            <v/>
          </cell>
          <cell r="I9481" t="str">
            <v>NonLighting Measure Worksheets WY 120814.pdf</v>
          </cell>
        </row>
        <row r="9482">
          <cell r="C9482" t="str">
            <v>975.2_Planned Realization Rate</v>
          </cell>
          <cell r="D9482">
            <v>2</v>
          </cell>
          <cell r="E9482" t="str">
            <v>Planned Realization Rate</v>
          </cell>
          <cell r="F9482" t="str">
            <v>Realization Rate Value Source</v>
          </cell>
          <cell r="G9482" t="str">
            <v/>
          </cell>
          <cell r="H9482" t="str">
            <v>Table 1</v>
          </cell>
          <cell r="I9482" t="str">
            <v>DSM_WY_FinAnswerExpress_Report_2011.pdf</v>
          </cell>
        </row>
        <row r="9483">
          <cell r="C9483" t="str">
            <v>975.2_Planned Net to Gross Ratio</v>
          </cell>
          <cell r="D9483">
            <v>2</v>
          </cell>
          <cell r="E9483" t="str">
            <v>Planned Net to Gross Ratio</v>
          </cell>
          <cell r="F9483" t="str">
            <v>Net-to-Gross Value Source</v>
          </cell>
          <cell r="G9483" t="str">
            <v/>
          </cell>
          <cell r="H9483" t="str">
            <v>Page 10</v>
          </cell>
          <cell r="I9483" t="str">
            <v>DSM_WY_FinAnswerExpress_Report_2011.pdf</v>
          </cell>
        </row>
        <row r="9484">
          <cell r="C9484" t="str">
            <v>975.2_Measure life (years)</v>
          </cell>
          <cell r="D9484">
            <v>2</v>
          </cell>
          <cell r="E9484" t="str">
            <v>Measure life (years)</v>
          </cell>
          <cell r="F9484" t="str">
            <v>Measure Life Value Source</v>
          </cell>
          <cell r="G9484" t="str">
            <v/>
          </cell>
          <cell r="H9484" t="str">
            <v/>
          </cell>
          <cell r="I9484" t="str">
            <v>NonLighting Measure Worksheets WY 120814.pdf</v>
          </cell>
        </row>
        <row r="9485">
          <cell r="C9485" t="str">
            <v>390.2_Planned Net to Gross Ratio</v>
          </cell>
          <cell r="D9485">
            <v>2</v>
          </cell>
          <cell r="E9485" t="str">
            <v>Planned Net to Gross Ratio</v>
          </cell>
          <cell r="F9485" t="str">
            <v>Net-to-Gross Value Source</v>
          </cell>
          <cell r="G9485" t="str">
            <v/>
          </cell>
          <cell r="H9485" t="str">
            <v>Page 2</v>
          </cell>
          <cell r="I9485" t="str">
            <v>ID_FinAnswer_Express_Program_Evaluation_2009-2011.pdf</v>
          </cell>
        </row>
        <row r="9486">
          <cell r="C9486" t="str">
            <v>390.2_Gross Average Monthly Demand Reduction (kW/unit)</v>
          </cell>
          <cell r="D9486">
            <v>2</v>
          </cell>
          <cell r="E9486" t="str">
            <v>Gross Average Monthly Demand Reduction (kW/unit)</v>
          </cell>
          <cell r="F9486" t="str">
            <v>Demand Reduction Value Source</v>
          </cell>
          <cell r="G9486" t="str">
            <v/>
          </cell>
          <cell r="H9486" t="str">
            <v/>
          </cell>
          <cell r="I9486" t="str">
            <v>2010 ID FX MARKET CHARACTERIZATION 051512.pdf</v>
          </cell>
        </row>
        <row r="9487">
          <cell r="C9487" t="str">
            <v>390.2_Measure life (years)</v>
          </cell>
          <cell r="D9487">
            <v>2</v>
          </cell>
          <cell r="E9487" t="str">
            <v>Measure life (years)</v>
          </cell>
          <cell r="F9487" t="str">
            <v>Measure Life Value Source</v>
          </cell>
          <cell r="G9487" t="str">
            <v/>
          </cell>
          <cell r="H9487" t="str">
            <v/>
          </cell>
          <cell r="I9487" t="str">
            <v>2010 ID FX MARKET CHARACTERIZATION 051512.pdf</v>
          </cell>
        </row>
        <row r="9488">
          <cell r="C9488" t="str">
            <v>390.2_Incremental cost ($)</v>
          </cell>
          <cell r="D9488">
            <v>2</v>
          </cell>
          <cell r="E9488" t="str">
            <v>Incremental cost ($)</v>
          </cell>
          <cell r="F9488" t="str">
            <v>Cost Value Source</v>
          </cell>
          <cell r="G9488" t="str">
            <v/>
          </cell>
          <cell r="H9488" t="str">
            <v/>
          </cell>
          <cell r="I9488" t="str">
            <v>2010 ID FX MARKET CHARACTERIZATION 051512.pdf</v>
          </cell>
        </row>
        <row r="9489">
          <cell r="C9489" t="str">
            <v>390.2_Planned Realization Rate</v>
          </cell>
          <cell r="D9489">
            <v>2</v>
          </cell>
          <cell r="E9489" t="str">
            <v>Planned Realization Rate</v>
          </cell>
          <cell r="F9489" t="str">
            <v>Realization Rate Value Source</v>
          </cell>
          <cell r="G9489" t="str">
            <v/>
          </cell>
          <cell r="H9489" t="str">
            <v>Table 1</v>
          </cell>
          <cell r="I9489" t="str">
            <v>ID_FinAnswer_Express_Program_Evaluation_2009-2011.pdf</v>
          </cell>
        </row>
        <row r="9490">
          <cell r="C9490" t="str">
            <v>390.2_Gross incremental annual electric savings (kWh/yr)</v>
          </cell>
          <cell r="D9490">
            <v>2</v>
          </cell>
          <cell r="E9490" t="str">
            <v>Gross incremental annual electric savings (kWh/yr)</v>
          </cell>
          <cell r="F9490" t="str">
            <v xml:space="preserve">Energy Savings Value Source </v>
          </cell>
          <cell r="G9490" t="str">
            <v/>
          </cell>
          <cell r="H9490" t="str">
            <v/>
          </cell>
          <cell r="I9490" t="str">
            <v>2010 ID FX MARKET CHARACTERIZATION 051512.pdf</v>
          </cell>
        </row>
        <row r="9491">
          <cell r="C9491" t="str">
            <v>594.3_Measure life (years)</v>
          </cell>
          <cell r="D9491">
            <v>3</v>
          </cell>
          <cell r="E9491" t="str">
            <v>Measure life (years)</v>
          </cell>
          <cell r="F9491" t="str">
            <v>Measure Life Value Source</v>
          </cell>
          <cell r="G9491" t="str">
            <v/>
          </cell>
          <cell r="H9491" t="str">
            <v>Table 2 on page 22 of Appendix 1</v>
          </cell>
          <cell r="I9491" t="str">
            <v>UT_2011_Annual_Report.pdf</v>
          </cell>
        </row>
        <row r="9492">
          <cell r="C9492" t="str">
            <v>594.3_Gross incremental annual electric savings (kWh/yr)</v>
          </cell>
          <cell r="D9492">
            <v>3</v>
          </cell>
          <cell r="E9492" t="str">
            <v>Gross incremental annual electric savings (kWh/yr)</v>
          </cell>
          <cell r="F9492" t="str">
            <v xml:space="preserve">Energy Savings Value Source </v>
          </cell>
          <cell r="G9492" t="str">
            <v/>
          </cell>
          <cell r="H9492" t="str">
            <v/>
          </cell>
          <cell r="I9492" t="str">
            <v>Program Update Report UT 050214.docx</v>
          </cell>
        </row>
        <row r="9493">
          <cell r="C9493" t="str">
            <v>594.3_Incremental cost ($)</v>
          </cell>
          <cell r="D9493">
            <v>3</v>
          </cell>
          <cell r="E9493" t="str">
            <v>Incremental cost ($)</v>
          </cell>
          <cell r="F9493" t="str">
            <v>Cost Value Source</v>
          </cell>
          <cell r="G9493" t="str">
            <v/>
          </cell>
          <cell r="H9493" t="str">
            <v>Table 4-9</v>
          </cell>
          <cell r="I9493" t="str">
            <v>FinAnswer Express Market Characterization and Program Enhancements - Utah Service Territory 30 Nov 2011.pdf</v>
          </cell>
        </row>
        <row r="9494">
          <cell r="C9494" t="str">
            <v>594.3_Gross Average Monthly Demand Reduction (kW/unit)</v>
          </cell>
          <cell r="D9494">
            <v>3</v>
          </cell>
          <cell r="E9494" t="str">
            <v>Gross Average Monthly Demand Reduction (kW/unit)</v>
          </cell>
          <cell r="F9494" t="str">
            <v>Demand Reduction Value Source</v>
          </cell>
          <cell r="G9494" t="str">
            <v/>
          </cell>
          <cell r="H9494" t="str">
            <v/>
          </cell>
          <cell r="I9494" t="str">
            <v>Program Update Report UT 050214.docx</v>
          </cell>
        </row>
        <row r="9495">
          <cell r="C9495" t="str">
            <v>594.3_Incentive Customer ($)</v>
          </cell>
          <cell r="D9495">
            <v>3</v>
          </cell>
          <cell r="E9495" t="str">
            <v>Incentive Customer ($)</v>
          </cell>
          <cell r="F9495" t="str">
            <v>Incentive Value Source</v>
          </cell>
          <cell r="G9495" t="str">
            <v/>
          </cell>
          <cell r="H9495" t="str">
            <v>Table 4-9</v>
          </cell>
          <cell r="I9495" t="str">
            <v>FinAnswer Express Market Characterization and Program Enhancements - Utah Service Territory 30 Nov 2011.pdf</v>
          </cell>
        </row>
        <row r="9496">
          <cell r="C9496" t="str">
            <v>594.2_Gross incremental annual electric savings (kWh/yr)</v>
          </cell>
          <cell r="D9496">
            <v>2</v>
          </cell>
          <cell r="E9496" t="str">
            <v>Gross incremental annual electric savings (kWh/yr)</v>
          </cell>
          <cell r="F9496" t="str">
            <v>See Source Document(s) for savings methodology</v>
          </cell>
          <cell r="G9496" t="str">
            <v/>
          </cell>
          <cell r="H9496" t="str">
            <v/>
          </cell>
          <cell r="I9496" t="str">
            <v>Evenlope_ModelingParameters 091911 UT.xls</v>
          </cell>
        </row>
        <row r="9497">
          <cell r="C9497" t="str">
            <v>594.2_Gross incremental annual electric savings (kWh/yr)</v>
          </cell>
          <cell r="D9497">
            <v>2</v>
          </cell>
          <cell r="E9497" t="str">
            <v>Gross incremental annual electric savings (kWh/yr)</v>
          </cell>
          <cell r="F9497" t="str">
            <v>See Source Document(s) for savings methodology</v>
          </cell>
          <cell r="G9497" t="str">
            <v/>
          </cell>
          <cell r="H9497" t="str">
            <v/>
          </cell>
          <cell r="I9497" t="str">
            <v>Windows.docx</v>
          </cell>
        </row>
        <row r="9498">
          <cell r="C9498" t="str">
            <v>594.2_Gross Average Monthly Demand Reduction (kW/unit)</v>
          </cell>
          <cell r="D9498">
            <v>2</v>
          </cell>
          <cell r="E9498" t="str">
            <v>Gross Average Monthly Demand Reduction (kW/unit)</v>
          </cell>
          <cell r="F9498" t="str">
            <v>Demand Reduction Value Source</v>
          </cell>
          <cell r="G9498" t="str">
            <v/>
          </cell>
          <cell r="H9498" t="str">
            <v>Table 2-10</v>
          </cell>
          <cell r="I9498" t="str">
            <v>FinAnswer Express Market Characterization and Program Enhancements - Utah Service Territory 30 Nov 2011.pdf</v>
          </cell>
        </row>
        <row r="9499">
          <cell r="C9499" t="str">
            <v>594.2_Incentive Customer ($)</v>
          </cell>
          <cell r="D9499">
            <v>2</v>
          </cell>
          <cell r="E9499" t="str">
            <v>Incentive Customer ($)</v>
          </cell>
          <cell r="F9499" t="str">
            <v>Incentive Value Source</v>
          </cell>
          <cell r="G9499" t="str">
            <v/>
          </cell>
          <cell r="H9499" t="str">
            <v>Table 4-9</v>
          </cell>
          <cell r="I9499" t="str">
            <v>FinAnswer Express Market Characterization and Program Enhancements - Utah Service Territory 30 Nov 2011.pdf</v>
          </cell>
        </row>
        <row r="9500">
          <cell r="C9500" t="str">
            <v>594.2_Incremental cost ($)</v>
          </cell>
          <cell r="D9500">
            <v>2</v>
          </cell>
          <cell r="E9500" t="str">
            <v>Incremental cost ($)</v>
          </cell>
          <cell r="F9500" t="str">
            <v>Cost Value Source</v>
          </cell>
          <cell r="G9500" t="str">
            <v/>
          </cell>
          <cell r="H9500" t="str">
            <v>Table 4-9</v>
          </cell>
          <cell r="I9500" t="str">
            <v>FinAnswer Express Market Characterization and Program Enhancements - Utah Service Territory 30 Nov 2011.pdf</v>
          </cell>
        </row>
        <row r="9501">
          <cell r="C9501" t="str">
            <v>594.2_Gross incremental annual electric savings (kWh/yr)</v>
          </cell>
          <cell r="D9501">
            <v>2</v>
          </cell>
          <cell r="E9501" t="str">
            <v>Gross incremental annual electric savings (kWh/yr)</v>
          </cell>
          <cell r="F9501" t="str">
            <v xml:space="preserve">Energy Savings Value Source </v>
          </cell>
          <cell r="G9501" t="str">
            <v/>
          </cell>
          <cell r="H9501" t="str">
            <v>Table 4-9</v>
          </cell>
          <cell r="I9501" t="str">
            <v>FinAnswer Express Market Characterization and Program Enhancements - Utah Service Territory 30 Nov 2011.pdf</v>
          </cell>
        </row>
        <row r="9502">
          <cell r="C9502" t="str">
            <v>594.2_Measure life (years)</v>
          </cell>
          <cell r="D9502">
            <v>2</v>
          </cell>
          <cell r="E9502" t="str">
            <v>Measure life (years)</v>
          </cell>
          <cell r="F9502" t="str">
            <v>Measure Life Value Source</v>
          </cell>
          <cell r="G9502" t="str">
            <v/>
          </cell>
          <cell r="H9502" t="str">
            <v>Table 2 on page 22 of Appendix 1</v>
          </cell>
          <cell r="I9502" t="str">
            <v>UT_2011_Annual_Report.pdf</v>
          </cell>
        </row>
        <row r="9503">
          <cell r="C9503" t="str">
            <v>768.3_Measure life (years)</v>
          </cell>
          <cell r="D9503">
            <v>3</v>
          </cell>
          <cell r="E9503" t="str">
            <v>Measure life (years)</v>
          </cell>
          <cell r="F9503" t="str">
            <v>Measure Life Value Source</v>
          </cell>
          <cell r="G9503" t="str">
            <v/>
          </cell>
          <cell r="H9503" t="str">
            <v>pg 10, Table 4-7</v>
          </cell>
          <cell r="I9503" t="str">
            <v>FinAnswer Express Market Characterization and Program Enhancements - Washington Service Territory 9 Sept 2011.pdf</v>
          </cell>
        </row>
        <row r="9504">
          <cell r="C9504" t="str">
            <v>768.3_Gross Average Monthly Demand Reduction (kW/unit)</v>
          </cell>
          <cell r="D9504">
            <v>3</v>
          </cell>
          <cell r="E9504" t="str">
            <v>Gross Average Monthly Demand Reduction (kW/unit)</v>
          </cell>
          <cell r="F9504" t="str">
            <v>Savings Parameters</v>
          </cell>
          <cell r="G9504" t="str">
            <v/>
          </cell>
          <cell r="H9504" t="str">
            <v>See Source Document(s) for savings methodology</v>
          </cell>
          <cell r="I9504" t="str">
            <v>Envel_ModelParameters 090710 WA_CA_ID.xls</v>
          </cell>
        </row>
        <row r="9505">
          <cell r="C9505" t="str">
            <v>768.3_Gross Average Monthly Demand Reduction (kW/unit)</v>
          </cell>
          <cell r="D9505">
            <v>3</v>
          </cell>
          <cell r="E9505" t="str">
            <v>Gross Average Monthly Demand Reduction (kW/unit)</v>
          </cell>
          <cell r="F9505" t="str">
            <v>Demand Reduction Value Source</v>
          </cell>
          <cell r="G9505" t="str">
            <v/>
          </cell>
          <cell r="H9505" t="str">
            <v>pg 10, Table 4-7</v>
          </cell>
          <cell r="I9505" t="str">
            <v>FinAnswer Express Market Characterization and Program Enhancements - Washington Service Territory 9 Sept 2011.pdf</v>
          </cell>
        </row>
        <row r="9506">
          <cell r="C9506" t="str">
            <v>768.3_Gross incremental annual electric savings (kWh/yr)</v>
          </cell>
          <cell r="D9506">
            <v>3</v>
          </cell>
          <cell r="E9506" t="str">
            <v>Gross incremental annual electric savings (kWh/yr)</v>
          </cell>
          <cell r="F9506" t="str">
            <v>Savings Parameters</v>
          </cell>
          <cell r="G9506" t="str">
            <v/>
          </cell>
          <cell r="H9506" t="str">
            <v>See Source Document(s) for savings methodology</v>
          </cell>
          <cell r="I9506" t="str">
            <v>Envel_ModelParameters 090710 WA_CA_ID.xls</v>
          </cell>
        </row>
        <row r="9507">
          <cell r="C9507" t="str">
            <v>768.3_Gross Average Monthly Demand Reduction (kW/unit)</v>
          </cell>
          <cell r="D9507">
            <v>3</v>
          </cell>
          <cell r="E9507" t="str">
            <v>Gross Average Monthly Demand Reduction (kW/unit)</v>
          </cell>
          <cell r="F9507" t="str">
            <v>Savings Parameters</v>
          </cell>
          <cell r="G9507" t="str">
            <v/>
          </cell>
          <cell r="H9507" t="str">
            <v>See Source Document(s) for savings methodology</v>
          </cell>
          <cell r="I9507" t="str">
            <v>WA Windows.docx</v>
          </cell>
        </row>
        <row r="9508">
          <cell r="C9508" t="str">
            <v>768.3_Gross incremental annual electric savings (kWh/yr)</v>
          </cell>
          <cell r="D9508">
            <v>3</v>
          </cell>
          <cell r="E9508" t="str">
            <v>Gross incremental annual electric savings (kWh/yr)</v>
          </cell>
          <cell r="F9508" t="str">
            <v>Savings Parameters</v>
          </cell>
          <cell r="G9508" t="str">
            <v/>
          </cell>
          <cell r="H9508" t="str">
            <v>See Source Document(s) for savings methodology</v>
          </cell>
          <cell r="I9508" t="str">
            <v>WA Windows.docx</v>
          </cell>
        </row>
        <row r="9509">
          <cell r="C9509" t="str">
            <v>768.3_Incremental cost ($)</v>
          </cell>
          <cell r="D9509">
            <v>3</v>
          </cell>
          <cell r="E9509" t="str">
            <v>Incremental cost ($)</v>
          </cell>
          <cell r="F9509" t="str">
            <v>Cost Value Source</v>
          </cell>
          <cell r="G9509" t="str">
            <v/>
          </cell>
          <cell r="H9509" t="str">
            <v>pg 10, Table 4-7</v>
          </cell>
          <cell r="I9509" t="str">
            <v>FinAnswer Express Market Characterization and Program Enhancements - Washington Service Territory 9 Sept 2011.pdf</v>
          </cell>
        </row>
        <row r="9510">
          <cell r="C9510" t="str">
            <v>768.3_Incentive Customer ($)</v>
          </cell>
          <cell r="D9510">
            <v>3</v>
          </cell>
          <cell r="E9510" t="str">
            <v>Incentive Customer ($)</v>
          </cell>
          <cell r="F9510" t="str">
            <v>Incentive Value Source</v>
          </cell>
          <cell r="G9510" t="str">
            <v/>
          </cell>
          <cell r="H9510" t="str">
            <v>pg 10, Table 4-7</v>
          </cell>
          <cell r="I9510" t="str">
            <v>FinAnswer Express Market Characterization and Program Enhancements - Washington Service Territory 9 Sept 2011.pdf</v>
          </cell>
        </row>
        <row r="9511">
          <cell r="C9511" t="str">
            <v>768.3_Gross incremental annual electric savings (kWh/yr)</v>
          </cell>
          <cell r="D9511">
            <v>3</v>
          </cell>
          <cell r="E9511" t="str">
            <v>Gross incremental annual electric savings (kWh/yr)</v>
          </cell>
          <cell r="F9511" t="str">
            <v xml:space="preserve">Energy Savings Value Source </v>
          </cell>
          <cell r="G9511" t="str">
            <v/>
          </cell>
          <cell r="H9511" t="str">
            <v>pg 10, Table 4-7</v>
          </cell>
          <cell r="I9511" t="str">
            <v>FinAnswer Express Market Characterization and Program Enhancements - Washington Service Territory 9 Sept 2011.pdf</v>
          </cell>
        </row>
        <row r="9512">
          <cell r="C9512" t="str">
            <v>974.2_Measure life (years)</v>
          </cell>
          <cell r="D9512">
            <v>2</v>
          </cell>
          <cell r="E9512" t="str">
            <v>Measure life (years)</v>
          </cell>
          <cell r="F9512" t="str">
            <v>Measure Life Value Source</v>
          </cell>
          <cell r="G9512" t="str">
            <v/>
          </cell>
          <cell r="H9512" t="str">
            <v/>
          </cell>
          <cell r="I9512" t="str">
            <v>NonLighting Measure Worksheets WY 120814.pdf</v>
          </cell>
        </row>
        <row r="9513">
          <cell r="C9513" t="str">
            <v>974.2_Planned Net to Gross Ratio</v>
          </cell>
          <cell r="D9513">
            <v>2</v>
          </cell>
          <cell r="E9513" t="str">
            <v>Planned Net to Gross Ratio</v>
          </cell>
          <cell r="F9513" t="str">
            <v>Net-to-Gross Value Source</v>
          </cell>
          <cell r="G9513" t="str">
            <v/>
          </cell>
          <cell r="H9513" t="str">
            <v>Page 10</v>
          </cell>
          <cell r="I9513" t="str">
            <v>DSM_WY_FinAnswerExpress_Report_2011.pdf</v>
          </cell>
        </row>
        <row r="9514">
          <cell r="C9514" t="str">
            <v>974.2_Incremental cost ($)</v>
          </cell>
          <cell r="D9514">
            <v>2</v>
          </cell>
          <cell r="E9514" t="str">
            <v>Incremental cost ($)</v>
          </cell>
          <cell r="F9514" t="str">
            <v>Incremental Cost Value Source</v>
          </cell>
          <cell r="G9514" t="str">
            <v/>
          </cell>
          <cell r="H9514" t="str">
            <v/>
          </cell>
          <cell r="I9514" t="str">
            <v>NonLighting Measure Worksheets WY 120814.pdf</v>
          </cell>
        </row>
        <row r="9515">
          <cell r="C9515" t="str">
            <v>974.2_Gross Average Monthly Demand Reduction (kW/unit)</v>
          </cell>
          <cell r="D9515">
            <v>2</v>
          </cell>
          <cell r="E9515" t="str">
            <v>Gross Average Monthly Demand Reduction (kW/unit)</v>
          </cell>
          <cell r="F9515" t="str">
            <v>Demand Savings Value Source</v>
          </cell>
          <cell r="G9515" t="str">
            <v/>
          </cell>
          <cell r="H9515" t="str">
            <v/>
          </cell>
          <cell r="I9515" t="str">
            <v>NonLighting Measure Worksheets WY 120814.pdf</v>
          </cell>
        </row>
        <row r="9516">
          <cell r="C9516" t="str">
            <v>974.2_Gross incremental annual electric savings (kWh/yr)</v>
          </cell>
          <cell r="D9516">
            <v>2</v>
          </cell>
          <cell r="E9516" t="str">
            <v>Gross incremental annual electric savings (kWh/yr)</v>
          </cell>
          <cell r="F9516" t="str">
            <v>Energy Savings Value Source</v>
          </cell>
          <cell r="G9516" t="str">
            <v/>
          </cell>
          <cell r="H9516" t="str">
            <v/>
          </cell>
          <cell r="I9516" t="str">
            <v>NonLighting Measure Worksheets WY 120814.pdf</v>
          </cell>
        </row>
        <row r="9517">
          <cell r="C9517" t="str">
            <v>974.2_Planned Realization Rate</v>
          </cell>
          <cell r="D9517">
            <v>2</v>
          </cell>
          <cell r="E9517" t="str">
            <v>Planned Realization Rate</v>
          </cell>
          <cell r="F9517" t="str">
            <v>Realization Rate Value Source</v>
          </cell>
          <cell r="G9517" t="str">
            <v/>
          </cell>
          <cell r="H9517" t="str">
            <v>Table 1</v>
          </cell>
          <cell r="I9517" t="str">
            <v>DSM_WY_FinAnswerExpress_Report_2011.pdf</v>
          </cell>
        </row>
        <row r="9518">
          <cell r="C9518" t="str">
            <v>110.2_Planned Realization Rate</v>
          </cell>
          <cell r="D9518">
            <v>2</v>
          </cell>
          <cell r="E9518" t="str">
            <v>Planned Realization Rate</v>
          </cell>
          <cell r="F9518" t="str">
            <v>Realization Rate Value Source</v>
          </cell>
          <cell r="G9518" t="str">
            <v/>
          </cell>
          <cell r="H9518" t="str">
            <v>page 2</v>
          </cell>
          <cell r="I9518" t="str">
            <v>CA_FinAnswer_Express_Program_Evaluation_2009-2011.pdf</v>
          </cell>
        </row>
        <row r="9519">
          <cell r="C9519" t="str">
            <v>110.2_Planned Net to Gross Ratio</v>
          </cell>
          <cell r="D9519">
            <v>2</v>
          </cell>
          <cell r="E9519" t="str">
            <v>Planned Net to Gross Ratio</v>
          </cell>
          <cell r="F9519" t="str">
            <v>Net-to-Gross Value Source</v>
          </cell>
          <cell r="G9519" t="str">
            <v/>
          </cell>
          <cell r="H9519" t="str">
            <v>page 2</v>
          </cell>
          <cell r="I9519" t="str">
            <v>CA_FinAnswer_Express_Program_Evaluation_2009-2011.pdf</v>
          </cell>
        </row>
        <row r="9520">
          <cell r="C9520" t="str">
            <v>109.2_Planned Realization Rate</v>
          </cell>
          <cell r="D9520">
            <v>2</v>
          </cell>
          <cell r="E9520" t="str">
            <v>Planned Realization Rate</v>
          </cell>
          <cell r="F9520" t="str">
            <v>Realization Rate Value Source</v>
          </cell>
          <cell r="G9520" t="str">
            <v/>
          </cell>
          <cell r="H9520" t="str">
            <v>page 2</v>
          </cell>
          <cell r="I9520" t="str">
            <v>CA_FinAnswer_Express_Program_Evaluation_2009-2011.pdf</v>
          </cell>
        </row>
        <row r="9521">
          <cell r="C9521" t="str">
            <v>109.2_Planned Net to Gross Ratio</v>
          </cell>
          <cell r="D9521">
            <v>2</v>
          </cell>
          <cell r="E9521" t="str">
            <v>Planned Net to Gross Ratio</v>
          </cell>
          <cell r="F9521" t="str">
            <v>Net-to-Gross Value Source</v>
          </cell>
          <cell r="G9521" t="str">
            <v/>
          </cell>
          <cell r="H9521" t="str">
            <v>page 2</v>
          </cell>
          <cell r="I9521" t="str">
            <v>CA_FinAnswer_Express_Program_Evaluation_2009-2011.pdf</v>
          </cell>
        </row>
        <row r="9522">
          <cell r="C9522" t="str">
            <v>344.2_Incremental cost ($)</v>
          </cell>
          <cell r="D9522">
            <v>2</v>
          </cell>
          <cell r="E9522" t="str">
            <v>Incremental cost ($)</v>
          </cell>
          <cell r="F9522" t="str">
            <v>Cost Value Source</v>
          </cell>
          <cell r="G9522" t="str">
            <v/>
          </cell>
          <cell r="H9522" t="str">
            <v/>
          </cell>
          <cell r="I9522" t="str">
            <v>2010 ID FX MARKET CHARACTERIZATION 051512.pdf</v>
          </cell>
        </row>
        <row r="9523">
          <cell r="C9523" t="str">
            <v>344.2_Gross incremental annual electric savings (kWh/yr)</v>
          </cell>
          <cell r="D9523">
            <v>2</v>
          </cell>
          <cell r="E9523" t="str">
            <v>Gross incremental annual electric savings (kWh/yr)</v>
          </cell>
          <cell r="F9523" t="str">
            <v xml:space="preserve">Energy Savings Value Source </v>
          </cell>
          <cell r="G9523" t="str">
            <v/>
          </cell>
          <cell r="H9523" t="str">
            <v/>
          </cell>
          <cell r="I9523" t="str">
            <v>2010 ID FX MARKET CHARACTERIZATION 051512.pdf</v>
          </cell>
        </row>
        <row r="9524">
          <cell r="C9524" t="str">
            <v>344.2_Planned Net to Gross Ratio</v>
          </cell>
          <cell r="D9524">
            <v>2</v>
          </cell>
          <cell r="E9524" t="str">
            <v>Planned Net to Gross Ratio</v>
          </cell>
          <cell r="F9524" t="str">
            <v>Net-to-Gross Value Source</v>
          </cell>
          <cell r="G9524" t="str">
            <v/>
          </cell>
          <cell r="H9524" t="str">
            <v>Page 2</v>
          </cell>
          <cell r="I9524" t="str">
            <v>ID_FinAnswer_Express_Program_Evaluation_2009-2011.pdf</v>
          </cell>
        </row>
        <row r="9525">
          <cell r="C9525" t="str">
            <v>344.2_Measure life (years)</v>
          </cell>
          <cell r="D9525">
            <v>2</v>
          </cell>
          <cell r="E9525" t="str">
            <v>Measure life (years)</v>
          </cell>
          <cell r="F9525" t="str">
            <v>Measure Life Value Source</v>
          </cell>
          <cell r="G9525" t="str">
            <v/>
          </cell>
          <cell r="H9525" t="str">
            <v/>
          </cell>
          <cell r="I9525" t="str">
            <v>2010 ID FX MARKET CHARACTERIZATION 051512.pdf</v>
          </cell>
        </row>
        <row r="9526">
          <cell r="C9526" t="str">
            <v>344.2_Gross Average Monthly Demand Reduction (kW/unit)</v>
          </cell>
          <cell r="D9526">
            <v>2</v>
          </cell>
          <cell r="E9526" t="str">
            <v>Gross Average Monthly Demand Reduction (kW/unit)</v>
          </cell>
          <cell r="F9526" t="str">
            <v>Demand Reduction Value Source</v>
          </cell>
          <cell r="G9526" t="str">
            <v/>
          </cell>
          <cell r="H9526" t="str">
            <v/>
          </cell>
          <cell r="I9526" t="str">
            <v>2010 ID FX MARKET CHARACTERIZATION 051512.pdf</v>
          </cell>
        </row>
        <row r="9527">
          <cell r="C9527" t="str">
            <v>344.2_Planned Realization Rate</v>
          </cell>
          <cell r="D9527">
            <v>2</v>
          </cell>
          <cell r="E9527" t="str">
            <v>Planned Realization Rate</v>
          </cell>
          <cell r="F9527" t="str">
            <v>Realization Rate Value Source</v>
          </cell>
          <cell r="G9527" t="str">
            <v/>
          </cell>
          <cell r="H9527" t="str">
            <v>Table 1</v>
          </cell>
          <cell r="I9527" t="str">
            <v>ID_FinAnswer_Express_Program_Evaluation_2009-2011.pdf</v>
          </cell>
        </row>
        <row r="9528">
          <cell r="C9528" t="str">
            <v>552.2_Gross incremental annual electric savings (kWh/yr)</v>
          </cell>
          <cell r="D9528">
            <v>2</v>
          </cell>
          <cell r="E9528" t="str">
            <v>Gross incremental annual electric savings (kWh/yr)</v>
          </cell>
          <cell r="F9528" t="str">
            <v>See Source Document(s) for savings methodology</v>
          </cell>
          <cell r="G9528" t="str">
            <v/>
          </cell>
          <cell r="H9528" t="str">
            <v/>
          </cell>
          <cell r="I9528" t="str">
            <v>Windows.docx</v>
          </cell>
        </row>
        <row r="9529">
          <cell r="C9529" t="str">
            <v>552.2_Gross Average Monthly Demand Reduction (kW/unit)</v>
          </cell>
          <cell r="D9529">
            <v>2</v>
          </cell>
          <cell r="E9529" t="str">
            <v>Gross Average Monthly Demand Reduction (kW/unit)</v>
          </cell>
          <cell r="F9529" t="str">
            <v>Demand Reduction Value Source</v>
          </cell>
          <cell r="G9529" t="str">
            <v/>
          </cell>
          <cell r="H9529" t="str">
            <v>Table 2-10</v>
          </cell>
          <cell r="I9529" t="str">
            <v>FinAnswer Express Market Characterization and Program Enhancements - Utah Service Territory 30 Nov 2011.pdf</v>
          </cell>
        </row>
        <row r="9530">
          <cell r="C9530" t="str">
            <v>552.2_Gross incremental annual electric savings (kWh/yr)</v>
          </cell>
          <cell r="D9530">
            <v>2</v>
          </cell>
          <cell r="E9530" t="str">
            <v>Gross incremental annual electric savings (kWh/yr)</v>
          </cell>
          <cell r="F9530" t="str">
            <v xml:space="preserve">Energy Savings Value Source </v>
          </cell>
          <cell r="G9530" t="str">
            <v/>
          </cell>
          <cell r="H9530" t="str">
            <v>Table 4-8</v>
          </cell>
          <cell r="I9530" t="str">
            <v>FinAnswer Express Market Characterization and Program Enhancements - Utah Service Territory 30 Nov 2011.pdf</v>
          </cell>
        </row>
        <row r="9531">
          <cell r="C9531" t="str">
            <v>552.2_Incentive Customer ($)</v>
          </cell>
          <cell r="D9531">
            <v>2</v>
          </cell>
          <cell r="E9531" t="str">
            <v>Incentive Customer ($)</v>
          </cell>
          <cell r="F9531" t="str">
            <v>Incentive Value Source</v>
          </cell>
          <cell r="G9531" t="str">
            <v/>
          </cell>
          <cell r="H9531" t="str">
            <v>Table 4-8</v>
          </cell>
          <cell r="I9531" t="str">
            <v>FinAnswer Express Market Characterization and Program Enhancements - Utah Service Territory 30 Nov 2011.pdf</v>
          </cell>
        </row>
        <row r="9532">
          <cell r="C9532" t="str">
            <v>552.2_Measure life (years)</v>
          </cell>
          <cell r="D9532">
            <v>2</v>
          </cell>
          <cell r="E9532" t="str">
            <v>Measure life (years)</v>
          </cell>
          <cell r="F9532" t="str">
            <v>Measure Life Value Source</v>
          </cell>
          <cell r="G9532" t="str">
            <v/>
          </cell>
          <cell r="H9532" t="str">
            <v>Table 2 on page 22 of Appendix 1</v>
          </cell>
          <cell r="I9532" t="str">
            <v>UT_2011_Annual_Report.pdf</v>
          </cell>
        </row>
        <row r="9533">
          <cell r="C9533" t="str">
            <v>552.2_Gross incremental annual electric savings (kWh/yr)</v>
          </cell>
          <cell r="D9533">
            <v>2</v>
          </cell>
          <cell r="E9533" t="str">
            <v>Gross incremental annual electric savings (kWh/yr)</v>
          </cell>
          <cell r="F9533" t="str">
            <v>See Source Document(s) for savings methodology</v>
          </cell>
          <cell r="G9533" t="str">
            <v/>
          </cell>
          <cell r="H9533" t="str">
            <v/>
          </cell>
          <cell r="I9533" t="str">
            <v>Evenlope_ModelingParameters 091911 UT.xls</v>
          </cell>
        </row>
        <row r="9534">
          <cell r="C9534" t="str">
            <v>552.2_Incremental cost ($)</v>
          </cell>
          <cell r="D9534">
            <v>2</v>
          </cell>
          <cell r="E9534" t="str">
            <v>Incremental cost ($)</v>
          </cell>
          <cell r="F9534" t="str">
            <v>Cost Value Source</v>
          </cell>
          <cell r="G9534" t="str">
            <v/>
          </cell>
          <cell r="H9534" t="str">
            <v>Table 4-8</v>
          </cell>
          <cell r="I9534" t="str">
            <v>FinAnswer Express Market Characterization and Program Enhancements - Utah Service Territory 30 Nov 2011.pdf</v>
          </cell>
        </row>
        <row r="9535">
          <cell r="C9535" t="str">
            <v>756.2_Incentive Customer ($)</v>
          </cell>
          <cell r="D9535">
            <v>2</v>
          </cell>
          <cell r="E9535" t="str">
            <v>Incentive Customer ($)</v>
          </cell>
          <cell r="F9535" t="str">
            <v>Incentive Value Source</v>
          </cell>
          <cell r="G9535" t="str">
            <v/>
          </cell>
          <cell r="H9535" t="str">
            <v>pg 10, Table 4-8</v>
          </cell>
          <cell r="I9535" t="str">
            <v>FinAnswer Express Market Characterization and Program Enhancements - Washington Service Territory 9 Sept 2011.pdf</v>
          </cell>
        </row>
        <row r="9536">
          <cell r="C9536" t="str">
            <v>756.2_Gross Average Monthly Demand Reduction (kW/unit)</v>
          </cell>
          <cell r="D9536">
            <v>2</v>
          </cell>
          <cell r="E9536" t="str">
            <v>Gross Average Monthly Demand Reduction (kW/unit)</v>
          </cell>
          <cell r="F9536" t="str">
            <v>Savings Parameters</v>
          </cell>
          <cell r="G9536" t="str">
            <v/>
          </cell>
          <cell r="H9536" t="str">
            <v>See Source Document(s) for savings methodology</v>
          </cell>
          <cell r="I9536" t="str">
            <v>Envel_ModelParameters 090710 WA_CA_ID.xls</v>
          </cell>
        </row>
        <row r="9537">
          <cell r="C9537" t="str">
            <v>756.2_Gross incremental annual electric savings (kWh/yr)</v>
          </cell>
          <cell r="D9537">
            <v>2</v>
          </cell>
          <cell r="E9537" t="str">
            <v>Gross incremental annual electric savings (kWh/yr)</v>
          </cell>
          <cell r="F9537" t="str">
            <v>Savings Parameters</v>
          </cell>
          <cell r="G9537" t="str">
            <v/>
          </cell>
          <cell r="H9537" t="str">
            <v>See Source Document(s) for savings methodology</v>
          </cell>
          <cell r="I9537" t="str">
            <v>Envel_ModelParameters 090710 WA_CA_ID.xls</v>
          </cell>
        </row>
        <row r="9538">
          <cell r="C9538" t="str">
            <v>756.2_Gross incremental annual electric savings (kWh/yr)</v>
          </cell>
          <cell r="D9538">
            <v>2</v>
          </cell>
          <cell r="E9538" t="str">
            <v>Gross incremental annual electric savings (kWh/yr)</v>
          </cell>
          <cell r="F9538" t="str">
            <v>Savings Parameters</v>
          </cell>
          <cell r="G9538" t="str">
            <v/>
          </cell>
          <cell r="H9538" t="str">
            <v>See Source Document(s) for savings methodology</v>
          </cell>
          <cell r="I9538" t="str">
            <v>WA Windows.docx</v>
          </cell>
        </row>
        <row r="9539">
          <cell r="C9539" t="str">
            <v>756.2_Incremental cost ($)</v>
          </cell>
          <cell r="D9539">
            <v>2</v>
          </cell>
          <cell r="E9539" t="str">
            <v>Incremental cost ($)</v>
          </cell>
          <cell r="F9539" t="str">
            <v>Cost Value Source</v>
          </cell>
          <cell r="G9539" t="str">
            <v/>
          </cell>
          <cell r="H9539" t="str">
            <v>pg 10, Table 4-8</v>
          </cell>
          <cell r="I9539" t="str">
            <v>FinAnswer Express Market Characterization and Program Enhancements - Washington Service Territory 9 Sept 2011.pdf</v>
          </cell>
        </row>
        <row r="9540">
          <cell r="C9540" t="str">
            <v>756.2_Gross incremental annual electric savings (kWh/yr)</v>
          </cell>
          <cell r="D9540">
            <v>2</v>
          </cell>
          <cell r="E9540" t="str">
            <v>Gross incremental annual electric savings (kWh/yr)</v>
          </cell>
          <cell r="F9540" t="str">
            <v xml:space="preserve">Energy Savings Value Source </v>
          </cell>
          <cell r="G9540" t="str">
            <v/>
          </cell>
          <cell r="H9540" t="str">
            <v>pg 10, Table 4-8</v>
          </cell>
          <cell r="I9540" t="str">
            <v>FinAnswer Express Market Characterization and Program Enhancements - Washington Service Territory 9 Sept 2011.pdf</v>
          </cell>
        </row>
        <row r="9541">
          <cell r="C9541" t="str">
            <v>756.2_Gross Average Monthly Demand Reduction (kW/unit)</v>
          </cell>
          <cell r="D9541">
            <v>2</v>
          </cell>
          <cell r="E9541" t="str">
            <v>Gross Average Monthly Demand Reduction (kW/unit)</v>
          </cell>
          <cell r="F9541" t="str">
            <v>Savings Parameters</v>
          </cell>
          <cell r="G9541" t="str">
            <v/>
          </cell>
          <cell r="H9541" t="str">
            <v>See Source Document(s) for savings methodology</v>
          </cell>
          <cell r="I9541" t="str">
            <v>WA Windows.docx</v>
          </cell>
        </row>
        <row r="9542">
          <cell r="C9542" t="str">
            <v>756.2_Gross Average Monthly Demand Reduction (kW/unit)</v>
          </cell>
          <cell r="D9542">
            <v>2</v>
          </cell>
          <cell r="E9542" t="str">
            <v>Gross Average Monthly Demand Reduction (kW/unit)</v>
          </cell>
          <cell r="F9542" t="str">
            <v>Demand Reduction Value Source</v>
          </cell>
          <cell r="G9542" t="str">
            <v/>
          </cell>
          <cell r="H9542" t="str">
            <v>pg 10, Table 4-8</v>
          </cell>
          <cell r="I9542" t="str">
            <v>FinAnswer Express Market Characterization and Program Enhancements - Washington Service Territory 9 Sept 2011.pdf</v>
          </cell>
        </row>
        <row r="9543">
          <cell r="C9543" t="str">
            <v>756.2_Measure life (years)</v>
          </cell>
          <cell r="D9543">
            <v>2</v>
          </cell>
          <cell r="E9543" t="str">
            <v>Measure life (years)</v>
          </cell>
          <cell r="F9543" t="str">
            <v>Measure Life Value Source</v>
          </cell>
          <cell r="G9543" t="str">
            <v/>
          </cell>
          <cell r="H9543" t="str">
            <v>pg 10, Table 4-8</v>
          </cell>
          <cell r="I9543" t="str">
            <v>FinAnswer Express Market Characterization and Program Enhancements - Washington Service Territory 9 Sept 2011.pdf</v>
          </cell>
        </row>
        <row r="9544">
          <cell r="C9544" t="str">
            <v>969.2_Measure life (years)</v>
          </cell>
          <cell r="D9544">
            <v>2</v>
          </cell>
          <cell r="E9544" t="str">
            <v>Measure life (years)</v>
          </cell>
          <cell r="F9544" t="str">
            <v>Measure Life Value Source</v>
          </cell>
          <cell r="G9544" t="str">
            <v/>
          </cell>
          <cell r="H9544" t="str">
            <v>Page 4-10</v>
          </cell>
          <cell r="I9544" t="str">
            <v>2010 WY Market Characterization 101810.pdf</v>
          </cell>
        </row>
        <row r="9545">
          <cell r="C9545" t="str">
            <v>969.2_Gross incremental annual electric savings (kWh/yr)</v>
          </cell>
          <cell r="D9545">
            <v>2</v>
          </cell>
          <cell r="E9545" t="str">
            <v>Gross incremental annual electric savings (kWh/yr)</v>
          </cell>
          <cell r="F9545" t="str">
            <v>Energy Savings Value Source</v>
          </cell>
          <cell r="G9545" t="str">
            <v/>
          </cell>
          <cell r="H9545" t="str">
            <v>Page 4-10</v>
          </cell>
          <cell r="I9545" t="str">
            <v>2010 WY Market Characterization 101810.pdf</v>
          </cell>
        </row>
        <row r="9546">
          <cell r="C9546" t="str">
            <v>969.2_Planned Realization Rate</v>
          </cell>
          <cell r="D9546">
            <v>2</v>
          </cell>
          <cell r="E9546" t="str">
            <v>Planned Realization Rate</v>
          </cell>
          <cell r="F9546" t="str">
            <v>Realization Rate Value Source</v>
          </cell>
          <cell r="G9546" t="str">
            <v/>
          </cell>
          <cell r="H9546" t="str">
            <v>Table 1</v>
          </cell>
          <cell r="I9546" t="str">
            <v>DSM_WY_FinAnswerExpress_Report_2011.pdf</v>
          </cell>
        </row>
        <row r="9547">
          <cell r="C9547" t="str">
            <v>969.2_Planned Net to Gross Ratio</v>
          </cell>
          <cell r="D9547">
            <v>2</v>
          </cell>
          <cell r="E9547" t="str">
            <v>Planned Net to Gross Ratio</v>
          </cell>
          <cell r="F9547" t="str">
            <v>Net-to-Gross Value Source</v>
          </cell>
          <cell r="G9547" t="str">
            <v/>
          </cell>
          <cell r="H9547" t="str">
            <v>Page 10</v>
          </cell>
          <cell r="I9547" t="str">
            <v>DSM_WY_FinAnswerExpress_Report_2011.pdf</v>
          </cell>
        </row>
        <row r="9548">
          <cell r="C9548" t="str">
            <v>969.2_Incremental cost ($)</v>
          </cell>
          <cell r="D9548">
            <v>2</v>
          </cell>
          <cell r="E9548" t="str">
            <v>Incremental cost ($)</v>
          </cell>
          <cell r="F9548" t="str">
            <v>Incremental Cost Value Source</v>
          </cell>
          <cell r="G9548" t="str">
            <v/>
          </cell>
          <cell r="H9548" t="str">
            <v>Page 4-10</v>
          </cell>
          <cell r="I9548" t="str">
            <v>2010 WY Market Characterization 101810.pdf</v>
          </cell>
        </row>
        <row r="9549">
          <cell r="C9549" t="str">
            <v>969.2_Gross Average Monthly Demand Reduction (kW/unit)</v>
          </cell>
          <cell r="D9549">
            <v>2</v>
          </cell>
          <cell r="E9549" t="str">
            <v>Gross Average Monthly Demand Reduction (kW/unit)</v>
          </cell>
          <cell r="F9549" t="str">
            <v>Demand Savings Value Source</v>
          </cell>
          <cell r="G9549" t="str">
            <v/>
          </cell>
          <cell r="H9549" t="str">
            <v>Page 4-10</v>
          </cell>
          <cell r="I9549" t="str">
            <v>2010 WY Market Characterization 101810.pdf</v>
          </cell>
        </row>
        <row r="9550">
          <cell r="C9550" t="str">
            <v>355.2_Planned Net to Gross Ratio</v>
          </cell>
          <cell r="D9550">
            <v>2</v>
          </cell>
          <cell r="E9550" t="str">
            <v>Planned Net to Gross Ratio</v>
          </cell>
          <cell r="F9550" t="str">
            <v>Net-to-Gross Value Source</v>
          </cell>
          <cell r="G9550" t="str">
            <v/>
          </cell>
          <cell r="H9550" t="str">
            <v>Page 2</v>
          </cell>
          <cell r="I9550" t="str">
            <v>ID_FinAnswer_Express_Program_Evaluation_2009-2011.pdf</v>
          </cell>
        </row>
        <row r="9551">
          <cell r="C9551" t="str">
            <v>355.2_Planned Realization Rate</v>
          </cell>
          <cell r="D9551">
            <v>2</v>
          </cell>
          <cell r="E9551" t="str">
            <v>Planned Realization Rate</v>
          </cell>
          <cell r="F9551" t="str">
            <v>Realization Rate Value Source</v>
          </cell>
          <cell r="G9551" t="str">
            <v/>
          </cell>
          <cell r="H9551" t="str">
            <v>Table 1</v>
          </cell>
          <cell r="I9551" t="str">
            <v>ID_FinAnswer_Express_Program_Evaluation_2009-2011.pdf</v>
          </cell>
        </row>
        <row r="9552">
          <cell r="C9552" t="str">
            <v>355.2_Incremental cost ($)</v>
          </cell>
          <cell r="D9552">
            <v>2</v>
          </cell>
          <cell r="E9552" t="str">
            <v>Incremental cost ($)</v>
          </cell>
          <cell r="F9552" t="str">
            <v>Cost Value Source</v>
          </cell>
          <cell r="G9552" t="str">
            <v/>
          </cell>
          <cell r="H9552" t="str">
            <v/>
          </cell>
          <cell r="I9552" t="str">
            <v>2010 ID FX MARKET CHARACTERIZATION 051512.pdf</v>
          </cell>
        </row>
        <row r="9553">
          <cell r="C9553" t="str">
            <v>355.2_Gross Average Monthly Demand Reduction (kW/unit)</v>
          </cell>
          <cell r="D9553">
            <v>2</v>
          </cell>
          <cell r="E9553" t="str">
            <v>Gross Average Monthly Demand Reduction (kW/unit)</v>
          </cell>
          <cell r="F9553" t="str">
            <v>Demand Reduction Value Source</v>
          </cell>
          <cell r="G9553" t="str">
            <v/>
          </cell>
          <cell r="H9553" t="str">
            <v/>
          </cell>
          <cell r="I9553" t="str">
            <v>2010 ID FX MARKET CHARACTERIZATION 051512.pdf</v>
          </cell>
        </row>
        <row r="9554">
          <cell r="C9554" t="str">
            <v>355.2_Measure life (years)</v>
          </cell>
          <cell r="D9554">
            <v>2</v>
          </cell>
          <cell r="E9554" t="str">
            <v>Measure life (years)</v>
          </cell>
          <cell r="F9554" t="str">
            <v>Measure Life Value Source</v>
          </cell>
          <cell r="G9554" t="str">
            <v/>
          </cell>
          <cell r="H9554" t="str">
            <v/>
          </cell>
          <cell r="I9554" t="str">
            <v>2010 ID FX MARKET CHARACTERIZATION 051512.pdf</v>
          </cell>
        </row>
        <row r="9555">
          <cell r="C9555" t="str">
            <v>355.2_Gross incremental annual electric savings (kWh/yr)</v>
          </cell>
          <cell r="D9555">
            <v>2</v>
          </cell>
          <cell r="E9555" t="str">
            <v>Gross incremental annual electric savings (kWh/yr)</v>
          </cell>
          <cell r="F9555" t="str">
            <v xml:space="preserve">Energy Savings Value Source </v>
          </cell>
          <cell r="G9555" t="str">
            <v/>
          </cell>
          <cell r="H9555" t="str">
            <v/>
          </cell>
          <cell r="I9555" t="str">
            <v>2010 ID FX MARKET CHARACTERIZATION 051512.pdf</v>
          </cell>
        </row>
        <row r="9556">
          <cell r="C9556" t="str">
            <v>553.2_Measure life (years)</v>
          </cell>
          <cell r="D9556">
            <v>2</v>
          </cell>
          <cell r="E9556" t="str">
            <v>Measure life (years)</v>
          </cell>
          <cell r="F9556" t="str">
            <v>Measure Life Value Source</v>
          </cell>
          <cell r="G9556" t="str">
            <v/>
          </cell>
          <cell r="H9556" t="str">
            <v>Table 2 on page 22 of Appendix 1</v>
          </cell>
          <cell r="I9556" t="str">
            <v>UT_2011_Annual_Report.pdf</v>
          </cell>
        </row>
        <row r="9557">
          <cell r="C9557" t="str">
            <v>553.2_Gross incremental annual electric savings (kWh/yr)</v>
          </cell>
          <cell r="D9557">
            <v>2</v>
          </cell>
          <cell r="E9557" t="str">
            <v>Gross incremental annual electric savings (kWh/yr)</v>
          </cell>
          <cell r="F9557" t="str">
            <v xml:space="preserve">Energy Savings Value Source </v>
          </cell>
          <cell r="G9557" t="str">
            <v/>
          </cell>
          <cell r="H9557" t="str">
            <v>Table 4-8</v>
          </cell>
          <cell r="I9557" t="str">
            <v>FinAnswer Express Market Characterization and Program Enhancements - Utah Service Territory 30 Nov 2011.pdf</v>
          </cell>
        </row>
        <row r="9558">
          <cell r="C9558" t="str">
            <v>553.2_Gross Average Monthly Demand Reduction (kW/unit)</v>
          </cell>
          <cell r="D9558">
            <v>2</v>
          </cell>
          <cell r="E9558" t="str">
            <v>Gross Average Monthly Demand Reduction (kW/unit)</v>
          </cell>
          <cell r="F9558" t="str">
            <v>Demand Reduction Value Source</v>
          </cell>
          <cell r="G9558" t="str">
            <v/>
          </cell>
          <cell r="H9558" t="str">
            <v>Table 2-10</v>
          </cell>
          <cell r="I9558" t="str">
            <v>FinAnswer Express Market Characterization and Program Enhancements - Utah Service Territory 30 Nov 2011.pdf</v>
          </cell>
        </row>
        <row r="9559">
          <cell r="C9559" t="str">
            <v>553.2_Gross incremental annual electric savings (kWh/yr)</v>
          </cell>
          <cell r="D9559">
            <v>2</v>
          </cell>
          <cell r="E9559" t="str">
            <v>Gross incremental annual electric savings (kWh/yr)</v>
          </cell>
          <cell r="F9559" t="str">
            <v>See Source Document(s) for savings methodology</v>
          </cell>
          <cell r="G9559" t="str">
            <v/>
          </cell>
          <cell r="H9559" t="str">
            <v/>
          </cell>
          <cell r="I9559" t="str">
            <v>Evenlope_ModelingParameters 091911 UT.xls</v>
          </cell>
        </row>
        <row r="9560">
          <cell r="C9560" t="str">
            <v>553.2_Incremental cost ($)</v>
          </cell>
          <cell r="D9560">
            <v>2</v>
          </cell>
          <cell r="E9560" t="str">
            <v>Incremental cost ($)</v>
          </cell>
          <cell r="F9560" t="str">
            <v>Cost Value Source</v>
          </cell>
          <cell r="G9560" t="str">
            <v/>
          </cell>
          <cell r="H9560" t="str">
            <v>Table 4-8</v>
          </cell>
          <cell r="I9560" t="str">
            <v>FinAnswer Express Market Characterization and Program Enhancements - Utah Service Territory 30 Nov 2011.pdf</v>
          </cell>
        </row>
        <row r="9561">
          <cell r="C9561" t="str">
            <v>553.2_Gross incremental annual electric savings (kWh/yr)</v>
          </cell>
          <cell r="D9561">
            <v>2</v>
          </cell>
          <cell r="E9561" t="str">
            <v>Gross incremental annual electric savings (kWh/yr)</v>
          </cell>
          <cell r="F9561" t="str">
            <v>See Source Document(s) for savings methodology</v>
          </cell>
          <cell r="G9561" t="str">
            <v/>
          </cell>
          <cell r="H9561" t="str">
            <v/>
          </cell>
          <cell r="I9561" t="str">
            <v>Windows.docx</v>
          </cell>
        </row>
        <row r="9562">
          <cell r="C9562" t="str">
            <v>553.2_Incentive Customer ($)</v>
          </cell>
          <cell r="D9562">
            <v>2</v>
          </cell>
          <cell r="E9562" t="str">
            <v>Incentive Customer ($)</v>
          </cell>
          <cell r="F9562" t="str">
            <v>Incentive Value Source</v>
          </cell>
          <cell r="G9562" t="str">
            <v/>
          </cell>
          <cell r="H9562" t="str">
            <v>Table 4-8</v>
          </cell>
          <cell r="I9562" t="str">
            <v>FinAnswer Express Market Characterization and Program Enhancements - Utah Service Territory 30 Nov 2011.pdf</v>
          </cell>
        </row>
        <row r="9563">
          <cell r="C9563" t="str">
            <v>755.2_Gross Average Monthly Demand Reduction (kW/unit)</v>
          </cell>
          <cell r="D9563">
            <v>2</v>
          </cell>
          <cell r="E9563" t="str">
            <v>Gross Average Monthly Demand Reduction (kW/unit)</v>
          </cell>
          <cell r="F9563" t="str">
            <v>Demand Reduction Value Source</v>
          </cell>
          <cell r="G9563" t="str">
            <v/>
          </cell>
          <cell r="H9563" t="str">
            <v>pg 10, Table 4-8</v>
          </cell>
          <cell r="I9563" t="str">
            <v>FinAnswer Express Market Characterization and Program Enhancements - Washington Service Territory 9 Sept 2011.pdf</v>
          </cell>
        </row>
        <row r="9564">
          <cell r="C9564" t="str">
            <v>755.2_Gross Average Monthly Demand Reduction (kW/unit)</v>
          </cell>
          <cell r="D9564">
            <v>2</v>
          </cell>
          <cell r="E9564" t="str">
            <v>Gross Average Monthly Demand Reduction (kW/unit)</v>
          </cell>
          <cell r="F9564" t="str">
            <v>Savings Parameters</v>
          </cell>
          <cell r="G9564" t="str">
            <v/>
          </cell>
          <cell r="H9564" t="str">
            <v>See Source Document(s) for savings methodology</v>
          </cell>
          <cell r="I9564" t="str">
            <v>Envel_ModelParameters 090710 WA_CA_ID.xls</v>
          </cell>
        </row>
        <row r="9565">
          <cell r="C9565" t="str">
            <v>755.2_Gross Average Monthly Demand Reduction (kW/unit)</v>
          </cell>
          <cell r="D9565">
            <v>2</v>
          </cell>
          <cell r="E9565" t="str">
            <v>Gross Average Monthly Demand Reduction (kW/unit)</v>
          </cell>
          <cell r="F9565" t="str">
            <v>Savings Parameters</v>
          </cell>
          <cell r="G9565" t="str">
            <v/>
          </cell>
          <cell r="H9565" t="str">
            <v>See Source Document(s) for savings methodology</v>
          </cell>
          <cell r="I9565" t="str">
            <v>WA Windows.docx</v>
          </cell>
        </row>
        <row r="9566">
          <cell r="C9566" t="str">
            <v>755.2_Gross incremental annual electric savings (kWh/yr)</v>
          </cell>
          <cell r="D9566">
            <v>2</v>
          </cell>
          <cell r="E9566" t="str">
            <v>Gross incremental annual electric savings (kWh/yr)</v>
          </cell>
          <cell r="F9566" t="str">
            <v xml:space="preserve">Energy Savings Value Source </v>
          </cell>
          <cell r="G9566" t="str">
            <v/>
          </cell>
          <cell r="H9566" t="str">
            <v>pg 10, Table 4-8</v>
          </cell>
          <cell r="I9566" t="str">
            <v>FinAnswer Express Market Characterization and Program Enhancements - Washington Service Territory 9 Sept 2011.pdf</v>
          </cell>
        </row>
        <row r="9567">
          <cell r="C9567" t="str">
            <v>755.2_Incentive Customer ($)</v>
          </cell>
          <cell r="D9567">
            <v>2</v>
          </cell>
          <cell r="E9567" t="str">
            <v>Incentive Customer ($)</v>
          </cell>
          <cell r="F9567" t="str">
            <v>Incentive Value Source</v>
          </cell>
          <cell r="G9567" t="str">
            <v/>
          </cell>
          <cell r="H9567" t="str">
            <v>pg 10, Table 4-8</v>
          </cell>
          <cell r="I9567" t="str">
            <v>FinAnswer Express Market Characterization and Program Enhancements - Washington Service Territory 9 Sept 2011.pdf</v>
          </cell>
        </row>
        <row r="9568">
          <cell r="C9568" t="str">
            <v>755.2_Incremental cost ($)</v>
          </cell>
          <cell r="D9568">
            <v>2</v>
          </cell>
          <cell r="E9568" t="str">
            <v>Incremental cost ($)</v>
          </cell>
          <cell r="F9568" t="str">
            <v>Cost Value Source</v>
          </cell>
          <cell r="G9568" t="str">
            <v/>
          </cell>
          <cell r="H9568" t="str">
            <v>pg 10, Table 4-8</v>
          </cell>
          <cell r="I9568" t="str">
            <v>FinAnswer Express Market Characterization and Program Enhancements - Washington Service Territory 9 Sept 2011.pdf</v>
          </cell>
        </row>
        <row r="9569">
          <cell r="C9569" t="str">
            <v>755.2_Gross incremental annual electric savings (kWh/yr)</v>
          </cell>
          <cell r="D9569">
            <v>2</v>
          </cell>
          <cell r="E9569" t="str">
            <v>Gross incremental annual electric savings (kWh/yr)</v>
          </cell>
          <cell r="F9569" t="str">
            <v>Savings Parameters</v>
          </cell>
          <cell r="G9569" t="str">
            <v/>
          </cell>
          <cell r="H9569" t="str">
            <v>See Source Document(s) for savings methodology</v>
          </cell>
          <cell r="I9569" t="str">
            <v>WA Windows.docx</v>
          </cell>
        </row>
        <row r="9570">
          <cell r="C9570" t="str">
            <v>755.2_Gross incremental annual electric savings (kWh/yr)</v>
          </cell>
          <cell r="D9570">
            <v>2</v>
          </cell>
          <cell r="E9570" t="str">
            <v>Gross incremental annual electric savings (kWh/yr)</v>
          </cell>
          <cell r="F9570" t="str">
            <v>Savings Parameters</v>
          </cell>
          <cell r="G9570" t="str">
            <v/>
          </cell>
          <cell r="H9570" t="str">
            <v>See Source Document(s) for savings methodology</v>
          </cell>
          <cell r="I9570" t="str">
            <v>Envel_ModelParameters 090710 WA_CA_ID.xls</v>
          </cell>
        </row>
        <row r="9571">
          <cell r="C9571" t="str">
            <v>755.2_Measure life (years)</v>
          </cell>
          <cell r="D9571">
            <v>2</v>
          </cell>
          <cell r="E9571" t="str">
            <v>Measure life (years)</v>
          </cell>
          <cell r="F9571" t="str">
            <v>Measure Life Value Source</v>
          </cell>
          <cell r="G9571" t="str">
            <v/>
          </cell>
          <cell r="H9571" t="str">
            <v>pg 10, Table 4-8</v>
          </cell>
          <cell r="I9571" t="str">
            <v>FinAnswer Express Market Characterization and Program Enhancements - Washington Service Territory 9 Sept 2011.pdf</v>
          </cell>
        </row>
        <row r="9572">
          <cell r="C9572" t="str">
            <v>968.2_Planned Net to Gross Ratio</v>
          </cell>
          <cell r="D9572">
            <v>2</v>
          </cell>
          <cell r="E9572" t="str">
            <v>Planned Net to Gross Ratio</v>
          </cell>
          <cell r="F9572" t="str">
            <v>Net-to-Gross Value Source</v>
          </cell>
          <cell r="G9572" t="str">
            <v/>
          </cell>
          <cell r="H9572" t="str">
            <v>Page 10</v>
          </cell>
          <cell r="I9572" t="str">
            <v>DSM_WY_FinAnswerExpress_Report_2011.pdf</v>
          </cell>
        </row>
        <row r="9573">
          <cell r="C9573" t="str">
            <v>968.2_Gross Average Monthly Demand Reduction (kW/unit)</v>
          </cell>
          <cell r="D9573">
            <v>2</v>
          </cell>
          <cell r="E9573" t="str">
            <v>Gross Average Monthly Demand Reduction (kW/unit)</v>
          </cell>
          <cell r="F9573" t="str">
            <v>Demand Savings Value Source</v>
          </cell>
          <cell r="G9573" t="str">
            <v/>
          </cell>
          <cell r="H9573" t="str">
            <v>Page 4-10</v>
          </cell>
          <cell r="I9573" t="str">
            <v>2010 WY Market Characterization 101810.pdf</v>
          </cell>
        </row>
        <row r="9574">
          <cell r="C9574" t="str">
            <v>968.2_Measure life (years)</v>
          </cell>
          <cell r="D9574">
            <v>2</v>
          </cell>
          <cell r="E9574" t="str">
            <v>Measure life (years)</v>
          </cell>
          <cell r="F9574" t="str">
            <v>Measure Life Value Source</v>
          </cell>
          <cell r="G9574" t="str">
            <v/>
          </cell>
          <cell r="H9574" t="str">
            <v>Page 4-10</v>
          </cell>
          <cell r="I9574" t="str">
            <v>2010 WY Market Characterization 101810.pdf</v>
          </cell>
        </row>
        <row r="9575">
          <cell r="C9575" t="str">
            <v>968.2_Gross incremental annual electric savings (kWh/yr)</v>
          </cell>
          <cell r="D9575">
            <v>2</v>
          </cell>
          <cell r="E9575" t="str">
            <v>Gross incremental annual electric savings (kWh/yr)</v>
          </cell>
          <cell r="F9575" t="str">
            <v>Energy Savings Value Source</v>
          </cell>
          <cell r="G9575" t="str">
            <v/>
          </cell>
          <cell r="H9575" t="str">
            <v>Page 4-10</v>
          </cell>
          <cell r="I9575" t="str">
            <v>2010 WY Market Characterization 101810.pdf</v>
          </cell>
        </row>
        <row r="9576">
          <cell r="C9576" t="str">
            <v>968.2_Incremental cost ($)</v>
          </cell>
          <cell r="D9576">
            <v>2</v>
          </cell>
          <cell r="E9576" t="str">
            <v>Incremental cost ($)</v>
          </cell>
          <cell r="F9576" t="str">
            <v>Incremental Cost Value Source</v>
          </cell>
          <cell r="G9576" t="str">
            <v/>
          </cell>
          <cell r="H9576" t="str">
            <v>Page 4-10</v>
          </cell>
          <cell r="I9576" t="str">
            <v>2010 WY Market Characterization 101810.pdf</v>
          </cell>
        </row>
        <row r="9577">
          <cell r="C9577" t="str">
            <v>968.2_Planned Realization Rate</v>
          </cell>
          <cell r="D9577">
            <v>2</v>
          </cell>
          <cell r="E9577" t="str">
            <v>Planned Realization Rate</v>
          </cell>
          <cell r="F9577" t="str">
            <v>Realization Rate Value Source</v>
          </cell>
          <cell r="G9577" t="str">
            <v/>
          </cell>
          <cell r="H9577" t="str">
            <v>Table 1</v>
          </cell>
          <cell r="I9577" t="str">
            <v>DSM_WY_FinAnswerExpress_Report_2011.pdf</v>
          </cell>
        </row>
        <row r="9578">
          <cell r="C9578" t="str">
            <v>223.2_Gross Average Monthly Demand Reduction (kW/unit)</v>
          </cell>
          <cell r="D9578">
            <v>2</v>
          </cell>
          <cell r="E9578" t="str">
            <v>Gross Average Monthly Demand Reduction (kW/unit)</v>
          </cell>
          <cell r="F9578" t="str">
            <v>Demand Savings Value Source</v>
          </cell>
          <cell r="G9578" t="str">
            <v/>
          </cell>
          <cell r="H9578" t="str">
            <v/>
          </cell>
          <cell r="I9578" t="str">
            <v>California Industrial  Agricultural Measure Review and Update 29 Nov 2013.docx</v>
          </cell>
        </row>
        <row r="9579">
          <cell r="C9579" t="str">
            <v>223.2_Planned Net to Gross Ratio</v>
          </cell>
          <cell r="D9579">
            <v>2</v>
          </cell>
          <cell r="E9579" t="str">
            <v>Planned Net to Gross Ratio</v>
          </cell>
          <cell r="F9579" t="str">
            <v>Net-to-Gross Value Source</v>
          </cell>
          <cell r="G9579" t="str">
            <v/>
          </cell>
          <cell r="H9579" t="str">
            <v>P. 2 .</v>
          </cell>
          <cell r="I9579" t="str">
            <v>CA_FinAnswer_Express_Program_Evaluation_2009-2011.pdf</v>
          </cell>
        </row>
        <row r="9580">
          <cell r="C9580" t="str">
            <v>223.2_Planned Realization Rate</v>
          </cell>
          <cell r="D9580">
            <v>2</v>
          </cell>
          <cell r="E9580" t="str">
            <v>Planned Realization Rate</v>
          </cell>
          <cell r="F9580" t="str">
            <v>Realization Rate Value Source</v>
          </cell>
          <cell r="G9580" t="str">
            <v/>
          </cell>
          <cell r="H9580" t="str">
            <v xml:space="preserve"> Table 1, p. 2.</v>
          </cell>
          <cell r="I9580" t="str">
            <v>CA_FinAnswer_Express_Program_Evaluation_2009-2011.pdf</v>
          </cell>
        </row>
        <row r="9581">
          <cell r="C9581" t="str">
            <v>223.2_Measure life (years)</v>
          </cell>
          <cell r="D9581">
            <v>2</v>
          </cell>
          <cell r="E9581" t="str">
            <v>Measure life (years)</v>
          </cell>
          <cell r="F9581" t="str">
            <v>Measure Life Value Source</v>
          </cell>
          <cell r="G9581" t="str">
            <v/>
          </cell>
          <cell r="H9581" t="str">
            <v/>
          </cell>
          <cell r="I9581" t="str">
            <v>California Industrial  Agricultural Measure Review and Update 29 Nov 2013.docx</v>
          </cell>
        </row>
        <row r="9582">
          <cell r="C9582" t="str">
            <v>223.2_Incremental cost ($)</v>
          </cell>
          <cell r="D9582">
            <v>2</v>
          </cell>
          <cell r="E9582" t="str">
            <v>Incremental cost ($)</v>
          </cell>
          <cell r="F9582" t="str">
            <v>Incremental Cost Value Source</v>
          </cell>
          <cell r="G9582" t="str">
            <v/>
          </cell>
          <cell r="H9582" t="str">
            <v/>
          </cell>
          <cell r="I9582" t="str">
            <v>California Industrial  Agricultural Measure Review and Update 29 Nov 2013.docx</v>
          </cell>
        </row>
        <row r="9583">
          <cell r="C9583" t="str">
            <v>223.2_Gross incremental annual electric savings (kWh/yr)</v>
          </cell>
          <cell r="D9583">
            <v>2</v>
          </cell>
          <cell r="E9583" t="str">
            <v>Gross incremental annual electric savings (kWh/yr)</v>
          </cell>
          <cell r="F9583" t="str">
            <v>Energy Savings Value Source</v>
          </cell>
          <cell r="G9583" t="str">
            <v/>
          </cell>
          <cell r="H9583" t="str">
            <v/>
          </cell>
          <cell r="I9583" t="str">
            <v>California Industrial  Agricultural Measure Review and Update 29 Nov 2013.docx</v>
          </cell>
        </row>
        <row r="9584">
          <cell r="C9584" t="str">
            <v>431.2_Gross incremental annual electric savings (kWh/yr)</v>
          </cell>
          <cell r="D9584">
            <v>2</v>
          </cell>
          <cell r="E9584" t="str">
            <v>Gross incremental annual electric savings (kWh/yr)</v>
          </cell>
          <cell r="F9584" t="str">
            <v xml:space="preserve">Energy Savings Value Source </v>
          </cell>
          <cell r="G9584" t="str">
            <v/>
          </cell>
          <cell r="H9584" t="str">
            <v/>
          </cell>
          <cell r="I9584" t="str">
            <v>Idaho Industrial  Agricultural Measure Review and Update 20 Nov 2013 revised 27 June 2014.pdf</v>
          </cell>
        </row>
        <row r="9585">
          <cell r="C9585" t="str">
            <v>431.2_Gross Average Monthly Demand Reduction (kW/unit)</v>
          </cell>
          <cell r="D9585">
            <v>2</v>
          </cell>
          <cell r="E9585" t="str">
            <v>Gross Average Monthly Demand Reduction (kW/unit)</v>
          </cell>
          <cell r="F9585" t="str">
            <v>Demand Reduction Value Source</v>
          </cell>
          <cell r="G9585" t="str">
            <v/>
          </cell>
          <cell r="H9585" t="str">
            <v/>
          </cell>
          <cell r="I9585" t="str">
            <v>Idaho Industrial  Agricultural Measure Review and Update 20 Nov 2013 revised 27 June 2014.pdf</v>
          </cell>
        </row>
        <row r="9586">
          <cell r="C9586" t="str">
            <v>431.2_Planned Realization Rate</v>
          </cell>
          <cell r="D9586">
            <v>2</v>
          </cell>
          <cell r="E9586" t="str">
            <v>Planned Realization Rate</v>
          </cell>
          <cell r="F9586" t="str">
            <v>Realization Rate Value Source</v>
          </cell>
          <cell r="G9586" t="str">
            <v/>
          </cell>
          <cell r="H9586" t="str">
            <v>Table 1</v>
          </cell>
          <cell r="I9586" t="str">
            <v>ID_Energy_FinAnswer_Program_Evaluation_2009-2011.pdf</v>
          </cell>
        </row>
        <row r="9587">
          <cell r="C9587" t="str">
            <v>431.2_Planned Net to Gross Ratio</v>
          </cell>
          <cell r="D9587">
            <v>2</v>
          </cell>
          <cell r="E9587" t="str">
            <v>Planned Net to Gross Ratio</v>
          </cell>
          <cell r="F9587" t="str">
            <v>Net-to-Gross Ratio Value Source</v>
          </cell>
          <cell r="G9587" t="str">
            <v/>
          </cell>
          <cell r="H9587" t="str">
            <v>Page 2</v>
          </cell>
          <cell r="I9587" t="str">
            <v>ID_Energy_FinAnswer_Program_Evaluation_2009-2011.pdf</v>
          </cell>
        </row>
        <row r="9588">
          <cell r="C9588" t="str">
            <v>431.2_Measure life (years)</v>
          </cell>
          <cell r="D9588">
            <v>2</v>
          </cell>
          <cell r="E9588" t="str">
            <v>Measure life (years)</v>
          </cell>
          <cell r="F9588" t="str">
            <v>Measure Life Value Source</v>
          </cell>
          <cell r="G9588" t="str">
            <v/>
          </cell>
          <cell r="H9588" t="str">
            <v>Page 15</v>
          </cell>
          <cell r="I9588" t="str">
            <v>Idaho Industrial  Agricultural Measure Review and Update 20 Nov 2013 revised 27 June 2014.pdf</v>
          </cell>
        </row>
        <row r="9589">
          <cell r="C9589" t="str">
            <v>431.2_Incremental cost ($)</v>
          </cell>
          <cell r="D9589">
            <v>2</v>
          </cell>
          <cell r="E9589" t="str">
            <v>Incremental cost ($)</v>
          </cell>
          <cell r="F9589" t="str">
            <v>Cost Value Source</v>
          </cell>
          <cell r="G9589" t="str">
            <v/>
          </cell>
          <cell r="H9589" t="str">
            <v/>
          </cell>
          <cell r="I9589" t="str">
            <v>Idaho Industrial  Agricultural Measure Review and Update 20 Nov 2013 revised 27 June 2014.pdf</v>
          </cell>
        </row>
        <row r="9590">
          <cell r="C9590" t="str">
            <v>656.2_Efficient Case Value</v>
          </cell>
          <cell r="D9590">
            <v>2</v>
          </cell>
          <cell r="E9590" t="str">
            <v>Efficient Case Value</v>
          </cell>
          <cell r="F9590" t="str">
            <v>Efficient Case Value Source</v>
          </cell>
          <cell r="G9590" t="str">
            <v/>
          </cell>
          <cell r="H9590" t="str">
            <v/>
          </cell>
          <cell r="I9590" t="str">
            <v>FinAnswer Express Market Characterization and Program Enhancements - Utah Service Territory 30 Nov 2011.pdf</v>
          </cell>
        </row>
        <row r="9591">
          <cell r="C9591" t="str">
            <v>656.2_Baseline Value</v>
          </cell>
          <cell r="D9591">
            <v>2</v>
          </cell>
          <cell r="E9591" t="str">
            <v>Baseline Value</v>
          </cell>
          <cell r="F9591" t="str">
            <v>Baseline Value Source</v>
          </cell>
          <cell r="G9591" t="str">
            <v/>
          </cell>
          <cell r="H9591" t="str">
            <v/>
          </cell>
          <cell r="I9591" t="str">
            <v>FinAnswer Express Market Characterization and Program Enhancements - Utah Service Territory 30 Nov 2011.pdf</v>
          </cell>
        </row>
        <row r="9592">
          <cell r="C9592" t="str">
            <v>656.2_Gross incremental annual electric savings (kWh/yr)</v>
          </cell>
          <cell r="D9592">
            <v>2</v>
          </cell>
          <cell r="E9592" t="str">
            <v>Gross incremental annual electric savings (kWh/yr)</v>
          </cell>
          <cell r="F9592" t="str">
            <v xml:space="preserve">Energy Savings Value Source </v>
          </cell>
          <cell r="G9592" t="str">
            <v/>
          </cell>
          <cell r="H9592" t="str">
            <v/>
          </cell>
          <cell r="I9592" t="str">
            <v>FinAnswer Express Market Characterization and Program Enhancements - Utah Service Territory 30 Nov 2011.pdf</v>
          </cell>
        </row>
        <row r="9593">
          <cell r="C9593" t="str">
            <v>656.2_Incentive Customer ($)</v>
          </cell>
          <cell r="D9593">
            <v>2</v>
          </cell>
          <cell r="E9593" t="str">
            <v>Incentive Customer ($)</v>
          </cell>
          <cell r="F9593" t="str">
            <v>Incentive Value Source</v>
          </cell>
          <cell r="G9593" t="str">
            <v/>
          </cell>
          <cell r="H9593" t="str">
            <v>FE Deemed Savings - Industrial v10.18.12.xlsx table of deemed values used by program administator</v>
          </cell>
          <cell r="I9593" t="str">
            <v/>
          </cell>
        </row>
        <row r="9594">
          <cell r="C9594" t="str">
            <v>656.2_Gross Average Monthly Demand Reduction (kW/unit)</v>
          </cell>
          <cell r="D9594">
            <v>2</v>
          </cell>
          <cell r="E9594" t="str">
            <v>Gross Average Monthly Demand Reduction (kW/unit)</v>
          </cell>
          <cell r="F9594" t="str">
            <v>Demand Reduction Value Source</v>
          </cell>
          <cell r="G9594" t="str">
            <v/>
          </cell>
          <cell r="H9594" t="str">
            <v/>
          </cell>
          <cell r="I9594" t="str">
            <v>FinAnswer Express Market Characterization and Program Enhancements - Utah Service Territory 30 Nov 2011.pdf</v>
          </cell>
        </row>
        <row r="9595">
          <cell r="C9595" t="str">
            <v>656.2_Incremental cost ($)</v>
          </cell>
          <cell r="D9595">
            <v>2</v>
          </cell>
          <cell r="E9595" t="str">
            <v>Incremental cost ($)</v>
          </cell>
          <cell r="F9595" t="str">
            <v>Cost Value Source</v>
          </cell>
          <cell r="G9595" t="str">
            <v/>
          </cell>
          <cell r="H9595" t="str">
            <v/>
          </cell>
          <cell r="I9595" t="str">
            <v>FinAnswer Express Market Characterization and Program Enhancements - Utah Service Territory 30 Nov 2011.pdf</v>
          </cell>
        </row>
        <row r="9596">
          <cell r="C9596" t="str">
            <v>881.2_Gross incremental annual electric savings (kWh/yr)</v>
          </cell>
          <cell r="D9596">
            <v>2</v>
          </cell>
          <cell r="E9596" t="str">
            <v>Gross incremental annual electric savings (kWh/yr)</v>
          </cell>
          <cell r="F9596" t="str">
            <v xml:space="preserve">Energy Savings Value Source </v>
          </cell>
          <cell r="G9596" t="str">
            <v/>
          </cell>
          <cell r="H9596" t="str">
            <v>pg 38, Compressed Air Incentives table</v>
          </cell>
          <cell r="I9596" t="str">
            <v>Review and Update Industrial Agricultural Incentive Table Measures Washington 3 Nov 2013.pdf</v>
          </cell>
        </row>
        <row r="9597">
          <cell r="C9597" t="str">
            <v>881.2_Efficient Case Value</v>
          </cell>
          <cell r="D9597">
            <v>2</v>
          </cell>
          <cell r="E9597" t="str">
            <v>Efficient Case Value</v>
          </cell>
          <cell r="F9597" t="str">
            <v>Efficient Case Value Source</v>
          </cell>
          <cell r="G9597" t="str">
            <v/>
          </cell>
          <cell r="H9597" t="str">
            <v>Section beginning row 692</v>
          </cell>
          <cell r="I9597" t="str">
            <v>FinAnswer Express Compressed Air Modeling - FINAL 23 Jan 2008.xls</v>
          </cell>
        </row>
        <row r="9598">
          <cell r="C9598" t="str">
            <v>881.2_Incremental cost ($)</v>
          </cell>
          <cell r="D9598">
            <v>2</v>
          </cell>
          <cell r="E9598" t="str">
            <v>Incremental cost ($)</v>
          </cell>
          <cell r="F9598" t="str">
            <v>Cost Value Source</v>
          </cell>
          <cell r="G9598" t="str">
            <v/>
          </cell>
          <cell r="H9598" t="str">
            <v>pg 38, Compressed Air Incentives table</v>
          </cell>
          <cell r="I9598" t="str">
            <v>Review and Update Industrial Agricultural Incentive Table Measures Washington 3 Nov 2013.pdf</v>
          </cell>
        </row>
        <row r="9599">
          <cell r="C9599" t="str">
            <v>881.2_Baseline Value</v>
          </cell>
          <cell r="D9599">
            <v>2</v>
          </cell>
          <cell r="E9599" t="str">
            <v>Baseline Value</v>
          </cell>
          <cell r="F9599" t="str">
            <v>Baseline Value Source</v>
          </cell>
          <cell r="G9599" t="str">
            <v/>
          </cell>
          <cell r="H9599" t="str">
            <v>Section beginning row 692</v>
          </cell>
          <cell r="I9599" t="str">
            <v>FinAnswer Express Compressed Air Modeling - FINAL 23 Jan 2008.xls</v>
          </cell>
        </row>
        <row r="9600">
          <cell r="C9600" t="str">
            <v>881.2_Incentive Customer ($)</v>
          </cell>
          <cell r="D9600">
            <v>2</v>
          </cell>
          <cell r="E9600" t="str">
            <v>Incentive Customer ($)</v>
          </cell>
          <cell r="F9600" t="str">
            <v>Incentive Value Source</v>
          </cell>
          <cell r="G9600" t="str">
            <v/>
          </cell>
          <cell r="H9600" t="str">
            <v>pg 38, Compressed Air Incentives table</v>
          </cell>
          <cell r="I9600" t="str">
            <v>Review and Update Industrial Agricultural Incentive Table Measures Washington 3 Nov 2013.pdf</v>
          </cell>
        </row>
        <row r="9601">
          <cell r="C9601" t="str">
            <v>881.2_Measure life (years)</v>
          </cell>
          <cell r="D9601">
            <v>2</v>
          </cell>
          <cell r="E9601" t="str">
            <v>Measure life (years)</v>
          </cell>
          <cell r="F9601" t="str">
            <v>Measure Life Value Source</v>
          </cell>
          <cell r="G9601" t="str">
            <v/>
          </cell>
          <cell r="H9601" t="str">
            <v>Page 39</v>
          </cell>
          <cell r="I9601" t="str">
            <v>Review and Update Industrial Agricultural Incentive Table Measures Washington 3 Nov 2013.pdf</v>
          </cell>
        </row>
        <row r="9602">
          <cell r="C9602" t="str">
            <v>881.2_Gross Average Monthly Demand Reduction (kW/unit)</v>
          </cell>
          <cell r="D9602">
            <v>2</v>
          </cell>
          <cell r="E9602" t="str">
            <v>Gross Average Monthly Demand Reduction (kW/unit)</v>
          </cell>
          <cell r="F9602" t="str">
            <v>Demand Reduction Value Source</v>
          </cell>
          <cell r="G9602" t="str">
            <v/>
          </cell>
          <cell r="H9602" t="str">
            <v>pg 38, Compressed Air Incentives table</v>
          </cell>
          <cell r="I9602" t="str">
            <v>Review and Update Industrial Agricultural Incentive Table Measures Washington 3 Nov 2013.pdf</v>
          </cell>
        </row>
        <row r="9603">
          <cell r="C9603" t="str">
            <v>1106.2_Gross Average Monthly Demand Reduction (kW/unit)</v>
          </cell>
          <cell r="D9603">
            <v>2</v>
          </cell>
          <cell r="E9603" t="str">
            <v>Gross Average Monthly Demand Reduction (kW/unit)</v>
          </cell>
          <cell r="F9603" t="str">
            <v>Demand Savings Value Source</v>
          </cell>
          <cell r="G9603" t="str">
            <v/>
          </cell>
          <cell r="H9603" t="str">
            <v>Page 40</v>
          </cell>
          <cell r="I9603" t="str">
            <v>Wyoming Industrial  Agricultural Measure Review and Update 9 Nov.docx</v>
          </cell>
        </row>
        <row r="9604">
          <cell r="C9604" t="str">
            <v>1106.2_Measure life (years)</v>
          </cell>
          <cell r="D9604">
            <v>2</v>
          </cell>
          <cell r="E9604" t="str">
            <v>Measure life (years)</v>
          </cell>
          <cell r="F9604" t="str">
            <v>Measure Life Value Source</v>
          </cell>
          <cell r="G9604" t="str">
            <v/>
          </cell>
          <cell r="H9604" t="str">
            <v>Page 40</v>
          </cell>
          <cell r="I9604" t="str">
            <v>Wyoming Industrial  Agricultural Measure Review and Update 9 Nov.docx</v>
          </cell>
        </row>
        <row r="9605">
          <cell r="C9605" t="str">
            <v>1106.2_Incremental cost ($)</v>
          </cell>
          <cell r="D9605">
            <v>2</v>
          </cell>
          <cell r="E9605" t="str">
            <v>Incremental cost ($)</v>
          </cell>
          <cell r="F9605" t="str">
            <v>Incremental Cost Value Source</v>
          </cell>
          <cell r="G9605" t="str">
            <v/>
          </cell>
          <cell r="H9605" t="str">
            <v>Page 40</v>
          </cell>
          <cell r="I9605" t="str">
            <v>Wyoming Industrial  Agricultural Measure Review and Update 9 Nov.docx</v>
          </cell>
        </row>
        <row r="9606">
          <cell r="C9606" t="str">
            <v>1106.2_Planned Net to Gross Ratio</v>
          </cell>
          <cell r="D9606">
            <v>2</v>
          </cell>
          <cell r="E9606" t="str">
            <v>Planned Net to Gross Ratio</v>
          </cell>
          <cell r="F9606" t="str">
            <v>Net-to-Gross Value Source</v>
          </cell>
          <cell r="G9606" t="str">
            <v/>
          </cell>
          <cell r="H9606" t="str">
            <v>Recommendation on Page 10</v>
          </cell>
          <cell r="I9606" t="str">
            <v>DSM_WY_EnergyFinAnswer_Report_2011.pdf</v>
          </cell>
        </row>
        <row r="9607">
          <cell r="C9607" t="str">
            <v>1106.2_Gross incremental annual electric savings (kWh/yr)</v>
          </cell>
          <cell r="D9607">
            <v>2</v>
          </cell>
          <cell r="E9607" t="str">
            <v>Gross incremental annual electric savings (kWh/yr)</v>
          </cell>
          <cell r="F9607" t="str">
            <v>Energy Savings Value Source</v>
          </cell>
          <cell r="G9607" t="str">
            <v/>
          </cell>
          <cell r="H9607" t="str">
            <v>Page 40</v>
          </cell>
          <cell r="I9607" t="str">
            <v>Wyoming Industrial  Agricultural Measure Review and Update 9 Nov.docx</v>
          </cell>
        </row>
        <row r="9608">
          <cell r="C9608" t="str">
            <v>174.2_Planned Net to Gross Ratio</v>
          </cell>
          <cell r="D9608">
            <v>2</v>
          </cell>
          <cell r="E9608" t="str">
            <v>Planned Net to Gross Ratio</v>
          </cell>
          <cell r="F9608" t="str">
            <v>Net-to-Gross Value Source</v>
          </cell>
          <cell r="G9608" t="str">
            <v/>
          </cell>
          <cell r="H9608" t="str">
            <v>P. 2 .</v>
          </cell>
          <cell r="I9608" t="str">
            <v>CA_FinAnswer_Express_Program_Evaluation_2009-2011.pdf</v>
          </cell>
        </row>
        <row r="9609">
          <cell r="C9609" t="str">
            <v>174.2_Incremental cost ($)</v>
          </cell>
          <cell r="D9609">
            <v>2</v>
          </cell>
          <cell r="E9609" t="str">
            <v>Incremental cost ($)</v>
          </cell>
          <cell r="F9609" t="str">
            <v>Incremental Cost Value Source</v>
          </cell>
          <cell r="G9609" t="str">
            <v/>
          </cell>
          <cell r="H9609" t="str">
            <v/>
          </cell>
          <cell r="I9609" t="str">
            <v>California Industrial  Agricultural Measure Review and Update 29 Nov 2013.docx</v>
          </cell>
        </row>
        <row r="9610">
          <cell r="C9610" t="str">
            <v>174.2_Gross Average Monthly Demand Reduction (kW/unit)</v>
          </cell>
          <cell r="D9610">
            <v>2</v>
          </cell>
          <cell r="E9610" t="str">
            <v>Gross Average Monthly Demand Reduction (kW/unit)</v>
          </cell>
          <cell r="F9610" t="str">
            <v>Demand Savings Value Source</v>
          </cell>
          <cell r="G9610" t="str">
            <v/>
          </cell>
          <cell r="H9610" t="str">
            <v/>
          </cell>
          <cell r="I9610" t="str">
            <v>California Industrial  Agricultural Measure Review and Update 29 Nov 2013.docx</v>
          </cell>
        </row>
        <row r="9611">
          <cell r="C9611" t="str">
            <v>174.2_Measure life (years)</v>
          </cell>
          <cell r="D9611">
            <v>2</v>
          </cell>
          <cell r="E9611" t="str">
            <v>Measure life (years)</v>
          </cell>
          <cell r="F9611" t="str">
            <v>Measure Life Value Source</v>
          </cell>
          <cell r="G9611" t="str">
            <v/>
          </cell>
          <cell r="H9611" t="str">
            <v/>
          </cell>
          <cell r="I9611" t="str">
            <v>California Industrial  Agricultural Measure Review and Update 29 Nov 2013.docx</v>
          </cell>
        </row>
        <row r="9612">
          <cell r="C9612" t="str">
            <v>174.2_Gross incremental annual electric savings (kWh/yr)</v>
          </cell>
          <cell r="D9612">
            <v>2</v>
          </cell>
          <cell r="E9612" t="str">
            <v>Gross incremental annual electric savings (kWh/yr)</v>
          </cell>
          <cell r="F9612" t="str">
            <v>Energy Savings Value Source</v>
          </cell>
          <cell r="G9612" t="str">
            <v/>
          </cell>
          <cell r="H9612" t="str">
            <v/>
          </cell>
          <cell r="I9612" t="str">
            <v>California Industrial  Agricultural Measure Review and Update 29 Nov 2013.docx</v>
          </cell>
        </row>
        <row r="9613">
          <cell r="C9613" t="str">
            <v>174.2_Planned Realization Rate</v>
          </cell>
          <cell r="D9613">
            <v>2</v>
          </cell>
          <cell r="E9613" t="str">
            <v>Planned Realization Rate</v>
          </cell>
          <cell r="F9613" t="str">
            <v>Realization Rate Value Source</v>
          </cell>
          <cell r="G9613" t="str">
            <v/>
          </cell>
          <cell r="H9613" t="str">
            <v xml:space="preserve"> Table 1, p. 2.</v>
          </cell>
          <cell r="I9613" t="str">
            <v>CA_FinAnswer_Express_Program_Evaluation_2009-2011.pdf</v>
          </cell>
        </row>
        <row r="9614">
          <cell r="C9614" t="str">
            <v>391.2_Gross Average Monthly Demand Reduction (kW/unit)</v>
          </cell>
          <cell r="D9614">
            <v>2</v>
          </cell>
          <cell r="E9614" t="str">
            <v>Gross Average Monthly Demand Reduction (kW/unit)</v>
          </cell>
          <cell r="F9614" t="str">
            <v>Demand Reduction Value Source</v>
          </cell>
          <cell r="G9614" t="str">
            <v/>
          </cell>
          <cell r="H9614" t="str">
            <v/>
          </cell>
          <cell r="I9614" t="str">
            <v>Idaho Industrial  Agricultural Measure Review and Update 20 Nov 2013 revised 27 June 2014.pdf</v>
          </cell>
        </row>
        <row r="9615">
          <cell r="C9615" t="str">
            <v>391.2_Planned Realization Rate</v>
          </cell>
          <cell r="D9615">
            <v>2</v>
          </cell>
          <cell r="E9615" t="str">
            <v>Planned Realization Rate</v>
          </cell>
          <cell r="F9615" t="str">
            <v>Realization Rate Value Source</v>
          </cell>
          <cell r="G9615" t="str">
            <v/>
          </cell>
          <cell r="H9615" t="str">
            <v>Table 1</v>
          </cell>
          <cell r="I9615" t="str">
            <v>ID_Energy_FinAnswer_Program_Evaluation_2009-2011.pdf</v>
          </cell>
        </row>
        <row r="9616">
          <cell r="C9616" t="str">
            <v>391.2_Measure life (years)</v>
          </cell>
          <cell r="D9616">
            <v>2</v>
          </cell>
          <cell r="E9616" t="str">
            <v>Measure life (years)</v>
          </cell>
          <cell r="F9616" t="str">
            <v>Measure Life Value Source</v>
          </cell>
          <cell r="G9616" t="str">
            <v/>
          </cell>
          <cell r="H9616" t="str">
            <v>Page 15</v>
          </cell>
          <cell r="I9616" t="str">
            <v>Idaho Industrial  Agricultural Measure Review and Update 20 Nov 2013 revised 27 June 2014.pdf</v>
          </cell>
        </row>
        <row r="9617">
          <cell r="C9617" t="str">
            <v>391.2_Incremental cost ($)</v>
          </cell>
          <cell r="D9617">
            <v>2</v>
          </cell>
          <cell r="E9617" t="str">
            <v>Incremental cost ($)</v>
          </cell>
          <cell r="F9617" t="str">
            <v>Cost Value Source</v>
          </cell>
          <cell r="G9617" t="str">
            <v/>
          </cell>
          <cell r="H9617" t="str">
            <v/>
          </cell>
          <cell r="I9617" t="str">
            <v>Idaho Industrial  Agricultural Measure Review and Update 20 Nov 2013 revised 27 June 2014.pdf</v>
          </cell>
        </row>
        <row r="9618">
          <cell r="C9618" t="str">
            <v>391.2_Planned Net to Gross Ratio</v>
          </cell>
          <cell r="D9618">
            <v>2</v>
          </cell>
          <cell r="E9618" t="str">
            <v>Planned Net to Gross Ratio</v>
          </cell>
          <cell r="F9618" t="str">
            <v>Net-to-Gross Ratio Value Source</v>
          </cell>
          <cell r="G9618" t="str">
            <v/>
          </cell>
          <cell r="H9618" t="str">
            <v>Page 2</v>
          </cell>
          <cell r="I9618" t="str">
            <v>ID_Energy_FinAnswer_Program_Evaluation_2009-2011.pdf</v>
          </cell>
        </row>
        <row r="9619">
          <cell r="C9619" t="str">
            <v>391.2_Gross incremental annual electric savings (kWh/yr)</v>
          </cell>
          <cell r="D9619">
            <v>2</v>
          </cell>
          <cell r="E9619" t="str">
            <v>Gross incremental annual electric savings (kWh/yr)</v>
          </cell>
          <cell r="F9619" t="str">
            <v xml:space="preserve">Energy Savings Value Source </v>
          </cell>
          <cell r="G9619" t="str">
            <v/>
          </cell>
          <cell r="H9619" t="str">
            <v/>
          </cell>
          <cell r="I9619" t="str">
            <v>Idaho Industrial  Agricultural Measure Review and Update 20 Nov 2013 revised 27 June 2014.pdf</v>
          </cell>
        </row>
        <row r="9620">
          <cell r="C9620" t="str">
            <v>619.2_Incremental cost ($)</v>
          </cell>
          <cell r="D9620">
            <v>2</v>
          </cell>
          <cell r="E9620" t="str">
            <v>Incremental cost ($)</v>
          </cell>
          <cell r="F9620" t="str">
            <v>Cost Value Source</v>
          </cell>
          <cell r="G9620" t="str">
            <v/>
          </cell>
          <cell r="H9620" t="str">
            <v/>
          </cell>
          <cell r="I9620" t="str">
            <v>FinAnswer Express Market Characterization and Program Enhancements - Utah Service Territory 30 Nov 2011.pdf</v>
          </cell>
        </row>
        <row r="9621">
          <cell r="C9621" t="str">
            <v>619.2_Baseline Value</v>
          </cell>
          <cell r="D9621">
            <v>2</v>
          </cell>
          <cell r="E9621" t="str">
            <v>Baseline Value</v>
          </cell>
          <cell r="F9621" t="str">
            <v>Baseline Value Source</v>
          </cell>
          <cell r="G9621" t="str">
            <v/>
          </cell>
          <cell r="H9621" t="str">
            <v/>
          </cell>
          <cell r="I9621" t="str">
            <v>FinAnswer Express Market Characterization and Program Enhancements - Utah Service Territory 30 Nov 2011.pdf</v>
          </cell>
        </row>
        <row r="9622">
          <cell r="C9622" t="str">
            <v>619.2_Efficient Case Value</v>
          </cell>
          <cell r="D9622">
            <v>2</v>
          </cell>
          <cell r="E9622" t="str">
            <v>Efficient Case Value</v>
          </cell>
          <cell r="F9622" t="str">
            <v>Efficient Case Value Source</v>
          </cell>
          <cell r="G9622" t="str">
            <v/>
          </cell>
          <cell r="H9622" t="str">
            <v/>
          </cell>
          <cell r="I9622" t="str">
            <v>FinAnswer Express Market Characterization and Program Enhancements - Utah Service Territory 30 Nov 2011.pdf</v>
          </cell>
        </row>
        <row r="9623">
          <cell r="C9623" t="str">
            <v>619.2_Gross incremental annual electric savings (kWh/yr)</v>
          </cell>
          <cell r="D9623">
            <v>2</v>
          </cell>
          <cell r="E9623" t="str">
            <v>Gross incremental annual electric savings (kWh/yr)</v>
          </cell>
          <cell r="F9623" t="str">
            <v xml:space="preserve">Energy Savings Value Source </v>
          </cell>
          <cell r="G9623" t="str">
            <v/>
          </cell>
          <cell r="H9623" t="str">
            <v/>
          </cell>
          <cell r="I9623" t="str">
            <v>FinAnswer Express Market Characterization and Program Enhancements - Utah Service Territory 30 Nov 2011.pdf</v>
          </cell>
        </row>
        <row r="9624">
          <cell r="C9624" t="str">
            <v>619.2_Incentive Customer ($)</v>
          </cell>
          <cell r="D9624">
            <v>2</v>
          </cell>
          <cell r="E9624" t="str">
            <v>Incentive Customer ($)</v>
          </cell>
          <cell r="F9624" t="str">
            <v>Incentive Value Source</v>
          </cell>
          <cell r="G9624" t="str">
            <v/>
          </cell>
          <cell r="H9624" t="str">
            <v>FE Deemed Savings - Industrial v10.18.12.xlsx table of deemed values used by program administator</v>
          </cell>
          <cell r="I9624" t="str">
            <v/>
          </cell>
        </row>
        <row r="9625">
          <cell r="C9625" t="str">
            <v>619.2_Gross Average Monthly Demand Reduction (kW/unit)</v>
          </cell>
          <cell r="D9625">
            <v>2</v>
          </cell>
          <cell r="E9625" t="str">
            <v>Gross Average Monthly Demand Reduction (kW/unit)</v>
          </cell>
          <cell r="F9625" t="str">
            <v>Demand Reduction Value Source</v>
          </cell>
          <cell r="G9625" t="str">
            <v/>
          </cell>
          <cell r="H9625" t="str">
            <v/>
          </cell>
          <cell r="I9625" t="str">
            <v>FinAnswer Express Market Characterization and Program Enhancements - Utah Service Territory 30 Nov 2011.pdf</v>
          </cell>
        </row>
        <row r="9626">
          <cell r="C9626" t="str">
            <v>829.2_Incremental cost ($)</v>
          </cell>
          <cell r="D9626">
            <v>2</v>
          </cell>
          <cell r="E9626" t="str">
            <v>Incremental cost ($)</v>
          </cell>
          <cell r="F9626" t="str">
            <v>Cost Value Source</v>
          </cell>
          <cell r="G9626" t="str">
            <v/>
          </cell>
          <cell r="H9626" t="str">
            <v>pg 38, Compressed Air Incentives table</v>
          </cell>
          <cell r="I9626" t="str">
            <v>Review and Update Industrial Agricultural Incentive Table Measures Washington 3 Nov 2013.pdf</v>
          </cell>
        </row>
        <row r="9627">
          <cell r="C9627" t="str">
            <v>829.2_Gross Average Monthly Demand Reduction (kW/unit)</v>
          </cell>
          <cell r="D9627">
            <v>2</v>
          </cell>
          <cell r="E9627" t="str">
            <v>Gross Average Monthly Demand Reduction (kW/unit)</v>
          </cell>
          <cell r="F9627" t="str">
            <v>demand savings</v>
          </cell>
          <cell r="G9627" t="str">
            <v>0.031 - kW</v>
          </cell>
          <cell r="H9627" t="str">
            <v>derived by weighted average of three cases</v>
          </cell>
          <cell r="I9627" t="str">
            <v>Zero Loss Drains Updated Savings Determination 6 Dec 2011.xlsx</v>
          </cell>
        </row>
        <row r="9628">
          <cell r="C9628" t="str">
            <v>829.2_Gross incremental annual electric savings (kWh/yr)</v>
          </cell>
          <cell r="D9628">
            <v>2</v>
          </cell>
          <cell r="E9628" t="str">
            <v>Gross incremental annual electric savings (kWh/yr)</v>
          </cell>
          <cell r="F9628" t="str">
            <v>energy savings per hour that system is pressurized</v>
          </cell>
          <cell r="G9628" t="str">
            <v>0.1495 - kWh/hr</v>
          </cell>
          <cell r="H9628" t="str">
            <v>derived by weighted average of three representative cases</v>
          </cell>
          <cell r="I9628" t="str">
            <v>Zero Loss Drains Updated Savings Determination 6 Dec 2011.xlsx</v>
          </cell>
        </row>
        <row r="9629">
          <cell r="C9629" t="str">
            <v>829.2_Gross Average Monthly Demand Reduction (kW/unit)</v>
          </cell>
          <cell r="D9629">
            <v>2</v>
          </cell>
          <cell r="E9629" t="str">
            <v>Gross Average Monthly Demand Reduction (kW/unit)</v>
          </cell>
          <cell r="F9629" t="str">
            <v>Demand Reduction Value Source</v>
          </cell>
          <cell r="G9629" t="str">
            <v/>
          </cell>
          <cell r="H9629" t="str">
            <v>Section beginning row 692</v>
          </cell>
          <cell r="I9629" t="str">
            <v>FinAnswer Express Compressed Air Modeling - FINAL 23 Jan 2008.xls</v>
          </cell>
        </row>
        <row r="9630">
          <cell r="C9630" t="str">
            <v>829.2_Efficient Case Value</v>
          </cell>
          <cell r="D9630">
            <v>2</v>
          </cell>
          <cell r="E9630" t="str">
            <v>Efficient Case Value</v>
          </cell>
          <cell r="F9630" t="str">
            <v>Efficient Case Value Source</v>
          </cell>
          <cell r="G9630" t="str">
            <v/>
          </cell>
          <cell r="H9630" t="str">
            <v>Section beginning row 692</v>
          </cell>
          <cell r="I9630" t="str">
            <v>FinAnswer Express Compressed Air Modeling - FINAL 23 Jan 2008.xls</v>
          </cell>
        </row>
        <row r="9631">
          <cell r="C9631" t="str">
            <v>829.2_Incentive Customer ($)</v>
          </cell>
          <cell r="D9631">
            <v>2</v>
          </cell>
          <cell r="E9631" t="str">
            <v>Incentive Customer ($)</v>
          </cell>
          <cell r="F9631" t="str">
            <v>Incentive Value Source</v>
          </cell>
          <cell r="G9631" t="str">
            <v/>
          </cell>
          <cell r="H9631" t="str">
            <v>pg 38, Compressed Air Incentives table</v>
          </cell>
          <cell r="I9631" t="str">
            <v>Review and Update Industrial Agricultural Incentive Table Measures Washington 3 Nov 2013.pdf</v>
          </cell>
        </row>
        <row r="9632">
          <cell r="C9632" t="str">
            <v>829.2_Measure life (years)</v>
          </cell>
          <cell r="D9632">
            <v>2</v>
          </cell>
          <cell r="E9632" t="str">
            <v>Measure life (years)</v>
          </cell>
          <cell r="F9632" t="str">
            <v>Measure Life Value Source</v>
          </cell>
          <cell r="G9632" t="str">
            <v/>
          </cell>
          <cell r="H9632" t="str">
            <v>Page 39</v>
          </cell>
          <cell r="I9632" t="str">
            <v>Review and Update Industrial Agricultural Incentive Table Measures Washington 3 Nov 2013.pdf</v>
          </cell>
        </row>
        <row r="9633">
          <cell r="C9633" t="str">
            <v>829.2_Baseline Value</v>
          </cell>
          <cell r="D9633">
            <v>2</v>
          </cell>
          <cell r="E9633" t="str">
            <v>Baseline Value</v>
          </cell>
          <cell r="F9633" t="str">
            <v>Baseline Value Source</v>
          </cell>
          <cell r="G9633" t="str">
            <v/>
          </cell>
          <cell r="H9633" t="str">
            <v>Section beginning row 692</v>
          </cell>
          <cell r="I9633" t="str">
            <v>FinAnswer Express Compressed Air Modeling - FINAL 23 Jan 2008.xls</v>
          </cell>
        </row>
        <row r="9634">
          <cell r="C9634" t="str">
            <v>829.2_Gross incremental annual electric savings (kWh/yr)</v>
          </cell>
          <cell r="D9634">
            <v>2</v>
          </cell>
          <cell r="E9634" t="str">
            <v>Gross incremental annual electric savings (kWh/yr)</v>
          </cell>
          <cell r="F9634" t="str">
            <v xml:space="preserve">Energy Savings Value Source </v>
          </cell>
          <cell r="G9634" t="str">
            <v/>
          </cell>
          <cell r="H9634" t="str">
            <v>Section beginning row 692</v>
          </cell>
          <cell r="I9634" t="str">
            <v>FinAnswer Express Compressed Air Modeling - FINAL 23 Jan 2008.xls</v>
          </cell>
        </row>
        <row r="9635">
          <cell r="C9635" t="str">
            <v>829.2_Gross incremental annual electric savings (kWh/yr)</v>
          </cell>
          <cell r="D9635">
            <v>2</v>
          </cell>
          <cell r="E9635" t="str">
            <v>Gross incremental annual electric savings (kWh/yr)</v>
          </cell>
          <cell r="F9635" t="str">
            <v>hours that system is pressurized, annual</v>
          </cell>
          <cell r="G9635" t="str">
            <v/>
          </cell>
          <cell r="H9635" t="str">
            <v>pg 36, Section 3.5.1</v>
          </cell>
          <cell r="I9635" t="str">
            <v>Review and Update Industrial Agricultural Incentive Table Measures Washington 3 Nov 2013.pdf</v>
          </cell>
        </row>
        <row r="9636">
          <cell r="C9636" t="str">
            <v>1047.2_Planned Net to Gross Ratio</v>
          </cell>
          <cell r="D9636">
            <v>2</v>
          </cell>
          <cell r="E9636" t="str">
            <v>Planned Net to Gross Ratio</v>
          </cell>
          <cell r="F9636" t="str">
            <v>Net-to-Gross Value Source</v>
          </cell>
          <cell r="G9636" t="str">
            <v/>
          </cell>
          <cell r="H9636" t="str">
            <v>Recommendation on Page 10</v>
          </cell>
          <cell r="I9636" t="str">
            <v>DSM_WY_EnergyFinAnswer_Report_2011.pdf</v>
          </cell>
        </row>
        <row r="9637">
          <cell r="C9637" t="str">
            <v>1047.2_Gross incremental annual electric savings (kWh/yr)</v>
          </cell>
          <cell r="D9637">
            <v>2</v>
          </cell>
          <cell r="E9637" t="str">
            <v>Gross incremental annual electric savings (kWh/yr)</v>
          </cell>
          <cell r="F9637" t="str">
            <v>Energy Savings Value Source</v>
          </cell>
          <cell r="G9637" t="str">
            <v/>
          </cell>
          <cell r="H9637" t="str">
            <v>Page 40</v>
          </cell>
          <cell r="I9637" t="str">
            <v>Wyoming Industrial  Agricultural Measure Review and Update 9 Nov.docx</v>
          </cell>
        </row>
        <row r="9638">
          <cell r="C9638" t="str">
            <v>1047.2_Measure life (years)</v>
          </cell>
          <cell r="D9638">
            <v>2</v>
          </cell>
          <cell r="E9638" t="str">
            <v>Measure life (years)</v>
          </cell>
          <cell r="F9638" t="str">
            <v>Measure Life Value Source</v>
          </cell>
          <cell r="G9638" t="str">
            <v/>
          </cell>
          <cell r="H9638" t="str">
            <v>Page 40</v>
          </cell>
          <cell r="I9638" t="str">
            <v>Wyoming Industrial  Agricultural Measure Review and Update 9 Nov.docx</v>
          </cell>
        </row>
        <row r="9639">
          <cell r="C9639" t="str">
            <v>1047.2_Incremental cost ($)</v>
          </cell>
          <cell r="D9639">
            <v>2</v>
          </cell>
          <cell r="E9639" t="str">
            <v>Incremental cost ($)</v>
          </cell>
          <cell r="F9639" t="str">
            <v>Incremental Cost Value Source</v>
          </cell>
          <cell r="G9639" t="str">
            <v/>
          </cell>
          <cell r="H9639" t="str">
            <v>Page 40</v>
          </cell>
          <cell r="I9639" t="str">
            <v>Wyoming Industrial  Agricultural Measure Review and Update 9 Nov.docx</v>
          </cell>
        </row>
        <row r="9640">
          <cell r="C9640" t="str">
            <v>1047.2_Gross Average Monthly Demand Reduction (kW/unit)</v>
          </cell>
          <cell r="D9640">
            <v>2</v>
          </cell>
          <cell r="E9640" t="str">
            <v>Gross Average Monthly Demand Reduction (kW/unit)</v>
          </cell>
          <cell r="F9640" t="str">
            <v>Demand Savings Value Source</v>
          </cell>
          <cell r="G9640" t="str">
            <v/>
          </cell>
          <cell r="H9640" t="str">
            <v>Page 40</v>
          </cell>
          <cell r="I9640" t="str">
            <v>Wyoming Industrial  Agricultural Measure Review and Update 9 Nov.docx</v>
          </cell>
        </row>
        <row r="9641">
          <cell r="C9641" t="str">
            <v>619.3_Incremental cost ($)</v>
          </cell>
          <cell r="D9641">
            <v>3</v>
          </cell>
          <cell r="E9641" t="str">
            <v>Incremental cost ($)</v>
          </cell>
          <cell r="F9641" t="str">
            <v>Cost value source</v>
          </cell>
          <cell r="G9641" t="str">
            <v/>
          </cell>
          <cell r="H9641" t="str">
            <v>page 41</v>
          </cell>
          <cell r="I9641" t="str">
            <v>Utah Industrial  Agricultural Measure Review and Update 1 May 2014.docx</v>
          </cell>
        </row>
        <row r="9642">
          <cell r="C9642" t="str">
            <v>619.3_Planned Net to Gross Ratio</v>
          </cell>
          <cell r="D9642">
            <v>3</v>
          </cell>
          <cell r="E9642" t="str">
            <v>Planned Net to Gross Ratio</v>
          </cell>
          <cell r="F9642" t="str">
            <v>Planned Net-to-Gross Ratio Value Source</v>
          </cell>
          <cell r="G9642" t="str">
            <v/>
          </cell>
          <cell r="H9642" t="str">
            <v>BAU - CE inputs sheet</v>
          </cell>
          <cell r="I9642" t="str">
            <v>CE inputs - measure update   small business 031314.xlsx</v>
          </cell>
        </row>
        <row r="9643">
          <cell r="C9643" t="str">
            <v>619.3_Gross incremental annual electric savings (kWh/yr)</v>
          </cell>
          <cell r="D9643">
            <v>3</v>
          </cell>
          <cell r="E9643" t="str">
            <v>Gross incremental annual electric savings (kWh/yr)</v>
          </cell>
          <cell r="F9643" t="str">
            <v>Energy savings value source</v>
          </cell>
          <cell r="G9643" t="str">
            <v/>
          </cell>
          <cell r="H9643" t="str">
            <v>page 41</v>
          </cell>
          <cell r="I9643" t="str">
            <v>Utah Industrial  Agricultural Measure Review and Update 1 May 2014.docx</v>
          </cell>
        </row>
        <row r="9644">
          <cell r="C9644" t="str">
            <v>619.3_Planned Realization Rate</v>
          </cell>
          <cell r="D9644">
            <v>3</v>
          </cell>
          <cell r="E9644" t="str">
            <v>Planned Realization Rate</v>
          </cell>
          <cell r="F9644" t="str">
            <v>Planned Realization Rate Value Source</v>
          </cell>
          <cell r="G9644" t="str">
            <v/>
          </cell>
          <cell r="H9644" t="str">
            <v>BAU - CE inputs sheet</v>
          </cell>
          <cell r="I9644" t="str">
            <v>CE inputs - measure update   small business 031314.xlsx</v>
          </cell>
        </row>
        <row r="9645">
          <cell r="C9645" t="str">
            <v>619.3_Measure life (years)</v>
          </cell>
          <cell r="D9645">
            <v>3</v>
          </cell>
          <cell r="E9645" t="str">
            <v>Measure life (years)</v>
          </cell>
          <cell r="F9645" t="str">
            <v>Measure Life Value Source</v>
          </cell>
          <cell r="G9645" t="str">
            <v/>
          </cell>
          <cell r="H9645" t="str">
            <v>Page 42</v>
          </cell>
          <cell r="I9645" t="str">
            <v>Utah Industrial  Agricultural Measure Review and Update 1 May 2014.docx</v>
          </cell>
        </row>
      </sheetData>
      <sheetData sheetId="7"/>
      <sheetData sheetId="8"/>
      <sheetData sheetId="9"/>
      <sheetData sheetId="10"/>
      <sheetData sheetId="11"/>
      <sheetData sheetId="12"/>
      <sheetData sheetId="13"/>
      <sheetData sheetId="14"/>
      <sheetData sheetId="15"/>
      <sheetData sheetId="16">
        <row r="3">
          <cell r="B3">
            <v>3</v>
          </cell>
          <cell r="C3">
            <v>4</v>
          </cell>
        </row>
        <row r="4">
          <cell r="B4">
            <v>2</v>
          </cell>
          <cell r="C4">
            <v>3</v>
          </cell>
        </row>
        <row r="5">
          <cell r="B5">
            <v>1</v>
          </cell>
          <cell r="C5">
            <v>2</v>
          </cell>
        </row>
        <row r="6">
          <cell r="B6">
            <v>0</v>
          </cell>
          <cell r="C6">
            <v>1</v>
          </cell>
        </row>
      </sheetData>
      <sheetData sheetId="17"/>
      <sheetData sheetId="18"/>
      <sheetData sheetId="19"/>
      <sheetData sheetId="20">
        <row r="81">
          <cell r="D81" t="str">
            <v>Lighting_CA</v>
          </cell>
          <cell r="E81">
            <v>1178002</v>
          </cell>
          <cell r="F81">
            <v>992152</v>
          </cell>
          <cell r="G81">
            <v>991668</v>
          </cell>
          <cell r="H81">
            <v>3723198</v>
          </cell>
          <cell r="I81">
            <v>6885020</v>
          </cell>
          <cell r="J81">
            <v>0.47081774268455184</v>
          </cell>
          <cell r="K81">
            <v>0.58780831886796903</v>
          </cell>
          <cell r="L81">
            <v>5</v>
          </cell>
        </row>
        <row r="82">
          <cell r="D82" t="str">
            <v>Irrigation_CA</v>
          </cell>
          <cell r="E82">
            <v>370843</v>
          </cell>
          <cell r="F82">
            <v>589343</v>
          </cell>
          <cell r="G82">
            <v>628148</v>
          </cell>
          <cell r="H82">
            <v>0</v>
          </cell>
          <cell r="I82">
            <v>1588334</v>
          </cell>
          <cell r="J82">
            <v>0.14821661096531863</v>
          </cell>
          <cell r="K82">
            <v>0.13560395443162643</v>
          </cell>
          <cell r="L82">
            <v>4</v>
          </cell>
        </row>
        <row r="83">
          <cell r="D83" t="str">
            <v>Custom_CA</v>
          </cell>
          <cell r="E83">
            <v>128736</v>
          </cell>
          <cell r="F83">
            <v>0</v>
          </cell>
          <cell r="G83">
            <v>824890</v>
          </cell>
          <cell r="H83">
            <v>27822</v>
          </cell>
          <cell r="I83">
            <v>981448</v>
          </cell>
          <cell r="J83">
            <v>5.1452538214908347E-2</v>
          </cell>
          <cell r="K83">
            <v>8.3791085419698194E-2</v>
          </cell>
          <cell r="L83">
            <v>3</v>
          </cell>
        </row>
        <row r="84">
          <cell r="D84" t="str">
            <v>Motors_CA</v>
          </cell>
          <cell r="E84">
            <v>239779</v>
          </cell>
          <cell r="F84">
            <v>97111</v>
          </cell>
          <cell r="G84">
            <v>562183</v>
          </cell>
          <cell r="H84">
            <v>5945</v>
          </cell>
          <cell r="I84">
            <v>905018</v>
          </cell>
          <cell r="J84">
            <v>9.5833629758828212E-2</v>
          </cell>
          <cell r="K84">
            <v>7.7265877096254126E-2</v>
          </cell>
          <cell r="L84">
            <v>3</v>
          </cell>
        </row>
        <row r="85">
          <cell r="D85" t="str">
            <v>HVAC_CA</v>
          </cell>
          <cell r="E85">
            <v>353438</v>
          </cell>
          <cell r="F85">
            <v>181806</v>
          </cell>
          <cell r="G85">
            <v>213511</v>
          </cell>
          <cell r="H85">
            <v>0</v>
          </cell>
          <cell r="I85">
            <v>748755</v>
          </cell>
          <cell r="J85">
            <v>0.1412602706438042</v>
          </cell>
          <cell r="K85">
            <v>6.3924929454669141E-2</v>
          </cell>
          <cell r="L85">
            <v>3</v>
          </cell>
        </row>
        <row r="86">
          <cell r="D86" t="str">
            <v>Compressed Air_CA</v>
          </cell>
          <cell r="E86">
            <v>220345</v>
          </cell>
          <cell r="F86">
            <v>11053</v>
          </cell>
          <cell r="G86">
            <v>194366</v>
          </cell>
          <cell r="H86">
            <v>0</v>
          </cell>
          <cell r="I86">
            <v>425764</v>
          </cell>
          <cell r="J86">
            <v>8.806634921827601E-2</v>
          </cell>
          <cell r="K86">
            <v>3.6349585197211036E-2</v>
          </cell>
          <cell r="L86">
            <v>2</v>
          </cell>
        </row>
        <row r="87">
          <cell r="D87" t="str">
            <v>Food Service Equipment_CA</v>
          </cell>
          <cell r="E87">
            <v>0</v>
          </cell>
          <cell r="F87">
            <v>65052</v>
          </cell>
          <cell r="G87">
            <v>29463</v>
          </cell>
          <cell r="H87">
            <v>0</v>
          </cell>
          <cell r="I87">
            <v>94515</v>
          </cell>
          <cell r="J87">
            <v>0</v>
          </cell>
          <cell r="K87">
            <v>8.0692145059572933E-3</v>
          </cell>
          <cell r="L87">
            <v>2</v>
          </cell>
        </row>
        <row r="88">
          <cell r="D88" t="str">
            <v>Refrigeration_CA</v>
          </cell>
          <cell r="E88">
            <v>10891</v>
          </cell>
          <cell r="F88">
            <v>71592</v>
          </cell>
          <cell r="G88">
            <v>0</v>
          </cell>
          <cell r="H88">
            <v>0</v>
          </cell>
          <cell r="I88">
            <v>82483</v>
          </cell>
          <cell r="J88">
            <v>4.352858514312755E-3</v>
          </cell>
          <cell r="K88">
            <v>7.0419829666706398E-3</v>
          </cell>
          <cell r="L88">
            <v>2</v>
          </cell>
        </row>
        <row r="89">
          <cell r="D89" t="str">
            <v>Building Shell_CA</v>
          </cell>
          <cell r="E89">
            <v>0</v>
          </cell>
          <cell r="F89">
            <v>1168</v>
          </cell>
          <cell r="G89">
            <v>531</v>
          </cell>
          <cell r="H89">
            <v>0</v>
          </cell>
          <cell r="I89">
            <v>1699</v>
          </cell>
          <cell r="J89">
            <v>0</v>
          </cell>
          <cell r="K89">
            <v>1.450520599441511E-4</v>
          </cell>
          <cell r="L89">
            <v>1</v>
          </cell>
        </row>
        <row r="90">
          <cell r="D90" t="str">
            <v>Appliances_CA</v>
          </cell>
          <cell r="E90">
            <v>0</v>
          </cell>
          <cell r="F90">
            <v>0</v>
          </cell>
          <cell r="G90">
            <v>0</v>
          </cell>
          <cell r="H90">
            <v>0</v>
          </cell>
          <cell r="I90">
            <v>0</v>
          </cell>
          <cell r="J90">
            <v>0</v>
          </cell>
          <cell r="K90">
            <v>0</v>
          </cell>
          <cell r="L90">
            <v>1</v>
          </cell>
        </row>
        <row r="91">
          <cell r="D91" t="str">
            <v>Farm &amp; Dairy_CA</v>
          </cell>
          <cell r="E91">
            <v>0</v>
          </cell>
          <cell r="F91">
            <v>0</v>
          </cell>
          <cell r="G91">
            <v>0</v>
          </cell>
          <cell r="H91">
            <v>0</v>
          </cell>
          <cell r="I91">
            <v>0</v>
          </cell>
          <cell r="J91">
            <v>0</v>
          </cell>
          <cell r="K91">
            <v>0</v>
          </cell>
          <cell r="L91">
            <v>1</v>
          </cell>
        </row>
        <row r="92">
          <cell r="D92" t="str">
            <v>Irrigation_ID</v>
          </cell>
          <cell r="E92">
            <v>1531552</v>
          </cell>
          <cell r="F92">
            <v>7349227</v>
          </cell>
          <cell r="G92">
            <v>2954136</v>
          </cell>
          <cell r="H92">
            <v>2360393</v>
          </cell>
          <cell r="I92">
            <v>14195308</v>
          </cell>
          <cell r="J92">
            <v>0.26219561988113177</v>
          </cell>
          <cell r="K92">
            <v>0.42139356384649318</v>
          </cell>
          <cell r="L92">
            <v>5</v>
          </cell>
        </row>
        <row r="93">
          <cell r="D93" t="str">
            <v>Lighting_ID</v>
          </cell>
          <cell r="E93">
            <v>2166198</v>
          </cell>
          <cell r="F93">
            <v>4576196</v>
          </cell>
          <cell r="G93">
            <v>4216144</v>
          </cell>
          <cell r="H93">
            <v>1598578</v>
          </cell>
          <cell r="I93">
            <v>12557116</v>
          </cell>
          <cell r="J93">
            <v>0.37084449460107644</v>
          </cell>
          <cell r="K93">
            <v>0.37276315969148544</v>
          </cell>
          <cell r="L93">
            <v>5</v>
          </cell>
        </row>
        <row r="94">
          <cell r="D94" t="str">
            <v>Motors_ID</v>
          </cell>
          <cell r="E94">
            <v>1346613</v>
          </cell>
          <cell r="F94">
            <v>949422</v>
          </cell>
          <cell r="G94">
            <v>157230</v>
          </cell>
          <cell r="H94">
            <v>302120</v>
          </cell>
          <cell r="I94">
            <v>2755385</v>
          </cell>
          <cell r="J94">
            <v>0.23053479756155223</v>
          </cell>
          <cell r="K94">
            <v>8.1794738438867948E-2</v>
          </cell>
          <cell r="L94">
            <v>4</v>
          </cell>
        </row>
        <row r="95">
          <cell r="D95" t="str">
            <v>Custom_ID</v>
          </cell>
          <cell r="E95">
            <v>43838</v>
          </cell>
          <cell r="F95">
            <v>599213</v>
          </cell>
          <cell r="G95">
            <v>0</v>
          </cell>
          <cell r="H95">
            <v>649636</v>
          </cell>
          <cell r="I95">
            <v>1292687</v>
          </cell>
          <cell r="J95">
            <v>7.5048914985250603E-3</v>
          </cell>
          <cell r="K95">
            <v>3.8373945945239914E-2</v>
          </cell>
          <cell r="L95">
            <v>3</v>
          </cell>
        </row>
        <row r="96">
          <cell r="D96" t="str">
            <v>Refrigeration_ID</v>
          </cell>
          <cell r="E96">
            <v>678816</v>
          </cell>
          <cell r="F96">
            <v>327359</v>
          </cell>
          <cell r="G96">
            <v>0</v>
          </cell>
          <cell r="H96">
            <v>43515</v>
          </cell>
          <cell r="I96">
            <v>1049690</v>
          </cell>
          <cell r="J96">
            <v>0.1162106032999404</v>
          </cell>
          <cell r="K96">
            <v>3.1160479929989923E-2</v>
          </cell>
          <cell r="L96">
            <v>3</v>
          </cell>
        </row>
        <row r="97">
          <cell r="D97" t="str">
            <v>HVAC_ID</v>
          </cell>
          <cell r="E97">
            <v>34900</v>
          </cell>
          <cell r="F97">
            <v>793012</v>
          </cell>
          <cell r="G97">
            <v>144055</v>
          </cell>
          <cell r="H97">
            <v>0</v>
          </cell>
          <cell r="I97">
            <v>971967</v>
          </cell>
          <cell r="J97">
            <v>5.9747413955592091E-3</v>
          </cell>
          <cell r="K97">
            <v>2.8853240667351805E-2</v>
          </cell>
          <cell r="L97">
            <v>3</v>
          </cell>
        </row>
        <row r="98">
          <cell r="D98" t="str">
            <v>Compressed Air_ID</v>
          </cell>
          <cell r="E98">
            <v>0</v>
          </cell>
          <cell r="F98">
            <v>56783</v>
          </cell>
          <cell r="G98">
            <v>150293</v>
          </cell>
          <cell r="H98">
            <v>128051</v>
          </cell>
          <cell r="I98">
            <v>335127</v>
          </cell>
          <cell r="J98">
            <v>0</v>
          </cell>
          <cell r="K98">
            <v>9.9483830059329259E-3</v>
          </cell>
          <cell r="L98">
            <v>2</v>
          </cell>
        </row>
        <row r="99">
          <cell r="D99" t="str">
            <v>Farm &amp; Dairy_ID</v>
          </cell>
          <cell r="E99">
            <v>37696</v>
          </cell>
          <cell r="F99">
            <v>169154</v>
          </cell>
          <cell r="G99">
            <v>96974</v>
          </cell>
          <cell r="H99">
            <v>0</v>
          </cell>
          <cell r="I99">
            <v>303824</v>
          </cell>
          <cell r="J99">
            <v>6.4534054913180502E-3</v>
          </cell>
          <cell r="K99">
            <v>9.019140559831244E-3</v>
          </cell>
          <cell r="L99">
            <v>2</v>
          </cell>
        </row>
        <row r="100">
          <cell r="D100" t="str">
            <v>Building Shell_ID</v>
          </cell>
          <cell r="E100">
            <v>0</v>
          </cell>
          <cell r="F100">
            <v>150075</v>
          </cell>
          <cell r="G100">
            <v>753</v>
          </cell>
          <cell r="H100">
            <v>0</v>
          </cell>
          <cell r="I100">
            <v>150828</v>
          </cell>
          <cell r="J100">
            <v>0</v>
          </cell>
          <cell r="K100">
            <v>4.4773912935061975E-3</v>
          </cell>
          <cell r="L100">
            <v>2</v>
          </cell>
        </row>
        <row r="101">
          <cell r="D101" t="str">
            <v>Food Service Equipment_ID</v>
          </cell>
          <cell r="E101">
            <v>1644</v>
          </cell>
          <cell r="F101">
            <v>46424</v>
          </cell>
          <cell r="G101">
            <v>26580</v>
          </cell>
          <cell r="H101">
            <v>0</v>
          </cell>
          <cell r="I101">
            <v>74648</v>
          </cell>
          <cell r="J101">
            <v>2.8144627089682925E-4</v>
          </cell>
          <cell r="K101">
            <v>2.2159566213014203E-3</v>
          </cell>
          <cell r="L101">
            <v>1</v>
          </cell>
        </row>
        <row r="102">
          <cell r="D102" t="str">
            <v>Appliances_ID</v>
          </cell>
          <cell r="E102">
            <v>0</v>
          </cell>
          <cell r="F102">
            <v>0</v>
          </cell>
          <cell r="G102">
            <v>0</v>
          </cell>
          <cell r="H102">
            <v>0</v>
          </cell>
          <cell r="I102">
            <v>0</v>
          </cell>
          <cell r="J102">
            <v>0</v>
          </cell>
          <cell r="K102">
            <v>0</v>
          </cell>
          <cell r="L102">
            <v>1</v>
          </cell>
        </row>
        <row r="103">
          <cell r="D103" t="str">
            <v>Lighting_UT</v>
          </cell>
          <cell r="E103">
            <v>71458050</v>
          </cell>
          <cell r="F103">
            <v>55184822</v>
          </cell>
          <cell r="G103">
            <v>52269439</v>
          </cell>
          <cell r="H103">
            <v>49593175</v>
          </cell>
          <cell r="I103">
            <v>228505486</v>
          </cell>
          <cell r="J103">
            <v>0.64310854792251959</v>
          </cell>
          <cell r="K103">
            <v>0.49536628269301847</v>
          </cell>
          <cell r="L103">
            <v>5</v>
          </cell>
        </row>
        <row r="104">
          <cell r="D104" t="str">
            <v>HVAC_UT</v>
          </cell>
          <cell r="E104">
            <v>10989165</v>
          </cell>
          <cell r="F104">
            <v>16349864</v>
          </cell>
          <cell r="G104">
            <v>31133245</v>
          </cell>
          <cell r="H104">
            <v>21118552</v>
          </cell>
          <cell r="I104">
            <v>79590826</v>
          </cell>
          <cell r="J104">
            <v>9.8900347071197367E-2</v>
          </cell>
          <cell r="K104">
            <v>0.17254120372447795</v>
          </cell>
          <cell r="L104">
            <v>4</v>
          </cell>
        </row>
        <row r="105">
          <cell r="D105" t="str">
            <v>Custom_UT</v>
          </cell>
          <cell r="E105">
            <v>14219967</v>
          </cell>
          <cell r="F105">
            <v>8550422</v>
          </cell>
          <cell r="G105">
            <v>3342479</v>
          </cell>
          <cell r="H105">
            <v>31859417</v>
          </cell>
          <cell r="I105">
            <v>57972285</v>
          </cell>
          <cell r="J105">
            <v>0.1279769365225632</v>
          </cell>
          <cell r="K105">
            <v>0.12567538671553047</v>
          </cell>
          <cell r="L105">
            <v>4</v>
          </cell>
        </row>
        <row r="106">
          <cell r="D106" t="str">
            <v>Compressed Air_UT</v>
          </cell>
          <cell r="E106">
            <v>2988034</v>
          </cell>
          <cell r="F106">
            <v>7653805</v>
          </cell>
          <cell r="G106">
            <v>18641200</v>
          </cell>
          <cell r="H106">
            <v>10197846</v>
          </cell>
          <cell r="I106">
            <v>39480885</v>
          </cell>
          <cell r="J106">
            <v>2.6891724681587559E-2</v>
          </cell>
          <cell r="K106">
            <v>8.5588751422276801E-2</v>
          </cell>
          <cell r="L106">
            <v>3</v>
          </cell>
        </row>
        <row r="107">
          <cell r="D107" t="str">
            <v>Motors_UT</v>
          </cell>
          <cell r="E107">
            <v>7159488</v>
          </cell>
          <cell r="F107">
            <v>12255115</v>
          </cell>
          <cell r="G107">
            <v>11059585</v>
          </cell>
          <cell r="H107">
            <v>3650941</v>
          </cell>
          <cell r="I107">
            <v>34125129</v>
          </cell>
          <cell r="J107">
            <v>6.4433999130240796E-2</v>
          </cell>
          <cell r="K107">
            <v>7.3978260194373285E-2</v>
          </cell>
          <cell r="L107">
            <v>3</v>
          </cell>
        </row>
        <row r="108">
          <cell r="D108" t="str">
            <v>Refrigeration_UT</v>
          </cell>
          <cell r="E108">
            <v>1136753</v>
          </cell>
          <cell r="F108">
            <v>3237180</v>
          </cell>
          <cell r="G108">
            <v>4263404</v>
          </cell>
          <cell r="H108">
            <v>3852463</v>
          </cell>
          <cell r="I108">
            <v>12489800</v>
          </cell>
          <cell r="J108">
            <v>1.0230555846074275E-2</v>
          </cell>
          <cell r="K108">
            <v>2.7076049270778831E-2</v>
          </cell>
          <cell r="L108">
            <v>2</v>
          </cell>
        </row>
        <row r="109">
          <cell r="D109" t="str">
            <v>Building Shell_UT</v>
          </cell>
          <cell r="E109">
            <v>1491640</v>
          </cell>
          <cell r="F109">
            <v>932790</v>
          </cell>
          <cell r="G109">
            <v>1636243</v>
          </cell>
          <cell r="H109">
            <v>1081311</v>
          </cell>
          <cell r="I109">
            <v>5141984</v>
          </cell>
          <cell r="J109">
            <v>1.3424469803236264E-2</v>
          </cell>
          <cell r="K109">
            <v>1.1147064975704689E-2</v>
          </cell>
          <cell r="L109">
            <v>2</v>
          </cell>
        </row>
        <row r="110">
          <cell r="D110" t="str">
            <v>Irrigation_UT</v>
          </cell>
          <cell r="E110">
            <v>1487154</v>
          </cell>
          <cell r="F110">
            <v>913502</v>
          </cell>
          <cell r="G110">
            <v>284539</v>
          </cell>
          <cell r="H110">
            <v>0</v>
          </cell>
          <cell r="I110">
            <v>2685195</v>
          </cell>
          <cell r="J110">
            <v>1.3384096675982156E-2</v>
          </cell>
          <cell r="K110">
            <v>5.8211077936915689E-3</v>
          </cell>
          <cell r="L110">
            <v>1</v>
          </cell>
        </row>
        <row r="111">
          <cell r="D111" t="str">
            <v>Food Service Equipment_UT</v>
          </cell>
          <cell r="E111">
            <v>75747</v>
          </cell>
          <cell r="F111">
            <v>477481</v>
          </cell>
          <cell r="G111">
            <v>211049</v>
          </cell>
          <cell r="H111">
            <v>0</v>
          </cell>
          <cell r="I111">
            <v>764277</v>
          </cell>
          <cell r="J111">
            <v>6.8170826351246765E-4</v>
          </cell>
          <cell r="K111">
            <v>1.6568401182183088E-3</v>
          </cell>
          <cell r="L111">
            <v>1</v>
          </cell>
        </row>
        <row r="112">
          <cell r="D112" t="str">
            <v>Farm &amp; Dairy_UT</v>
          </cell>
          <cell r="E112">
            <v>107515</v>
          </cell>
          <cell r="F112">
            <v>342746</v>
          </cell>
          <cell r="G112">
            <v>12180</v>
          </cell>
          <cell r="H112">
            <v>0</v>
          </cell>
          <cell r="I112">
            <v>462441</v>
          </cell>
          <cell r="J112">
            <v>9.6761408308636591E-4</v>
          </cell>
          <cell r="K112">
            <v>1.0025040673852449E-3</v>
          </cell>
          <cell r="L112">
            <v>1</v>
          </cell>
        </row>
        <row r="113">
          <cell r="D113" t="str">
            <v>Appliances_UT</v>
          </cell>
          <cell r="E113">
            <v>0</v>
          </cell>
          <cell r="F113">
            <v>2318</v>
          </cell>
          <cell r="G113">
            <v>65283</v>
          </cell>
          <cell r="H113">
            <v>0</v>
          </cell>
          <cell r="I113">
            <v>67601</v>
          </cell>
          <cell r="J113">
            <v>0</v>
          </cell>
          <cell r="K113">
            <v>1.4654902454434176E-4</v>
          </cell>
          <cell r="L113">
            <v>1</v>
          </cell>
        </row>
        <row r="114">
          <cell r="D114" t="str">
            <v>Lighting_WA</v>
          </cell>
          <cell r="E114">
            <v>9745683</v>
          </cell>
          <cell r="F114">
            <v>10352706</v>
          </cell>
          <cell r="G114">
            <v>11562909</v>
          </cell>
          <cell r="H114">
            <v>8883919</v>
          </cell>
          <cell r="I114">
            <v>40545217</v>
          </cell>
          <cell r="J114">
            <v>0.37523294962019998</v>
          </cell>
          <cell r="K114">
            <v>0.41947928895594178</v>
          </cell>
          <cell r="L114">
            <v>5</v>
          </cell>
        </row>
        <row r="115">
          <cell r="D115" t="str">
            <v>Refrigeration_WA</v>
          </cell>
          <cell r="E115">
            <v>8724120</v>
          </cell>
          <cell r="F115">
            <v>6012133</v>
          </cell>
          <cell r="G115">
            <v>7656354</v>
          </cell>
          <cell r="H115">
            <v>6436970</v>
          </cell>
          <cell r="I115">
            <v>28829577</v>
          </cell>
          <cell r="J115">
            <v>0.33590024223449289</v>
          </cell>
          <cell r="K115">
            <v>0.29826971849381329</v>
          </cell>
          <cell r="L115">
            <v>5</v>
          </cell>
        </row>
        <row r="116">
          <cell r="D116" t="str">
            <v>HVAC_WA</v>
          </cell>
          <cell r="E116">
            <v>2512837</v>
          </cell>
          <cell r="F116">
            <v>4733443</v>
          </cell>
          <cell r="G116">
            <v>2237937</v>
          </cell>
          <cell r="H116">
            <v>1046574</v>
          </cell>
          <cell r="I116">
            <v>10530791</v>
          </cell>
          <cell r="J116">
            <v>9.6750452423372948E-2</v>
          </cell>
          <cell r="K116">
            <v>0.10895116730596437</v>
          </cell>
          <cell r="L116">
            <v>4</v>
          </cell>
        </row>
        <row r="117">
          <cell r="D117" t="str">
            <v>Custom_WA</v>
          </cell>
          <cell r="E117">
            <v>2379913</v>
          </cell>
          <cell r="F117">
            <v>1610808</v>
          </cell>
          <cell r="G117">
            <v>960852</v>
          </cell>
          <cell r="H117">
            <v>1248690</v>
          </cell>
          <cell r="I117">
            <v>6200263</v>
          </cell>
          <cell r="J117">
            <v>9.1632548978810319E-2</v>
          </cell>
          <cell r="K117">
            <v>6.4147687619475174E-2</v>
          </cell>
          <cell r="L117">
            <v>4</v>
          </cell>
        </row>
        <row r="118">
          <cell r="D118" t="str">
            <v>Motors_WA</v>
          </cell>
          <cell r="E118">
            <v>482249</v>
          </cell>
          <cell r="F118">
            <v>2386775</v>
          </cell>
          <cell r="G118">
            <v>1140233</v>
          </cell>
          <cell r="H118">
            <v>1260072</v>
          </cell>
          <cell r="I118">
            <v>5269329</v>
          </cell>
          <cell r="J118">
            <v>1.8567781726677529E-2</v>
          </cell>
          <cell r="K118">
            <v>5.4516279495924851E-2</v>
          </cell>
          <cell r="L118">
            <v>4</v>
          </cell>
        </row>
        <row r="119">
          <cell r="D119" t="str">
            <v>Compressed Air_WA</v>
          </cell>
          <cell r="E119">
            <v>1022146</v>
          </cell>
          <cell r="F119">
            <v>1053430</v>
          </cell>
          <cell r="G119">
            <v>144786</v>
          </cell>
          <cell r="H119">
            <v>319625</v>
          </cell>
          <cell r="I119">
            <v>2539987</v>
          </cell>
          <cell r="J119">
            <v>3.9355154330639415E-2</v>
          </cell>
          <cell r="K119">
            <v>2.6278609896633075E-2</v>
          </cell>
          <cell r="L119">
            <v>3</v>
          </cell>
        </row>
        <row r="120">
          <cell r="D120" t="str">
            <v>Irrigation_WA</v>
          </cell>
          <cell r="E120">
            <v>818086</v>
          </cell>
          <cell r="F120">
            <v>571207</v>
          </cell>
          <cell r="G120">
            <v>234399</v>
          </cell>
          <cell r="H120">
            <v>80977</v>
          </cell>
          <cell r="I120">
            <v>1704669</v>
          </cell>
          <cell r="J120">
            <v>3.1498338579552705E-2</v>
          </cell>
          <cell r="K120">
            <v>1.7636441310086865E-2</v>
          </cell>
          <cell r="L120">
            <v>3</v>
          </cell>
        </row>
        <row r="121">
          <cell r="D121" t="str">
            <v>Building Shell_WA</v>
          </cell>
          <cell r="E121">
            <v>189444</v>
          </cell>
          <cell r="F121">
            <v>169088</v>
          </cell>
          <cell r="G121">
            <v>11724</v>
          </cell>
          <cell r="H121">
            <v>19367</v>
          </cell>
          <cell r="I121">
            <v>389623</v>
          </cell>
          <cell r="J121">
            <v>7.2940635261632423E-3</v>
          </cell>
          <cell r="K121">
            <v>4.0310248925509735E-3</v>
          </cell>
          <cell r="L121">
            <v>2</v>
          </cell>
        </row>
        <row r="122">
          <cell r="D122" t="str">
            <v>Food Service Equipment_WA</v>
          </cell>
          <cell r="E122">
            <v>28436</v>
          </cell>
          <cell r="F122">
            <v>66099</v>
          </cell>
          <cell r="G122">
            <v>57454</v>
          </cell>
          <cell r="H122">
            <v>178680</v>
          </cell>
          <cell r="I122">
            <v>330669</v>
          </cell>
          <cell r="J122">
            <v>1.0948564770062814E-3</v>
          </cell>
          <cell r="K122">
            <v>3.4210890275854808E-3</v>
          </cell>
          <cell r="L122">
            <v>1</v>
          </cell>
        </row>
        <row r="123">
          <cell r="D123" t="str">
            <v>Farm &amp; Dairy_WA</v>
          </cell>
          <cell r="E123">
            <v>69440</v>
          </cell>
          <cell r="F123">
            <v>27776</v>
          </cell>
          <cell r="G123">
            <v>41385</v>
          </cell>
          <cell r="H123">
            <v>177205</v>
          </cell>
          <cell r="I123">
            <v>315806</v>
          </cell>
          <cell r="J123">
            <v>2.6736121030846876E-3</v>
          </cell>
          <cell r="K123">
            <v>3.2673169890303001E-3</v>
          </cell>
          <cell r="L123">
            <v>1</v>
          </cell>
        </row>
        <row r="124">
          <cell r="D124" t="str">
            <v>Appliances_WA</v>
          </cell>
          <cell r="E124">
            <v>0</v>
          </cell>
          <cell r="F124">
            <v>0</v>
          </cell>
          <cell r="G124">
            <v>42</v>
          </cell>
          <cell r="H124">
            <v>91</v>
          </cell>
          <cell r="I124">
            <v>133</v>
          </cell>
          <cell r="J124">
            <v>0</v>
          </cell>
          <cell r="K124">
            <v>1.3760129938665825E-6</v>
          </cell>
          <cell r="L124">
            <v>1</v>
          </cell>
        </row>
        <row r="125">
          <cell r="D125" t="str">
            <v>Lighting_WY</v>
          </cell>
          <cell r="E125">
            <v>4275092</v>
          </cell>
          <cell r="F125">
            <v>5833588</v>
          </cell>
          <cell r="G125">
            <v>5830249</v>
          </cell>
          <cell r="H125">
            <v>0</v>
          </cell>
          <cell r="I125">
            <v>15938929</v>
          </cell>
          <cell r="J125">
            <v>0.45714235609200993</v>
          </cell>
          <cell r="K125">
            <v>0.39099362448681396</v>
          </cell>
          <cell r="L125">
            <v>5</v>
          </cell>
        </row>
        <row r="126">
          <cell r="D126" t="str">
            <v>Compressed Air_WY</v>
          </cell>
          <cell r="E126">
            <v>360719</v>
          </cell>
          <cell r="F126">
            <v>1855739</v>
          </cell>
          <cell r="G126">
            <v>5700380</v>
          </cell>
          <cell r="H126">
            <v>0</v>
          </cell>
          <cell r="I126">
            <v>7916838</v>
          </cell>
          <cell r="J126">
            <v>3.8572253777732442E-2</v>
          </cell>
          <cell r="K126">
            <v>0.19420584558064971</v>
          </cell>
          <cell r="L126">
            <v>4</v>
          </cell>
        </row>
        <row r="127">
          <cell r="D127" t="str">
            <v>Motors_WY</v>
          </cell>
          <cell r="E127">
            <v>2633306</v>
          </cell>
          <cell r="F127">
            <v>3593131</v>
          </cell>
          <cell r="G127">
            <v>1256219</v>
          </cell>
          <cell r="H127">
            <v>0</v>
          </cell>
          <cell r="I127">
            <v>7482656</v>
          </cell>
          <cell r="J127">
            <v>0.28158357975716691</v>
          </cell>
          <cell r="K127">
            <v>0.18355504251433741</v>
          </cell>
          <cell r="L127">
            <v>4</v>
          </cell>
        </row>
        <row r="128">
          <cell r="D128" t="str">
            <v>Custom_WY</v>
          </cell>
          <cell r="E128">
            <v>261071</v>
          </cell>
          <cell r="F128">
            <v>4677089</v>
          </cell>
          <cell r="G128">
            <v>229115</v>
          </cell>
          <cell r="H128">
            <v>0</v>
          </cell>
          <cell r="I128">
            <v>5167275</v>
          </cell>
          <cell r="J128">
            <v>2.7916735370208903E-2</v>
          </cell>
          <cell r="K128">
            <v>0.12675704753877137</v>
          </cell>
          <cell r="L128">
            <v>4</v>
          </cell>
        </row>
        <row r="129">
          <cell r="D129" t="str">
            <v>HVAC_WY</v>
          </cell>
          <cell r="E129">
            <v>270954</v>
          </cell>
          <cell r="F129">
            <v>1077444</v>
          </cell>
          <cell r="G129">
            <v>917039</v>
          </cell>
          <cell r="H129">
            <v>0</v>
          </cell>
          <cell r="I129">
            <v>2265437</v>
          </cell>
          <cell r="J129">
            <v>2.8973540207451548E-2</v>
          </cell>
          <cell r="K129">
            <v>5.5572832006249254E-2</v>
          </cell>
          <cell r="L129">
            <v>3</v>
          </cell>
        </row>
        <row r="130">
          <cell r="D130" t="str">
            <v>Irrigation_WY</v>
          </cell>
          <cell r="E130">
            <v>1537888</v>
          </cell>
          <cell r="F130">
            <v>44764</v>
          </cell>
          <cell r="G130">
            <v>10760</v>
          </cell>
          <cell r="H130">
            <v>0</v>
          </cell>
          <cell r="I130">
            <v>1593412</v>
          </cell>
          <cell r="J130">
            <v>0.16444879869851431</v>
          </cell>
          <cell r="K130">
            <v>3.9087565618793035E-2</v>
          </cell>
          <cell r="L130">
            <v>3</v>
          </cell>
        </row>
        <row r="131">
          <cell r="D131" t="str">
            <v>Food Service Equipment_WY</v>
          </cell>
          <cell r="E131">
            <v>0</v>
          </cell>
          <cell r="F131">
            <v>109208</v>
          </cell>
          <cell r="G131">
            <v>147005</v>
          </cell>
          <cell r="H131">
            <v>0</v>
          </cell>
          <cell r="I131">
            <v>256213</v>
          </cell>
          <cell r="J131">
            <v>0</v>
          </cell>
          <cell r="K131">
            <v>6.2850929012005811E-3</v>
          </cell>
          <cell r="L131">
            <v>2</v>
          </cell>
        </row>
        <row r="132">
          <cell r="D132" t="str">
            <v>Building Shell_WY</v>
          </cell>
          <cell r="E132">
            <v>8832</v>
          </cell>
          <cell r="F132">
            <v>28772</v>
          </cell>
          <cell r="G132">
            <v>102913</v>
          </cell>
          <cell r="H132">
            <v>0</v>
          </cell>
          <cell r="I132">
            <v>140517</v>
          </cell>
          <cell r="J132">
            <v>9.4441974324871415E-4</v>
          </cell>
          <cell r="K132">
            <v>3.4469851225269678E-3</v>
          </cell>
          <cell r="L132">
            <v>2</v>
          </cell>
        </row>
        <row r="133">
          <cell r="D133" t="str">
            <v>Refrigeration_WY</v>
          </cell>
          <cell r="E133">
            <v>3912</v>
          </cell>
          <cell r="F133">
            <v>0</v>
          </cell>
          <cell r="G133">
            <v>0</v>
          </cell>
          <cell r="H133">
            <v>0</v>
          </cell>
          <cell r="I133">
            <v>3912</v>
          </cell>
          <cell r="J133">
            <v>4.1831635366722936E-4</v>
          </cell>
          <cell r="K133">
            <v>9.5964230657681978E-5</v>
          </cell>
          <cell r="L133">
            <v>1</v>
          </cell>
        </row>
        <row r="134">
          <cell r="D134" t="str">
            <v>Appliances_WY</v>
          </cell>
          <cell r="E134">
            <v>0</v>
          </cell>
          <cell r="F134">
            <v>0</v>
          </cell>
          <cell r="G134">
            <v>0</v>
          </cell>
          <cell r="H134">
            <v>0</v>
          </cell>
          <cell r="I134">
            <v>0</v>
          </cell>
          <cell r="J134">
            <v>0</v>
          </cell>
          <cell r="K134">
            <v>0</v>
          </cell>
          <cell r="L134">
            <v>1</v>
          </cell>
        </row>
        <row r="135">
          <cell r="D135" t="str">
            <v>Farm &amp; Dairy_WY</v>
          </cell>
          <cell r="E135">
            <v>0</v>
          </cell>
          <cell r="F135">
            <v>0</v>
          </cell>
          <cell r="G135">
            <v>0</v>
          </cell>
          <cell r="H135">
            <v>0</v>
          </cell>
          <cell r="I135">
            <v>0</v>
          </cell>
          <cell r="J135">
            <v>0</v>
          </cell>
          <cell r="K135">
            <v>0</v>
          </cell>
          <cell r="L135">
            <v>1</v>
          </cell>
        </row>
      </sheetData>
      <sheetData sheetId="21"/>
      <sheetData sheetId="22"/>
      <sheetData sheetId="23"/>
      <sheetData sheetId="24"/>
      <sheetData sheetId="25"/>
      <sheetData sheetId="26"/>
      <sheetData sheetId="27"/>
      <sheetData sheetId="28"/>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Funder Reports "/>
      <sheetName val="Funder Shares"/>
      <sheetName val="Funder Share Savings"/>
      <sheetName val="Regional Savings"/>
      <sheetName val="Service Territory"/>
      <sheetName val="Business Plan Cum Funder Report"/>
    </sheetNames>
    <sheetDataSet>
      <sheetData sheetId="0"/>
      <sheetData sheetId="1">
        <row r="3">
          <cell r="A3" t="str">
            <v>Avista</v>
          </cell>
        </row>
        <row r="4">
          <cell r="A4" t="str">
            <v>BPA</v>
          </cell>
        </row>
        <row r="5">
          <cell r="A5" t="str">
            <v>Clark</v>
          </cell>
        </row>
        <row r="6">
          <cell r="A6" t="str">
            <v>Cowlitz</v>
          </cell>
        </row>
        <row r="7">
          <cell r="A7" t="str">
            <v>ETO</v>
          </cell>
        </row>
        <row r="8">
          <cell r="A8" t="str">
            <v>EWEB</v>
          </cell>
        </row>
        <row r="9">
          <cell r="A9" t="str">
            <v>ID</v>
          </cell>
        </row>
        <row r="10">
          <cell r="A10" t="str">
            <v>NW</v>
          </cell>
        </row>
        <row r="11">
          <cell r="A11" t="str">
            <v>Pacific</v>
          </cell>
        </row>
        <row r="12">
          <cell r="A12" t="str">
            <v>PSE</v>
          </cell>
        </row>
        <row r="13">
          <cell r="A13" t="str">
            <v>Seattle</v>
          </cell>
        </row>
        <row r="14">
          <cell r="A14" t="str">
            <v>Sno</v>
          </cell>
        </row>
        <row r="15">
          <cell r="A15" t="str">
            <v>Tacoma</v>
          </cell>
        </row>
        <row r="16">
          <cell r="A16" t="str">
            <v>Total</v>
          </cell>
        </row>
      </sheetData>
      <sheetData sheetId="2" refreshError="1"/>
      <sheetData sheetId="3"/>
      <sheetData sheetId="4" refreshError="1"/>
      <sheetData sheetId="5"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st=West"/>
      <sheetName val="East=West (5 yr)"/>
      <sheetName val="EstFT"/>
      <sheetName val="Est"/>
      <sheetName val="Summary"/>
      <sheetName val="Summary (II)"/>
      <sheetName val="Consolidated"/>
      <sheetName val="Table A"/>
    </sheetNames>
    <sheetDataSet>
      <sheetData sheetId="0" refreshError="1"/>
      <sheetData sheetId="1" refreshError="1"/>
      <sheetData sheetId="2" refreshError="1"/>
      <sheetData sheetId="3"/>
      <sheetData sheetId="4"/>
      <sheetData sheetId="5" refreshError="1"/>
      <sheetData sheetId="6" refreshError="1"/>
      <sheetData sheetId="7"/>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efreshError="1">
        <row r="18">
          <cell r="N18">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Total - CAL"/>
      <sheetName val="Total - IDA"/>
      <sheetName val="Total - UTA"/>
      <sheetName val="Total - WAS"/>
      <sheetName val="Total - WYO"/>
      <sheetName val="Nexant TA - CAL"/>
      <sheetName val="Nexant TA - IDA"/>
      <sheetName val="Nexant TA - UTA"/>
      <sheetName val="Nexant TA - WAS"/>
      <sheetName val="Nexant TA - WYO"/>
      <sheetName val="Admin - General"/>
      <sheetName val="Admin - CAL"/>
      <sheetName val="Admin - IDA"/>
      <sheetName val="Admin - UTA"/>
      <sheetName val="Admin - WAS"/>
      <sheetName val="Admin - WYO"/>
      <sheetName val="TROY - General"/>
      <sheetName val="TROY - CAL"/>
      <sheetName val="TROY - IDA"/>
      <sheetName val="TROY - UTA"/>
      <sheetName val="TROY - WAS"/>
      <sheetName val="TROY - WYO"/>
      <sheetName val="ECG - CAL"/>
      <sheetName val="ECG - IDA"/>
      <sheetName val="ECG - UTA"/>
      <sheetName val="ECG - WAS"/>
      <sheetName val="ECG - WYO"/>
      <sheetName val="Comparison - General"/>
      <sheetName val="Comparison- Total  CAL"/>
      <sheetName val="Comparison- Total  IDA"/>
      <sheetName val="Comparison- Total  UTA"/>
      <sheetName val="Comparison- Total  WAS"/>
      <sheetName val="Comparison- Total WYO"/>
      <sheetName val="Dashboard"/>
      <sheetName val="Summary Tables"/>
      <sheetName val="Pivot Tables"/>
      <sheetName val="Sheet1"/>
      <sheetName val="PF Pivot"/>
      <sheetName val="TrakSmart Import Data"/>
      <sheetName val="Dashboard Inspection Data"/>
      <sheetName val="Inspection Report"/>
      <sheetName val="IA Dates"/>
      <sheetName val="Sheet2"/>
      <sheetName val="Savings Report Pivot"/>
      <sheetName val="WY Savings Report Pivot"/>
      <sheetName val="Reconcilation Issues"/>
      <sheetName val="Project Count by Measure Type"/>
      <sheetName val="Average Costs"/>
      <sheetName val="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J1">
            <v>2016</v>
          </cell>
        </row>
      </sheetData>
      <sheetData sheetId="36"/>
      <sheetData sheetId="37"/>
      <sheetData sheetId="38"/>
      <sheetData sheetId="39">
        <row r="1">
          <cell r="A1" t="str">
            <v>Project Status</v>
          </cell>
        </row>
      </sheetData>
      <sheetData sheetId="40"/>
      <sheetData sheetId="41"/>
      <sheetData sheetId="42"/>
      <sheetData sheetId="43"/>
      <sheetData sheetId="44"/>
      <sheetData sheetId="45"/>
      <sheetData sheetId="46"/>
      <sheetData sheetId="47"/>
      <sheetData sheetId="48">
        <row r="20">
          <cell r="B20" t="str">
            <v>California</v>
          </cell>
        </row>
      </sheetData>
      <sheetData sheetId="49">
        <row r="1">
          <cell r="F1" t="str">
            <v>Project Status</v>
          </cell>
          <cell r="L1" t="str">
            <v>Site State</v>
          </cell>
          <cell r="AB1" t="str">
            <v>Quantity</v>
          </cell>
          <cell r="AC1" t="str">
            <v>KWhSavings</v>
          </cell>
          <cell r="AE1" t="str">
            <v>IncentiveCustomer</v>
          </cell>
          <cell r="AH1" t="str">
            <v>Deemed Measure Cost</v>
          </cell>
          <cell r="AR1" t="str">
            <v>Batch Year</v>
          </cell>
          <cell r="AS1" t="str">
            <v>Batch Month</v>
          </cell>
        </row>
        <row r="2">
          <cell r="F2" t="str">
            <v>Completed</v>
          </cell>
          <cell r="L2" t="str">
            <v>UT</v>
          </cell>
          <cell r="AB2">
            <v>4</v>
          </cell>
          <cell r="AC2">
            <v>150.80000000000001</v>
          </cell>
          <cell r="AE2">
            <v>20</v>
          </cell>
          <cell r="AH2">
            <v>66</v>
          </cell>
          <cell r="AR2">
            <v>2015</v>
          </cell>
          <cell r="AS2">
            <v>9</v>
          </cell>
        </row>
        <row r="3">
          <cell r="F3" t="str">
            <v>Completed</v>
          </cell>
          <cell r="L3" t="str">
            <v>UT</v>
          </cell>
          <cell r="AB3">
            <v>24</v>
          </cell>
          <cell r="AC3">
            <v>2668.8</v>
          </cell>
          <cell r="AE3">
            <v>168</v>
          </cell>
          <cell r="AH3">
            <v>476.88</v>
          </cell>
          <cell r="AR3">
            <v>2015</v>
          </cell>
          <cell r="AS3">
            <v>9</v>
          </cell>
        </row>
        <row r="4">
          <cell r="F4" t="str">
            <v>Completed</v>
          </cell>
          <cell r="L4" t="str">
            <v>UT</v>
          </cell>
          <cell r="AB4">
            <v>6</v>
          </cell>
          <cell r="AC4">
            <v>574.20000000000005</v>
          </cell>
          <cell r="AE4">
            <v>78</v>
          </cell>
          <cell r="AH4">
            <v>130.5</v>
          </cell>
          <cell r="AR4">
            <v>2015</v>
          </cell>
          <cell r="AS4">
            <v>9</v>
          </cell>
        </row>
        <row r="5">
          <cell r="F5" t="str">
            <v>Completed</v>
          </cell>
          <cell r="L5" t="str">
            <v>UT</v>
          </cell>
          <cell r="AB5">
            <v>1</v>
          </cell>
          <cell r="AC5">
            <v>95.7</v>
          </cell>
          <cell r="AE5">
            <v>13</v>
          </cell>
          <cell r="AH5">
            <v>31.06</v>
          </cell>
          <cell r="AR5">
            <v>2015</v>
          </cell>
          <cell r="AS5">
            <v>9</v>
          </cell>
        </row>
        <row r="6">
          <cell r="F6" t="str">
            <v>Completed</v>
          </cell>
          <cell r="L6" t="str">
            <v>UT</v>
          </cell>
          <cell r="AB6">
            <v>8</v>
          </cell>
          <cell r="AC6">
            <v>765.6</v>
          </cell>
          <cell r="AE6">
            <v>104</v>
          </cell>
          <cell r="AH6">
            <v>248.48</v>
          </cell>
          <cell r="AR6">
            <v>2015</v>
          </cell>
          <cell r="AS6">
            <v>9</v>
          </cell>
        </row>
        <row r="7">
          <cell r="F7" t="str">
            <v>Completed</v>
          </cell>
          <cell r="L7" t="str">
            <v>UT</v>
          </cell>
          <cell r="AB7">
            <v>10</v>
          </cell>
          <cell r="AC7">
            <v>377</v>
          </cell>
          <cell r="AE7">
            <v>50</v>
          </cell>
          <cell r="AH7">
            <v>165</v>
          </cell>
          <cell r="AR7">
            <v>2015</v>
          </cell>
          <cell r="AS7">
            <v>9</v>
          </cell>
        </row>
        <row r="8">
          <cell r="F8" t="str">
            <v>Completed</v>
          </cell>
          <cell r="L8" t="str">
            <v>UT</v>
          </cell>
          <cell r="AB8">
            <v>10</v>
          </cell>
          <cell r="AC8">
            <v>377</v>
          </cell>
          <cell r="AE8">
            <v>50</v>
          </cell>
          <cell r="AH8">
            <v>165</v>
          </cell>
          <cell r="AR8">
            <v>2015</v>
          </cell>
          <cell r="AS8">
            <v>9</v>
          </cell>
        </row>
        <row r="9">
          <cell r="F9" t="str">
            <v>Completed</v>
          </cell>
          <cell r="L9" t="str">
            <v>UT</v>
          </cell>
          <cell r="AB9">
            <v>10</v>
          </cell>
          <cell r="AC9">
            <v>377</v>
          </cell>
          <cell r="AE9">
            <v>50</v>
          </cell>
          <cell r="AH9">
            <v>165</v>
          </cell>
          <cell r="AR9">
            <v>2015</v>
          </cell>
          <cell r="AS9">
            <v>9</v>
          </cell>
        </row>
        <row r="10">
          <cell r="F10" t="str">
            <v>Completed</v>
          </cell>
          <cell r="L10" t="str">
            <v>UT</v>
          </cell>
          <cell r="AB10">
            <v>24</v>
          </cell>
          <cell r="AC10">
            <v>2296.8000000000002</v>
          </cell>
          <cell r="AE10">
            <v>312</v>
          </cell>
          <cell r="AH10">
            <v>522</v>
          </cell>
          <cell r="AR10">
            <v>2015</v>
          </cell>
          <cell r="AS10">
            <v>9</v>
          </cell>
        </row>
        <row r="11">
          <cell r="F11" t="str">
            <v>Completed</v>
          </cell>
          <cell r="L11" t="str">
            <v>UT</v>
          </cell>
          <cell r="AB11">
            <v>20</v>
          </cell>
          <cell r="AC11">
            <v>2224</v>
          </cell>
          <cell r="AE11">
            <v>140</v>
          </cell>
          <cell r="AH11">
            <v>397.4</v>
          </cell>
          <cell r="AR11">
            <v>2015</v>
          </cell>
          <cell r="AS11">
            <v>9</v>
          </cell>
        </row>
        <row r="12">
          <cell r="F12" t="str">
            <v>Completed</v>
          </cell>
          <cell r="L12" t="str">
            <v>UT</v>
          </cell>
          <cell r="AB12">
            <v>10</v>
          </cell>
          <cell r="AC12">
            <v>377</v>
          </cell>
          <cell r="AE12">
            <v>50</v>
          </cell>
          <cell r="AH12">
            <v>165</v>
          </cell>
          <cell r="AR12">
            <v>2015</v>
          </cell>
          <cell r="AS12">
            <v>9</v>
          </cell>
        </row>
        <row r="13">
          <cell r="F13" t="str">
            <v>Completed</v>
          </cell>
          <cell r="L13" t="str">
            <v>UT</v>
          </cell>
          <cell r="AB13">
            <v>31</v>
          </cell>
          <cell r="AC13">
            <v>2966.7000000000003</v>
          </cell>
          <cell r="AE13">
            <v>403</v>
          </cell>
          <cell r="AH13">
            <v>962.86</v>
          </cell>
          <cell r="AR13">
            <v>2015</v>
          </cell>
          <cell r="AS13">
            <v>9</v>
          </cell>
        </row>
        <row r="14">
          <cell r="F14" t="str">
            <v>Completed</v>
          </cell>
          <cell r="L14" t="str">
            <v>UT</v>
          </cell>
          <cell r="AB14">
            <v>1</v>
          </cell>
          <cell r="AC14">
            <v>37.700000000000003</v>
          </cell>
          <cell r="AE14">
            <v>5</v>
          </cell>
          <cell r="AH14">
            <v>16.5</v>
          </cell>
          <cell r="AR14">
            <v>2015</v>
          </cell>
          <cell r="AS14">
            <v>9</v>
          </cell>
        </row>
        <row r="15">
          <cell r="F15" t="str">
            <v>Completed</v>
          </cell>
          <cell r="L15" t="str">
            <v>UT</v>
          </cell>
          <cell r="AB15">
            <v>30</v>
          </cell>
          <cell r="AC15">
            <v>2871</v>
          </cell>
          <cell r="AE15">
            <v>390</v>
          </cell>
          <cell r="AH15">
            <v>652.5</v>
          </cell>
          <cell r="AR15">
            <v>2015</v>
          </cell>
          <cell r="AS15">
            <v>9</v>
          </cell>
        </row>
        <row r="16">
          <cell r="F16" t="str">
            <v>Completed</v>
          </cell>
          <cell r="L16" t="str">
            <v>UT</v>
          </cell>
          <cell r="AB16">
            <v>7</v>
          </cell>
          <cell r="AC16">
            <v>669.9</v>
          </cell>
          <cell r="AE16">
            <v>91</v>
          </cell>
          <cell r="AH16">
            <v>152.25</v>
          </cell>
          <cell r="AR16">
            <v>2015</v>
          </cell>
          <cell r="AS16">
            <v>9</v>
          </cell>
        </row>
        <row r="17">
          <cell r="F17" t="str">
            <v>Completed</v>
          </cell>
          <cell r="L17" t="str">
            <v>UT</v>
          </cell>
          <cell r="AB17">
            <v>36</v>
          </cell>
          <cell r="AC17">
            <v>1357.2</v>
          </cell>
          <cell r="AE17">
            <v>180</v>
          </cell>
          <cell r="AH17">
            <v>594</v>
          </cell>
          <cell r="AR17">
            <v>2015</v>
          </cell>
          <cell r="AS17">
            <v>9</v>
          </cell>
        </row>
        <row r="18">
          <cell r="F18" t="str">
            <v>Completed</v>
          </cell>
          <cell r="L18" t="str">
            <v>UT</v>
          </cell>
          <cell r="AB18">
            <v>231</v>
          </cell>
          <cell r="AC18">
            <v>22106.7</v>
          </cell>
          <cell r="AE18">
            <v>3003</v>
          </cell>
          <cell r="AH18">
            <v>5024.25</v>
          </cell>
          <cell r="AR18">
            <v>2015</v>
          </cell>
          <cell r="AS18">
            <v>9</v>
          </cell>
        </row>
        <row r="19">
          <cell r="F19" t="str">
            <v>Completed</v>
          </cell>
          <cell r="L19" t="str">
            <v>UT</v>
          </cell>
          <cell r="AB19">
            <v>4</v>
          </cell>
          <cell r="AC19">
            <v>382.8</v>
          </cell>
          <cell r="AE19">
            <v>52</v>
          </cell>
          <cell r="AH19">
            <v>87</v>
          </cell>
          <cell r="AR19">
            <v>2015</v>
          </cell>
          <cell r="AS19">
            <v>9</v>
          </cell>
        </row>
        <row r="20">
          <cell r="F20" t="str">
            <v>Completed</v>
          </cell>
          <cell r="L20" t="str">
            <v>UT</v>
          </cell>
          <cell r="AB20">
            <v>28</v>
          </cell>
          <cell r="AC20">
            <v>3113.6</v>
          </cell>
          <cell r="AE20">
            <v>196</v>
          </cell>
          <cell r="AH20">
            <v>556.36</v>
          </cell>
          <cell r="AR20">
            <v>2015</v>
          </cell>
          <cell r="AS20">
            <v>9</v>
          </cell>
        </row>
        <row r="21">
          <cell r="F21" t="str">
            <v>Completed</v>
          </cell>
          <cell r="L21" t="str">
            <v>UT</v>
          </cell>
          <cell r="AB21">
            <v>8</v>
          </cell>
          <cell r="AC21">
            <v>765.6</v>
          </cell>
          <cell r="AE21">
            <v>104</v>
          </cell>
          <cell r="AH21">
            <v>174</v>
          </cell>
          <cell r="AR21">
            <v>2015</v>
          </cell>
          <cell r="AS21">
            <v>9</v>
          </cell>
        </row>
        <row r="22">
          <cell r="F22" t="str">
            <v>Completed</v>
          </cell>
          <cell r="L22" t="str">
            <v>UT</v>
          </cell>
          <cell r="AB22">
            <v>15</v>
          </cell>
          <cell r="AC22">
            <v>1668</v>
          </cell>
          <cell r="AE22">
            <v>105</v>
          </cell>
          <cell r="AH22">
            <v>298.05</v>
          </cell>
          <cell r="AR22">
            <v>2015</v>
          </cell>
          <cell r="AS22">
            <v>9</v>
          </cell>
        </row>
        <row r="23">
          <cell r="F23" t="str">
            <v>Completed</v>
          </cell>
          <cell r="L23" t="str">
            <v>UT</v>
          </cell>
          <cell r="AB23">
            <v>31</v>
          </cell>
          <cell r="AC23">
            <v>2966.7000000000003</v>
          </cell>
          <cell r="AE23">
            <v>310</v>
          </cell>
          <cell r="AH23">
            <v>639.84</v>
          </cell>
          <cell r="AR23">
            <v>2015</v>
          </cell>
          <cell r="AS23">
            <v>9</v>
          </cell>
        </row>
        <row r="24">
          <cell r="F24" t="str">
            <v>Completed</v>
          </cell>
          <cell r="L24" t="str">
            <v>UT</v>
          </cell>
          <cell r="AB24">
            <v>12</v>
          </cell>
          <cell r="AC24">
            <v>452.40000000000003</v>
          </cell>
          <cell r="AE24">
            <v>60</v>
          </cell>
          <cell r="AH24">
            <v>198</v>
          </cell>
          <cell r="AR24">
            <v>2015</v>
          </cell>
          <cell r="AS24">
            <v>9</v>
          </cell>
        </row>
        <row r="25">
          <cell r="F25" t="str">
            <v>Completed</v>
          </cell>
          <cell r="L25" t="str">
            <v>UT</v>
          </cell>
          <cell r="AB25">
            <v>30</v>
          </cell>
          <cell r="AC25">
            <v>2871</v>
          </cell>
          <cell r="AE25">
            <v>390</v>
          </cell>
          <cell r="AH25">
            <v>652.5</v>
          </cell>
          <cell r="AR25">
            <v>2015</v>
          </cell>
          <cell r="AS25">
            <v>9</v>
          </cell>
        </row>
        <row r="26">
          <cell r="F26" t="str">
            <v>Completed</v>
          </cell>
          <cell r="L26" t="str">
            <v>UT</v>
          </cell>
          <cell r="AB26">
            <v>48</v>
          </cell>
          <cell r="AC26">
            <v>4593.6000000000004</v>
          </cell>
          <cell r="AE26">
            <v>480</v>
          </cell>
          <cell r="AH26">
            <v>990.72</v>
          </cell>
          <cell r="AR26">
            <v>2015</v>
          </cell>
          <cell r="AS26">
            <v>9</v>
          </cell>
        </row>
        <row r="27">
          <cell r="F27" t="str">
            <v>Completed</v>
          </cell>
          <cell r="L27" t="str">
            <v>UT</v>
          </cell>
          <cell r="AB27">
            <v>48</v>
          </cell>
          <cell r="AC27">
            <v>4593.6000000000004</v>
          </cell>
          <cell r="AE27">
            <v>624</v>
          </cell>
          <cell r="AH27">
            <v>1044</v>
          </cell>
          <cell r="AR27">
            <v>2015</v>
          </cell>
          <cell r="AS27">
            <v>9</v>
          </cell>
        </row>
        <row r="28">
          <cell r="F28" t="str">
            <v>Completed</v>
          </cell>
          <cell r="L28" t="str">
            <v>UT</v>
          </cell>
          <cell r="AB28">
            <v>12</v>
          </cell>
          <cell r="AC28">
            <v>1148.4000000000001</v>
          </cell>
          <cell r="AE28">
            <v>156</v>
          </cell>
          <cell r="AH28">
            <v>261</v>
          </cell>
          <cell r="AR28">
            <v>2015</v>
          </cell>
          <cell r="AS28">
            <v>9</v>
          </cell>
        </row>
        <row r="29">
          <cell r="F29" t="str">
            <v>Completed</v>
          </cell>
          <cell r="L29" t="str">
            <v>UT</v>
          </cell>
          <cell r="AB29">
            <v>12</v>
          </cell>
          <cell r="AC29">
            <v>1334.4</v>
          </cell>
          <cell r="AE29">
            <v>84</v>
          </cell>
          <cell r="AH29">
            <v>238.44</v>
          </cell>
          <cell r="AR29">
            <v>2015</v>
          </cell>
          <cell r="AS29">
            <v>9</v>
          </cell>
        </row>
        <row r="30">
          <cell r="F30" t="str">
            <v>Completed</v>
          </cell>
          <cell r="L30" t="str">
            <v>UT</v>
          </cell>
          <cell r="AB30">
            <v>24</v>
          </cell>
          <cell r="AC30">
            <v>904.80000000000007</v>
          </cell>
          <cell r="AE30">
            <v>120</v>
          </cell>
          <cell r="AH30">
            <v>396</v>
          </cell>
          <cell r="AR30">
            <v>2015</v>
          </cell>
          <cell r="AS30">
            <v>9</v>
          </cell>
        </row>
        <row r="31">
          <cell r="F31" t="str">
            <v>Completed</v>
          </cell>
          <cell r="L31" t="str">
            <v>UT</v>
          </cell>
          <cell r="AB31">
            <v>10</v>
          </cell>
          <cell r="AC31">
            <v>1112</v>
          </cell>
          <cell r="AE31">
            <v>70</v>
          </cell>
          <cell r="AH31">
            <v>198.7</v>
          </cell>
          <cell r="AR31">
            <v>2015</v>
          </cell>
          <cell r="AS31">
            <v>9</v>
          </cell>
        </row>
        <row r="32">
          <cell r="F32" t="str">
            <v>Completed</v>
          </cell>
          <cell r="L32" t="str">
            <v>UT</v>
          </cell>
          <cell r="AB32">
            <v>7</v>
          </cell>
          <cell r="AC32">
            <v>669.9</v>
          </cell>
          <cell r="AE32">
            <v>91</v>
          </cell>
          <cell r="AH32">
            <v>217.42</v>
          </cell>
          <cell r="AR32">
            <v>2015</v>
          </cell>
          <cell r="AS32">
            <v>9</v>
          </cell>
        </row>
        <row r="33">
          <cell r="F33" t="str">
            <v>Completed</v>
          </cell>
          <cell r="L33" t="str">
            <v>UT</v>
          </cell>
          <cell r="AB33">
            <v>3</v>
          </cell>
          <cell r="AC33">
            <v>287.10000000000002</v>
          </cell>
          <cell r="AE33">
            <v>39</v>
          </cell>
          <cell r="AH33">
            <v>93.18</v>
          </cell>
          <cell r="AR33">
            <v>2015</v>
          </cell>
          <cell r="AS33">
            <v>9</v>
          </cell>
        </row>
        <row r="34">
          <cell r="F34" t="str">
            <v>Completed</v>
          </cell>
          <cell r="L34" t="str">
            <v>UT</v>
          </cell>
          <cell r="AB34">
            <v>3</v>
          </cell>
          <cell r="AC34">
            <v>333.6</v>
          </cell>
          <cell r="AE34">
            <v>21</v>
          </cell>
          <cell r="AH34">
            <v>59.61</v>
          </cell>
          <cell r="AR34">
            <v>2015</v>
          </cell>
          <cell r="AS34">
            <v>9</v>
          </cell>
        </row>
        <row r="35">
          <cell r="F35" t="str">
            <v>Completed</v>
          </cell>
          <cell r="L35" t="str">
            <v>UT</v>
          </cell>
          <cell r="AB35">
            <v>2</v>
          </cell>
          <cell r="AC35">
            <v>222.4</v>
          </cell>
          <cell r="AE35">
            <v>14</v>
          </cell>
          <cell r="AH35">
            <v>39.74</v>
          </cell>
          <cell r="AR35">
            <v>2015</v>
          </cell>
          <cell r="AS35">
            <v>9</v>
          </cell>
        </row>
        <row r="36">
          <cell r="F36" t="str">
            <v>Completed</v>
          </cell>
          <cell r="L36" t="str">
            <v>UT</v>
          </cell>
          <cell r="AB36">
            <v>12</v>
          </cell>
          <cell r="AC36">
            <v>1148.4000000000001</v>
          </cell>
          <cell r="AE36">
            <v>120</v>
          </cell>
          <cell r="AH36">
            <v>247.68</v>
          </cell>
          <cell r="AR36">
            <v>2015</v>
          </cell>
          <cell r="AS36">
            <v>9</v>
          </cell>
        </row>
        <row r="37">
          <cell r="F37" t="str">
            <v>Completed</v>
          </cell>
          <cell r="L37" t="str">
            <v>UT</v>
          </cell>
          <cell r="AB37">
            <v>12</v>
          </cell>
          <cell r="AC37">
            <v>1334.4</v>
          </cell>
          <cell r="AE37">
            <v>84</v>
          </cell>
          <cell r="AH37">
            <v>238.44</v>
          </cell>
          <cell r="AR37">
            <v>2015</v>
          </cell>
          <cell r="AS37">
            <v>9</v>
          </cell>
        </row>
        <row r="38">
          <cell r="F38" t="str">
            <v>Completed</v>
          </cell>
          <cell r="L38" t="str">
            <v>UT</v>
          </cell>
          <cell r="AB38">
            <v>12</v>
          </cell>
          <cell r="AC38">
            <v>1334.4</v>
          </cell>
          <cell r="AE38">
            <v>84</v>
          </cell>
          <cell r="AH38">
            <v>238.44</v>
          </cell>
          <cell r="AR38">
            <v>2015</v>
          </cell>
          <cell r="AS38">
            <v>9</v>
          </cell>
        </row>
        <row r="39">
          <cell r="F39" t="str">
            <v>Completed</v>
          </cell>
          <cell r="L39" t="str">
            <v>UT</v>
          </cell>
          <cell r="AB39">
            <v>24</v>
          </cell>
          <cell r="AC39">
            <v>2296.8000000000002</v>
          </cell>
          <cell r="AE39">
            <v>312</v>
          </cell>
          <cell r="AH39">
            <v>522</v>
          </cell>
          <cell r="AR39">
            <v>2015</v>
          </cell>
          <cell r="AS39">
            <v>9</v>
          </cell>
        </row>
        <row r="40">
          <cell r="F40" t="str">
            <v>Completed</v>
          </cell>
          <cell r="L40" t="str">
            <v>UT</v>
          </cell>
          <cell r="AB40">
            <v>86</v>
          </cell>
          <cell r="AC40">
            <v>3242.2000000000003</v>
          </cell>
          <cell r="AE40">
            <v>430</v>
          </cell>
          <cell r="AH40">
            <v>1419</v>
          </cell>
          <cell r="AR40">
            <v>2015</v>
          </cell>
          <cell r="AS40">
            <v>9</v>
          </cell>
        </row>
        <row r="41">
          <cell r="F41" t="str">
            <v>Completed</v>
          </cell>
          <cell r="L41" t="str">
            <v>UT</v>
          </cell>
          <cell r="AB41">
            <v>13</v>
          </cell>
          <cell r="AC41">
            <v>1244.1000000000001</v>
          </cell>
          <cell r="AE41">
            <v>169</v>
          </cell>
          <cell r="AH41">
            <v>403.78</v>
          </cell>
          <cell r="AR41">
            <v>2015</v>
          </cell>
          <cell r="AS41">
            <v>9</v>
          </cell>
        </row>
        <row r="42">
          <cell r="F42" t="str">
            <v>Completed</v>
          </cell>
          <cell r="L42" t="str">
            <v>UT</v>
          </cell>
          <cell r="AB42">
            <v>68</v>
          </cell>
          <cell r="AC42">
            <v>6507.6</v>
          </cell>
          <cell r="AE42">
            <v>884</v>
          </cell>
          <cell r="AH42">
            <v>1479</v>
          </cell>
          <cell r="AR42">
            <v>2015</v>
          </cell>
          <cell r="AS42">
            <v>9</v>
          </cell>
        </row>
        <row r="43">
          <cell r="F43" t="str">
            <v>Completed</v>
          </cell>
          <cell r="L43" t="str">
            <v>UT</v>
          </cell>
          <cell r="AB43">
            <v>4</v>
          </cell>
          <cell r="AC43">
            <v>382.8</v>
          </cell>
          <cell r="AE43">
            <v>52</v>
          </cell>
          <cell r="AH43">
            <v>87</v>
          </cell>
          <cell r="AR43">
            <v>2015</v>
          </cell>
          <cell r="AS43">
            <v>9</v>
          </cell>
        </row>
        <row r="44">
          <cell r="F44" t="str">
            <v>Completed</v>
          </cell>
          <cell r="L44" t="str">
            <v>UT</v>
          </cell>
          <cell r="AB44">
            <v>14</v>
          </cell>
          <cell r="AC44">
            <v>1339.8</v>
          </cell>
          <cell r="AE44">
            <v>140</v>
          </cell>
          <cell r="AH44">
            <v>288.95999999999998</v>
          </cell>
          <cell r="AR44">
            <v>2015</v>
          </cell>
          <cell r="AS44">
            <v>9</v>
          </cell>
        </row>
        <row r="45">
          <cell r="F45" t="str">
            <v>Completed</v>
          </cell>
          <cell r="L45" t="str">
            <v>UT</v>
          </cell>
          <cell r="AB45">
            <v>7</v>
          </cell>
          <cell r="AC45">
            <v>669.9</v>
          </cell>
          <cell r="AE45">
            <v>91</v>
          </cell>
          <cell r="AH45">
            <v>152.25</v>
          </cell>
          <cell r="AR45">
            <v>2015</v>
          </cell>
          <cell r="AS45">
            <v>9</v>
          </cell>
        </row>
        <row r="46">
          <cell r="F46" t="str">
            <v>Completed</v>
          </cell>
          <cell r="L46" t="str">
            <v>UT</v>
          </cell>
          <cell r="AB46">
            <v>73</v>
          </cell>
          <cell r="AC46">
            <v>6986.1</v>
          </cell>
          <cell r="AE46">
            <v>949</v>
          </cell>
          <cell r="AH46">
            <v>1587.75</v>
          </cell>
          <cell r="AR46">
            <v>2015</v>
          </cell>
          <cell r="AS46">
            <v>9</v>
          </cell>
        </row>
        <row r="47">
          <cell r="F47" t="str">
            <v>Completed</v>
          </cell>
          <cell r="L47" t="str">
            <v>UT</v>
          </cell>
          <cell r="AB47">
            <v>2</v>
          </cell>
          <cell r="AC47">
            <v>191.4</v>
          </cell>
          <cell r="AE47">
            <v>26</v>
          </cell>
          <cell r="AH47">
            <v>43.5</v>
          </cell>
          <cell r="AR47">
            <v>2015</v>
          </cell>
          <cell r="AS47">
            <v>9</v>
          </cell>
        </row>
        <row r="48">
          <cell r="F48" t="str">
            <v>Completed</v>
          </cell>
          <cell r="L48" t="str">
            <v>UT</v>
          </cell>
          <cell r="AB48">
            <v>6</v>
          </cell>
          <cell r="AC48">
            <v>574.20000000000005</v>
          </cell>
          <cell r="AE48">
            <v>60</v>
          </cell>
          <cell r="AH48">
            <v>123.84</v>
          </cell>
          <cell r="AR48">
            <v>2015</v>
          </cell>
          <cell r="AS48">
            <v>9</v>
          </cell>
        </row>
        <row r="49">
          <cell r="F49" t="str">
            <v>Completed</v>
          </cell>
          <cell r="L49" t="str">
            <v>UT</v>
          </cell>
          <cell r="AB49">
            <v>6</v>
          </cell>
          <cell r="AC49">
            <v>226.20000000000002</v>
          </cell>
          <cell r="AE49">
            <v>30</v>
          </cell>
          <cell r="AH49">
            <v>99</v>
          </cell>
          <cell r="AR49">
            <v>2015</v>
          </cell>
          <cell r="AS49">
            <v>9</v>
          </cell>
        </row>
        <row r="50">
          <cell r="F50" t="str">
            <v>Completed</v>
          </cell>
          <cell r="L50" t="str">
            <v>UT</v>
          </cell>
          <cell r="AB50">
            <v>12</v>
          </cell>
          <cell r="AC50">
            <v>1334.4</v>
          </cell>
          <cell r="AE50">
            <v>84</v>
          </cell>
          <cell r="AH50">
            <v>238.44</v>
          </cell>
          <cell r="AR50">
            <v>2015</v>
          </cell>
          <cell r="AS50">
            <v>9</v>
          </cell>
        </row>
        <row r="51">
          <cell r="F51" t="str">
            <v>Completed</v>
          </cell>
          <cell r="L51" t="str">
            <v>UT</v>
          </cell>
          <cell r="AB51">
            <v>24</v>
          </cell>
          <cell r="AC51">
            <v>904.80000000000007</v>
          </cell>
          <cell r="AE51">
            <v>120</v>
          </cell>
          <cell r="AH51">
            <v>396</v>
          </cell>
          <cell r="AR51">
            <v>2015</v>
          </cell>
          <cell r="AS51">
            <v>9</v>
          </cell>
        </row>
        <row r="52">
          <cell r="F52" t="str">
            <v>Completed</v>
          </cell>
          <cell r="L52" t="str">
            <v>UT</v>
          </cell>
          <cell r="AB52">
            <v>24</v>
          </cell>
          <cell r="AC52">
            <v>1622.3999999999999</v>
          </cell>
          <cell r="AE52">
            <v>120</v>
          </cell>
          <cell r="AH52">
            <v>269.52</v>
          </cell>
          <cell r="AR52">
            <v>2015</v>
          </cell>
          <cell r="AS52">
            <v>9</v>
          </cell>
        </row>
        <row r="53">
          <cell r="F53" t="str">
            <v>Completed</v>
          </cell>
          <cell r="L53" t="str">
            <v>UT</v>
          </cell>
          <cell r="AB53">
            <v>1</v>
          </cell>
          <cell r="AC53">
            <v>95.7</v>
          </cell>
          <cell r="AE53">
            <v>10</v>
          </cell>
          <cell r="AH53">
            <v>20.64</v>
          </cell>
          <cell r="AR53">
            <v>2015</v>
          </cell>
          <cell r="AS53">
            <v>9</v>
          </cell>
        </row>
        <row r="54">
          <cell r="F54" t="str">
            <v>Completed</v>
          </cell>
          <cell r="L54" t="str">
            <v>UT</v>
          </cell>
          <cell r="AB54">
            <v>12</v>
          </cell>
          <cell r="AC54">
            <v>1148.4000000000001</v>
          </cell>
          <cell r="AE54">
            <v>120</v>
          </cell>
          <cell r="AH54">
            <v>247.68</v>
          </cell>
          <cell r="AR54">
            <v>2015</v>
          </cell>
          <cell r="AS54">
            <v>9</v>
          </cell>
        </row>
        <row r="55">
          <cell r="F55" t="str">
            <v>Completed</v>
          </cell>
          <cell r="L55" t="str">
            <v>UT</v>
          </cell>
          <cell r="AB55">
            <v>6</v>
          </cell>
          <cell r="AC55">
            <v>667.2</v>
          </cell>
          <cell r="AE55">
            <v>42</v>
          </cell>
          <cell r="AH55">
            <v>119.22</v>
          </cell>
          <cell r="AR55">
            <v>2015</v>
          </cell>
          <cell r="AS55">
            <v>9</v>
          </cell>
        </row>
        <row r="56">
          <cell r="F56" t="str">
            <v>Completed</v>
          </cell>
          <cell r="L56" t="str">
            <v>UT</v>
          </cell>
          <cell r="AB56">
            <v>12</v>
          </cell>
          <cell r="AC56">
            <v>811.19999999999993</v>
          </cell>
          <cell r="AE56">
            <v>60</v>
          </cell>
          <cell r="AH56">
            <v>134.76</v>
          </cell>
          <cell r="AR56">
            <v>2015</v>
          </cell>
          <cell r="AS56">
            <v>9</v>
          </cell>
        </row>
        <row r="57">
          <cell r="F57" t="str">
            <v>Completed</v>
          </cell>
          <cell r="L57" t="str">
            <v>UT</v>
          </cell>
          <cell r="AB57">
            <v>24</v>
          </cell>
          <cell r="AC57">
            <v>1622.3999999999999</v>
          </cell>
          <cell r="AE57">
            <v>120</v>
          </cell>
          <cell r="AH57">
            <v>269.52</v>
          </cell>
          <cell r="AR57">
            <v>2015</v>
          </cell>
          <cell r="AS57">
            <v>9</v>
          </cell>
        </row>
        <row r="58">
          <cell r="F58" t="str">
            <v>Completed</v>
          </cell>
          <cell r="L58" t="str">
            <v>UT</v>
          </cell>
          <cell r="AB58">
            <v>6</v>
          </cell>
          <cell r="AC58">
            <v>574.20000000000005</v>
          </cell>
          <cell r="AE58">
            <v>78</v>
          </cell>
          <cell r="AH58">
            <v>130.5</v>
          </cell>
          <cell r="AR58">
            <v>2015</v>
          </cell>
          <cell r="AS58">
            <v>9</v>
          </cell>
        </row>
        <row r="59">
          <cell r="F59" t="str">
            <v>Completed</v>
          </cell>
          <cell r="L59" t="str">
            <v>UT</v>
          </cell>
          <cell r="AB59">
            <v>15</v>
          </cell>
          <cell r="AC59">
            <v>1435.5</v>
          </cell>
          <cell r="AE59">
            <v>195</v>
          </cell>
          <cell r="AH59">
            <v>465.9</v>
          </cell>
          <cell r="AR59">
            <v>2015</v>
          </cell>
          <cell r="AS59">
            <v>9</v>
          </cell>
        </row>
        <row r="60">
          <cell r="F60" t="str">
            <v>Completed</v>
          </cell>
          <cell r="L60" t="str">
            <v>UT</v>
          </cell>
          <cell r="AB60">
            <v>6</v>
          </cell>
          <cell r="AC60">
            <v>226.20000000000002</v>
          </cell>
          <cell r="AE60">
            <v>30</v>
          </cell>
          <cell r="AH60">
            <v>99</v>
          </cell>
          <cell r="AR60">
            <v>2015</v>
          </cell>
          <cell r="AS60">
            <v>9</v>
          </cell>
        </row>
        <row r="61">
          <cell r="F61" t="str">
            <v>Completed</v>
          </cell>
          <cell r="L61" t="str">
            <v>UT</v>
          </cell>
          <cell r="AB61">
            <v>6</v>
          </cell>
          <cell r="AC61">
            <v>226.20000000000002</v>
          </cell>
          <cell r="AE61">
            <v>30</v>
          </cell>
          <cell r="AH61">
            <v>99</v>
          </cell>
          <cell r="AR61">
            <v>2015</v>
          </cell>
          <cell r="AS61">
            <v>9</v>
          </cell>
        </row>
        <row r="62">
          <cell r="F62" t="str">
            <v>Completed</v>
          </cell>
          <cell r="L62" t="str">
            <v>UT</v>
          </cell>
          <cell r="AB62">
            <v>10</v>
          </cell>
          <cell r="AC62">
            <v>957</v>
          </cell>
          <cell r="AE62">
            <v>100</v>
          </cell>
          <cell r="AH62">
            <v>206.4</v>
          </cell>
          <cell r="AR62">
            <v>2015</v>
          </cell>
          <cell r="AS62">
            <v>9</v>
          </cell>
        </row>
        <row r="63">
          <cell r="F63" t="str">
            <v>Completed</v>
          </cell>
          <cell r="L63" t="str">
            <v>UT</v>
          </cell>
          <cell r="AB63">
            <v>18</v>
          </cell>
          <cell r="AC63">
            <v>2001.6000000000001</v>
          </cell>
          <cell r="AE63">
            <v>126</v>
          </cell>
          <cell r="AH63">
            <v>357.66</v>
          </cell>
          <cell r="AR63">
            <v>2015</v>
          </cell>
          <cell r="AS63">
            <v>9</v>
          </cell>
        </row>
        <row r="64">
          <cell r="F64" t="str">
            <v>Completed</v>
          </cell>
          <cell r="L64" t="str">
            <v>UT</v>
          </cell>
          <cell r="AB64">
            <v>4</v>
          </cell>
          <cell r="AC64">
            <v>382.8</v>
          </cell>
          <cell r="AE64">
            <v>52</v>
          </cell>
          <cell r="AH64">
            <v>87</v>
          </cell>
          <cell r="AR64">
            <v>2015</v>
          </cell>
          <cell r="AS64">
            <v>9</v>
          </cell>
        </row>
        <row r="65">
          <cell r="F65" t="str">
            <v>Completed</v>
          </cell>
          <cell r="L65" t="str">
            <v>UT</v>
          </cell>
          <cell r="AB65">
            <v>9</v>
          </cell>
          <cell r="AC65">
            <v>339.3</v>
          </cell>
          <cell r="AE65">
            <v>45</v>
          </cell>
          <cell r="AH65">
            <v>148.5</v>
          </cell>
          <cell r="AR65">
            <v>2015</v>
          </cell>
          <cell r="AS65">
            <v>9</v>
          </cell>
        </row>
        <row r="66">
          <cell r="F66" t="str">
            <v>Completed</v>
          </cell>
          <cell r="L66" t="str">
            <v>UT</v>
          </cell>
          <cell r="AB66">
            <v>6</v>
          </cell>
          <cell r="AC66">
            <v>574.20000000000005</v>
          </cell>
          <cell r="AE66">
            <v>78</v>
          </cell>
          <cell r="AH66">
            <v>130.5</v>
          </cell>
          <cell r="AR66">
            <v>2015</v>
          </cell>
          <cell r="AS66">
            <v>9</v>
          </cell>
        </row>
        <row r="67">
          <cell r="F67" t="str">
            <v>Completed</v>
          </cell>
          <cell r="L67" t="str">
            <v>UT</v>
          </cell>
          <cell r="AB67">
            <v>4</v>
          </cell>
          <cell r="AC67">
            <v>444.8</v>
          </cell>
          <cell r="AE67">
            <v>28</v>
          </cell>
          <cell r="AH67">
            <v>79.48</v>
          </cell>
          <cell r="AR67">
            <v>2015</v>
          </cell>
          <cell r="AS67">
            <v>9</v>
          </cell>
        </row>
        <row r="68">
          <cell r="F68" t="str">
            <v>Completed</v>
          </cell>
          <cell r="L68" t="str">
            <v>UT</v>
          </cell>
          <cell r="AB68">
            <v>28</v>
          </cell>
          <cell r="AC68">
            <v>2679.6</v>
          </cell>
          <cell r="AE68">
            <v>364</v>
          </cell>
          <cell r="AH68">
            <v>609</v>
          </cell>
          <cell r="AR68">
            <v>2015</v>
          </cell>
          <cell r="AS68">
            <v>9</v>
          </cell>
        </row>
        <row r="69">
          <cell r="F69" t="str">
            <v>Completed</v>
          </cell>
          <cell r="L69" t="str">
            <v>UT</v>
          </cell>
          <cell r="AB69">
            <v>12</v>
          </cell>
          <cell r="AC69">
            <v>1334.4</v>
          </cell>
          <cell r="AE69">
            <v>84</v>
          </cell>
          <cell r="AH69">
            <v>238.44</v>
          </cell>
          <cell r="AR69">
            <v>2015</v>
          </cell>
          <cell r="AS69">
            <v>9</v>
          </cell>
        </row>
        <row r="70">
          <cell r="F70" t="str">
            <v>Completed</v>
          </cell>
          <cell r="L70" t="str">
            <v>UT</v>
          </cell>
          <cell r="AB70">
            <v>12</v>
          </cell>
          <cell r="AC70">
            <v>452.40000000000003</v>
          </cell>
          <cell r="AE70">
            <v>60</v>
          </cell>
          <cell r="AH70">
            <v>198</v>
          </cell>
          <cell r="AR70">
            <v>2015</v>
          </cell>
          <cell r="AS70">
            <v>9</v>
          </cell>
        </row>
        <row r="71">
          <cell r="F71" t="str">
            <v>Completed</v>
          </cell>
          <cell r="L71" t="str">
            <v>UT</v>
          </cell>
          <cell r="AB71">
            <v>10</v>
          </cell>
          <cell r="AC71">
            <v>377</v>
          </cell>
          <cell r="AE71">
            <v>50</v>
          </cell>
          <cell r="AH71">
            <v>165</v>
          </cell>
          <cell r="AR71">
            <v>2015</v>
          </cell>
          <cell r="AS71">
            <v>9</v>
          </cell>
        </row>
        <row r="72">
          <cell r="F72" t="str">
            <v>Completed</v>
          </cell>
          <cell r="L72" t="str">
            <v>UT</v>
          </cell>
          <cell r="AB72">
            <v>10</v>
          </cell>
          <cell r="AC72">
            <v>377</v>
          </cell>
          <cell r="AE72">
            <v>50</v>
          </cell>
          <cell r="AH72">
            <v>165</v>
          </cell>
          <cell r="AR72">
            <v>2015</v>
          </cell>
          <cell r="AS72">
            <v>9</v>
          </cell>
        </row>
        <row r="73">
          <cell r="F73" t="str">
            <v>Completed</v>
          </cell>
          <cell r="L73" t="str">
            <v>UT</v>
          </cell>
          <cell r="AB73">
            <v>10</v>
          </cell>
          <cell r="AC73">
            <v>377</v>
          </cell>
          <cell r="AE73">
            <v>50</v>
          </cell>
          <cell r="AH73">
            <v>165</v>
          </cell>
          <cell r="AR73">
            <v>2015</v>
          </cell>
          <cell r="AS73">
            <v>9</v>
          </cell>
        </row>
        <row r="74">
          <cell r="F74" t="str">
            <v>Completed</v>
          </cell>
          <cell r="L74" t="str">
            <v>UT</v>
          </cell>
          <cell r="AB74">
            <v>5</v>
          </cell>
          <cell r="AC74">
            <v>478.5</v>
          </cell>
          <cell r="AE74">
            <v>65</v>
          </cell>
          <cell r="AH74">
            <v>155.30000000000001</v>
          </cell>
          <cell r="AR74">
            <v>2015</v>
          </cell>
          <cell r="AS74">
            <v>9</v>
          </cell>
        </row>
        <row r="75">
          <cell r="F75" t="str">
            <v>Completed</v>
          </cell>
          <cell r="L75" t="str">
            <v>UT</v>
          </cell>
          <cell r="AB75">
            <v>2</v>
          </cell>
          <cell r="AC75">
            <v>191.4</v>
          </cell>
          <cell r="AE75">
            <v>20</v>
          </cell>
          <cell r="AH75">
            <v>41.28</v>
          </cell>
          <cell r="AR75">
            <v>2015</v>
          </cell>
          <cell r="AS75">
            <v>9</v>
          </cell>
        </row>
        <row r="76">
          <cell r="F76" t="str">
            <v>Completed</v>
          </cell>
          <cell r="L76" t="str">
            <v>UT</v>
          </cell>
          <cell r="AB76">
            <v>23</v>
          </cell>
          <cell r="AC76">
            <v>867.1</v>
          </cell>
          <cell r="AE76">
            <v>115</v>
          </cell>
          <cell r="AH76">
            <v>379.5</v>
          </cell>
          <cell r="AR76">
            <v>2015</v>
          </cell>
          <cell r="AS76">
            <v>9</v>
          </cell>
        </row>
        <row r="77">
          <cell r="F77" t="str">
            <v>Completed</v>
          </cell>
          <cell r="L77" t="str">
            <v>UT</v>
          </cell>
          <cell r="AB77">
            <v>29</v>
          </cell>
          <cell r="AC77">
            <v>1093.3000000000002</v>
          </cell>
          <cell r="AE77">
            <v>145</v>
          </cell>
          <cell r="AH77">
            <v>478.5</v>
          </cell>
          <cell r="AR77">
            <v>2015</v>
          </cell>
          <cell r="AS77">
            <v>9</v>
          </cell>
        </row>
        <row r="78">
          <cell r="F78" t="str">
            <v>Completed</v>
          </cell>
          <cell r="L78" t="str">
            <v>UT</v>
          </cell>
          <cell r="AB78">
            <v>8</v>
          </cell>
          <cell r="AC78">
            <v>301.60000000000002</v>
          </cell>
          <cell r="AE78">
            <v>40</v>
          </cell>
          <cell r="AH78">
            <v>132</v>
          </cell>
          <cell r="AR78">
            <v>2015</v>
          </cell>
          <cell r="AS78">
            <v>9</v>
          </cell>
        </row>
        <row r="79">
          <cell r="F79" t="str">
            <v>Completed</v>
          </cell>
          <cell r="L79" t="str">
            <v>UT</v>
          </cell>
          <cell r="AB79">
            <v>15</v>
          </cell>
          <cell r="AC79">
            <v>1435.5</v>
          </cell>
          <cell r="AE79">
            <v>195</v>
          </cell>
          <cell r="AH79">
            <v>326.25</v>
          </cell>
          <cell r="AR79">
            <v>2015</v>
          </cell>
          <cell r="AS79">
            <v>9</v>
          </cell>
        </row>
        <row r="80">
          <cell r="F80" t="str">
            <v>Completed</v>
          </cell>
          <cell r="L80" t="str">
            <v>UT</v>
          </cell>
          <cell r="AB80">
            <v>7</v>
          </cell>
          <cell r="AC80">
            <v>263.90000000000003</v>
          </cell>
          <cell r="AE80">
            <v>35</v>
          </cell>
          <cell r="AH80">
            <v>115.5</v>
          </cell>
          <cell r="AR80">
            <v>2015</v>
          </cell>
          <cell r="AS80">
            <v>9</v>
          </cell>
        </row>
        <row r="81">
          <cell r="F81" t="str">
            <v>Completed</v>
          </cell>
          <cell r="L81" t="str">
            <v>UT</v>
          </cell>
          <cell r="AB81">
            <v>12</v>
          </cell>
          <cell r="AC81">
            <v>811.19999999999993</v>
          </cell>
          <cell r="AE81">
            <v>60</v>
          </cell>
          <cell r="AH81">
            <v>134.76</v>
          </cell>
          <cell r="AR81">
            <v>2015</v>
          </cell>
          <cell r="AS81">
            <v>9</v>
          </cell>
        </row>
        <row r="82">
          <cell r="F82" t="str">
            <v>Completed</v>
          </cell>
          <cell r="L82" t="str">
            <v>UT</v>
          </cell>
          <cell r="AB82">
            <v>30</v>
          </cell>
          <cell r="AC82">
            <v>2871</v>
          </cell>
          <cell r="AE82">
            <v>300</v>
          </cell>
          <cell r="AH82">
            <v>619.20000000000005</v>
          </cell>
          <cell r="AR82">
            <v>2015</v>
          </cell>
          <cell r="AS82">
            <v>9</v>
          </cell>
        </row>
        <row r="83">
          <cell r="F83" t="str">
            <v>Completed</v>
          </cell>
          <cell r="L83" t="str">
            <v>UT</v>
          </cell>
          <cell r="AB83">
            <v>26</v>
          </cell>
          <cell r="AC83">
            <v>2488.2000000000003</v>
          </cell>
          <cell r="AE83">
            <v>260</v>
          </cell>
          <cell r="AH83">
            <v>536.64</v>
          </cell>
          <cell r="AR83">
            <v>2015</v>
          </cell>
          <cell r="AS83">
            <v>9</v>
          </cell>
        </row>
        <row r="84">
          <cell r="F84" t="str">
            <v>Completed</v>
          </cell>
          <cell r="L84" t="str">
            <v>UT</v>
          </cell>
          <cell r="AB84">
            <v>100</v>
          </cell>
          <cell r="AC84">
            <v>3770.0000000000005</v>
          </cell>
          <cell r="AE84">
            <v>500</v>
          </cell>
          <cell r="AH84">
            <v>1650</v>
          </cell>
          <cell r="AR84">
            <v>2015</v>
          </cell>
          <cell r="AS84">
            <v>9</v>
          </cell>
        </row>
        <row r="85">
          <cell r="F85" t="str">
            <v>Completed</v>
          </cell>
          <cell r="L85" t="str">
            <v>UT</v>
          </cell>
          <cell r="AB85">
            <v>6</v>
          </cell>
          <cell r="AC85">
            <v>574.20000000000005</v>
          </cell>
          <cell r="AE85">
            <v>60</v>
          </cell>
          <cell r="AH85">
            <v>123.84</v>
          </cell>
          <cell r="AR85">
            <v>2015</v>
          </cell>
          <cell r="AS85">
            <v>9</v>
          </cell>
        </row>
        <row r="86">
          <cell r="F86" t="str">
            <v>Completed</v>
          </cell>
          <cell r="L86" t="str">
            <v>UT</v>
          </cell>
          <cell r="AB86">
            <v>2</v>
          </cell>
          <cell r="AC86">
            <v>75.400000000000006</v>
          </cell>
          <cell r="AE86">
            <v>10</v>
          </cell>
          <cell r="AH86">
            <v>33</v>
          </cell>
          <cell r="AR86">
            <v>2015</v>
          </cell>
          <cell r="AS86">
            <v>9</v>
          </cell>
        </row>
        <row r="87">
          <cell r="F87" t="str">
            <v>Completed</v>
          </cell>
          <cell r="L87" t="str">
            <v>UT</v>
          </cell>
          <cell r="AB87">
            <v>12</v>
          </cell>
          <cell r="AC87">
            <v>1148.4000000000001</v>
          </cell>
          <cell r="AE87">
            <v>156</v>
          </cell>
          <cell r="AH87">
            <v>261</v>
          </cell>
          <cell r="AR87">
            <v>2015</v>
          </cell>
          <cell r="AS87">
            <v>9</v>
          </cell>
        </row>
        <row r="88">
          <cell r="F88" t="str">
            <v>Completed</v>
          </cell>
          <cell r="L88" t="str">
            <v>UT</v>
          </cell>
          <cell r="AB88">
            <v>6</v>
          </cell>
          <cell r="AC88">
            <v>574.20000000000005</v>
          </cell>
          <cell r="AE88">
            <v>78</v>
          </cell>
          <cell r="AH88">
            <v>130.5</v>
          </cell>
          <cell r="AR88">
            <v>2015</v>
          </cell>
          <cell r="AS88">
            <v>9</v>
          </cell>
        </row>
        <row r="89">
          <cell r="F89" t="str">
            <v>Completed</v>
          </cell>
          <cell r="L89" t="str">
            <v>UT</v>
          </cell>
          <cell r="AB89">
            <v>8</v>
          </cell>
          <cell r="AC89">
            <v>765.6</v>
          </cell>
          <cell r="AE89">
            <v>104</v>
          </cell>
          <cell r="AH89">
            <v>174</v>
          </cell>
          <cell r="AR89">
            <v>2015</v>
          </cell>
          <cell r="AS89">
            <v>9</v>
          </cell>
        </row>
        <row r="90">
          <cell r="F90" t="str">
            <v>Completed</v>
          </cell>
          <cell r="L90" t="str">
            <v>UT</v>
          </cell>
          <cell r="AB90">
            <v>30</v>
          </cell>
          <cell r="AC90">
            <v>1131</v>
          </cell>
          <cell r="AE90">
            <v>150</v>
          </cell>
          <cell r="AH90">
            <v>495</v>
          </cell>
          <cell r="AR90">
            <v>2015</v>
          </cell>
          <cell r="AS90">
            <v>9</v>
          </cell>
        </row>
        <row r="91">
          <cell r="F91" t="str">
            <v>Completed</v>
          </cell>
          <cell r="L91" t="str">
            <v>UT</v>
          </cell>
          <cell r="AB91">
            <v>5</v>
          </cell>
          <cell r="AC91">
            <v>478.5</v>
          </cell>
          <cell r="AE91">
            <v>65</v>
          </cell>
          <cell r="AH91">
            <v>108.75</v>
          </cell>
          <cell r="AR91">
            <v>2015</v>
          </cell>
          <cell r="AS91">
            <v>9</v>
          </cell>
        </row>
        <row r="92">
          <cell r="F92" t="str">
            <v>Completed</v>
          </cell>
          <cell r="L92" t="str">
            <v>UT</v>
          </cell>
          <cell r="AB92">
            <v>24</v>
          </cell>
          <cell r="AC92">
            <v>904.80000000000007</v>
          </cell>
          <cell r="AE92">
            <v>120</v>
          </cell>
          <cell r="AH92">
            <v>396</v>
          </cell>
          <cell r="AR92">
            <v>2015</v>
          </cell>
          <cell r="AS92">
            <v>9</v>
          </cell>
        </row>
        <row r="93">
          <cell r="F93" t="str">
            <v>Completed</v>
          </cell>
          <cell r="L93" t="str">
            <v>UT</v>
          </cell>
          <cell r="AB93">
            <v>24</v>
          </cell>
          <cell r="AC93">
            <v>2296.8000000000002</v>
          </cell>
          <cell r="AE93">
            <v>240</v>
          </cell>
          <cell r="AH93">
            <v>495.36</v>
          </cell>
          <cell r="AR93">
            <v>2015</v>
          </cell>
          <cell r="AS93">
            <v>9</v>
          </cell>
        </row>
        <row r="94">
          <cell r="F94" t="str">
            <v>Completed</v>
          </cell>
          <cell r="L94" t="str">
            <v>UT</v>
          </cell>
          <cell r="AB94">
            <v>6</v>
          </cell>
          <cell r="AC94">
            <v>667.2</v>
          </cell>
          <cell r="AE94">
            <v>42</v>
          </cell>
          <cell r="AH94">
            <v>119.22</v>
          </cell>
          <cell r="AR94">
            <v>2015</v>
          </cell>
          <cell r="AS94">
            <v>9</v>
          </cell>
        </row>
        <row r="95">
          <cell r="F95" t="str">
            <v>Completed</v>
          </cell>
          <cell r="L95" t="str">
            <v>UT</v>
          </cell>
          <cell r="AB95">
            <v>30</v>
          </cell>
          <cell r="AC95">
            <v>2871</v>
          </cell>
          <cell r="AE95">
            <v>300</v>
          </cell>
          <cell r="AH95">
            <v>619.20000000000005</v>
          </cell>
          <cell r="AR95">
            <v>2015</v>
          </cell>
          <cell r="AS95">
            <v>9</v>
          </cell>
        </row>
        <row r="96">
          <cell r="F96" t="str">
            <v>Completed</v>
          </cell>
          <cell r="L96" t="str">
            <v>UT</v>
          </cell>
          <cell r="AB96">
            <v>10</v>
          </cell>
          <cell r="AC96">
            <v>957</v>
          </cell>
          <cell r="AE96">
            <v>100</v>
          </cell>
          <cell r="AH96">
            <v>206.4</v>
          </cell>
          <cell r="AR96">
            <v>2015</v>
          </cell>
          <cell r="AS96">
            <v>9</v>
          </cell>
        </row>
        <row r="97">
          <cell r="F97" t="str">
            <v>Completed</v>
          </cell>
          <cell r="L97" t="str">
            <v>UT</v>
          </cell>
          <cell r="AB97">
            <v>10</v>
          </cell>
          <cell r="AC97">
            <v>377</v>
          </cell>
          <cell r="AE97">
            <v>50</v>
          </cell>
          <cell r="AH97">
            <v>165</v>
          </cell>
          <cell r="AR97">
            <v>2015</v>
          </cell>
          <cell r="AS97">
            <v>9</v>
          </cell>
        </row>
        <row r="98">
          <cell r="F98" t="str">
            <v>Completed</v>
          </cell>
          <cell r="L98" t="str">
            <v>UT</v>
          </cell>
          <cell r="AB98">
            <v>36</v>
          </cell>
          <cell r="AC98">
            <v>3445.2000000000003</v>
          </cell>
          <cell r="AE98">
            <v>468</v>
          </cell>
          <cell r="AH98">
            <v>783</v>
          </cell>
          <cell r="AR98">
            <v>2015</v>
          </cell>
          <cell r="AS98">
            <v>9</v>
          </cell>
        </row>
        <row r="99">
          <cell r="F99" t="str">
            <v>Completed</v>
          </cell>
          <cell r="L99" t="str">
            <v>UT</v>
          </cell>
          <cell r="AB99">
            <v>3</v>
          </cell>
          <cell r="AC99">
            <v>287.10000000000002</v>
          </cell>
          <cell r="AE99">
            <v>39</v>
          </cell>
          <cell r="AH99">
            <v>65.25</v>
          </cell>
          <cell r="AR99">
            <v>2015</v>
          </cell>
          <cell r="AS99">
            <v>9</v>
          </cell>
        </row>
        <row r="100">
          <cell r="F100" t="str">
            <v>Completed</v>
          </cell>
          <cell r="L100" t="str">
            <v>UT</v>
          </cell>
          <cell r="AB100">
            <v>36</v>
          </cell>
          <cell r="AC100">
            <v>3445.2000000000003</v>
          </cell>
          <cell r="AE100">
            <v>468</v>
          </cell>
          <cell r="AH100">
            <v>783</v>
          </cell>
          <cell r="AR100">
            <v>2015</v>
          </cell>
          <cell r="AS100">
            <v>9</v>
          </cell>
        </row>
        <row r="101">
          <cell r="F101" t="str">
            <v>Completed</v>
          </cell>
          <cell r="L101" t="str">
            <v>UT</v>
          </cell>
          <cell r="AB101">
            <v>20</v>
          </cell>
          <cell r="AC101">
            <v>2224</v>
          </cell>
          <cell r="AE101">
            <v>140</v>
          </cell>
          <cell r="AH101">
            <v>397.4</v>
          </cell>
          <cell r="AR101">
            <v>2015</v>
          </cell>
          <cell r="AS101">
            <v>9</v>
          </cell>
        </row>
        <row r="102">
          <cell r="F102" t="str">
            <v>Completed</v>
          </cell>
          <cell r="L102" t="str">
            <v>UT</v>
          </cell>
          <cell r="AB102">
            <v>4</v>
          </cell>
          <cell r="AC102">
            <v>444.8</v>
          </cell>
          <cell r="AE102">
            <v>28</v>
          </cell>
          <cell r="AH102">
            <v>79.48</v>
          </cell>
          <cell r="AR102">
            <v>2015</v>
          </cell>
          <cell r="AS102">
            <v>9</v>
          </cell>
        </row>
        <row r="103">
          <cell r="F103" t="str">
            <v>Completed</v>
          </cell>
          <cell r="L103" t="str">
            <v>UT</v>
          </cell>
          <cell r="AB103">
            <v>2</v>
          </cell>
          <cell r="AC103">
            <v>222.4</v>
          </cell>
          <cell r="AE103">
            <v>14</v>
          </cell>
          <cell r="AH103">
            <v>39.74</v>
          </cell>
          <cell r="AR103">
            <v>2015</v>
          </cell>
          <cell r="AS103">
            <v>9</v>
          </cell>
        </row>
        <row r="104">
          <cell r="F104" t="str">
            <v>Completed</v>
          </cell>
          <cell r="L104" t="str">
            <v>UT</v>
          </cell>
          <cell r="AB104">
            <v>8</v>
          </cell>
          <cell r="AC104">
            <v>765.6</v>
          </cell>
          <cell r="AE104">
            <v>80</v>
          </cell>
          <cell r="AH104">
            <v>165.12</v>
          </cell>
          <cell r="AR104">
            <v>2015</v>
          </cell>
          <cell r="AS104">
            <v>9</v>
          </cell>
        </row>
        <row r="105">
          <cell r="F105" t="str">
            <v>Completed</v>
          </cell>
          <cell r="L105" t="str">
            <v>UT</v>
          </cell>
          <cell r="AB105">
            <v>24</v>
          </cell>
          <cell r="AC105">
            <v>2296.8000000000002</v>
          </cell>
          <cell r="AE105">
            <v>240</v>
          </cell>
          <cell r="AH105">
            <v>495.36</v>
          </cell>
          <cell r="AR105">
            <v>2015</v>
          </cell>
          <cell r="AS105">
            <v>9</v>
          </cell>
        </row>
        <row r="106">
          <cell r="F106" t="str">
            <v>Completed</v>
          </cell>
          <cell r="L106" t="str">
            <v>UT</v>
          </cell>
          <cell r="AB106">
            <v>30</v>
          </cell>
          <cell r="AC106">
            <v>1131</v>
          </cell>
          <cell r="AE106">
            <v>150</v>
          </cell>
          <cell r="AH106">
            <v>495</v>
          </cell>
          <cell r="AR106">
            <v>2015</v>
          </cell>
          <cell r="AS106">
            <v>9</v>
          </cell>
        </row>
        <row r="107">
          <cell r="F107" t="str">
            <v>Completed</v>
          </cell>
          <cell r="L107" t="str">
            <v>UT</v>
          </cell>
          <cell r="AB107">
            <v>30</v>
          </cell>
          <cell r="AC107">
            <v>1131</v>
          </cell>
          <cell r="AE107">
            <v>150</v>
          </cell>
          <cell r="AH107">
            <v>495</v>
          </cell>
          <cell r="AR107">
            <v>2015</v>
          </cell>
          <cell r="AS107">
            <v>9</v>
          </cell>
        </row>
        <row r="108">
          <cell r="F108" t="str">
            <v>Completed</v>
          </cell>
          <cell r="L108" t="str">
            <v>UT</v>
          </cell>
          <cell r="AB108">
            <v>88</v>
          </cell>
          <cell r="AC108">
            <v>8421.6</v>
          </cell>
          <cell r="AE108">
            <v>1144</v>
          </cell>
          <cell r="AH108">
            <v>1914</v>
          </cell>
          <cell r="AR108">
            <v>2015</v>
          </cell>
          <cell r="AS108">
            <v>9</v>
          </cell>
        </row>
        <row r="109">
          <cell r="F109" t="str">
            <v>Completed</v>
          </cell>
          <cell r="L109" t="str">
            <v>UT</v>
          </cell>
          <cell r="AB109">
            <v>12</v>
          </cell>
          <cell r="AC109">
            <v>1148.4000000000001</v>
          </cell>
          <cell r="AE109">
            <v>156</v>
          </cell>
          <cell r="AH109">
            <v>261</v>
          </cell>
          <cell r="AR109">
            <v>2015</v>
          </cell>
          <cell r="AS109">
            <v>9</v>
          </cell>
        </row>
        <row r="110">
          <cell r="F110" t="str">
            <v>Completed</v>
          </cell>
          <cell r="L110" t="str">
            <v>UT</v>
          </cell>
          <cell r="AB110">
            <v>4</v>
          </cell>
          <cell r="AC110">
            <v>382.8</v>
          </cell>
          <cell r="AE110">
            <v>52</v>
          </cell>
          <cell r="AH110">
            <v>87</v>
          </cell>
          <cell r="AR110">
            <v>2015</v>
          </cell>
          <cell r="AS110">
            <v>9</v>
          </cell>
        </row>
        <row r="111">
          <cell r="F111" t="str">
            <v>Completed</v>
          </cell>
          <cell r="L111" t="str">
            <v>UT</v>
          </cell>
          <cell r="AB111">
            <v>20</v>
          </cell>
          <cell r="AC111">
            <v>1914</v>
          </cell>
          <cell r="AE111">
            <v>200</v>
          </cell>
          <cell r="AH111">
            <v>412.8</v>
          </cell>
          <cell r="AR111">
            <v>2015</v>
          </cell>
          <cell r="AS111">
            <v>9</v>
          </cell>
        </row>
        <row r="112">
          <cell r="F112" t="str">
            <v>Completed</v>
          </cell>
          <cell r="L112" t="str">
            <v>UT</v>
          </cell>
          <cell r="AB112">
            <v>20</v>
          </cell>
          <cell r="AC112">
            <v>2224</v>
          </cell>
          <cell r="AE112">
            <v>140</v>
          </cell>
          <cell r="AH112">
            <v>397.4</v>
          </cell>
          <cell r="AR112">
            <v>2015</v>
          </cell>
          <cell r="AS112">
            <v>9</v>
          </cell>
        </row>
        <row r="113">
          <cell r="F113" t="str">
            <v>Completed</v>
          </cell>
          <cell r="L113" t="str">
            <v>UT</v>
          </cell>
          <cell r="AB113">
            <v>4</v>
          </cell>
          <cell r="AC113">
            <v>382.8</v>
          </cell>
          <cell r="AE113">
            <v>52</v>
          </cell>
          <cell r="AH113">
            <v>124.24</v>
          </cell>
          <cell r="AR113">
            <v>2015</v>
          </cell>
          <cell r="AS113">
            <v>9</v>
          </cell>
        </row>
        <row r="114">
          <cell r="F114" t="str">
            <v>Completed</v>
          </cell>
          <cell r="L114" t="str">
            <v>UT</v>
          </cell>
          <cell r="AB114">
            <v>1</v>
          </cell>
          <cell r="AC114">
            <v>95.7</v>
          </cell>
          <cell r="AE114">
            <v>10</v>
          </cell>
          <cell r="AH114">
            <v>20.64</v>
          </cell>
          <cell r="AR114">
            <v>2015</v>
          </cell>
          <cell r="AS114">
            <v>9</v>
          </cell>
        </row>
        <row r="115">
          <cell r="F115" t="str">
            <v>Completed</v>
          </cell>
          <cell r="L115" t="str">
            <v>UT</v>
          </cell>
          <cell r="AB115">
            <v>13</v>
          </cell>
          <cell r="AC115">
            <v>1244.1000000000001</v>
          </cell>
          <cell r="AE115">
            <v>130</v>
          </cell>
          <cell r="AH115">
            <v>268.32</v>
          </cell>
          <cell r="AR115">
            <v>2015</v>
          </cell>
          <cell r="AS115">
            <v>9</v>
          </cell>
        </row>
        <row r="116">
          <cell r="F116" t="str">
            <v>Completed</v>
          </cell>
          <cell r="L116" t="str">
            <v>UT</v>
          </cell>
          <cell r="AB116">
            <v>12</v>
          </cell>
          <cell r="AC116">
            <v>1148.4000000000001</v>
          </cell>
          <cell r="AE116">
            <v>156</v>
          </cell>
          <cell r="AH116">
            <v>261</v>
          </cell>
          <cell r="AR116">
            <v>2015</v>
          </cell>
          <cell r="AS116">
            <v>9</v>
          </cell>
        </row>
        <row r="117">
          <cell r="F117" t="str">
            <v>Completed</v>
          </cell>
          <cell r="L117" t="str">
            <v>UT</v>
          </cell>
          <cell r="AB117">
            <v>12</v>
          </cell>
          <cell r="AC117">
            <v>452.40000000000003</v>
          </cell>
          <cell r="AE117">
            <v>60</v>
          </cell>
          <cell r="AH117">
            <v>198</v>
          </cell>
          <cell r="AR117">
            <v>2015</v>
          </cell>
          <cell r="AS117">
            <v>9</v>
          </cell>
        </row>
        <row r="118">
          <cell r="F118" t="str">
            <v>Completed</v>
          </cell>
          <cell r="L118" t="str">
            <v>UT</v>
          </cell>
          <cell r="AB118">
            <v>47</v>
          </cell>
          <cell r="AC118">
            <v>4497.9000000000005</v>
          </cell>
          <cell r="AE118">
            <v>470</v>
          </cell>
          <cell r="AH118">
            <v>970.08</v>
          </cell>
          <cell r="AR118">
            <v>2015</v>
          </cell>
          <cell r="AS118">
            <v>9</v>
          </cell>
        </row>
        <row r="119">
          <cell r="F119" t="str">
            <v>Completed</v>
          </cell>
          <cell r="L119" t="str">
            <v>UT</v>
          </cell>
          <cell r="AB119">
            <v>18</v>
          </cell>
          <cell r="AC119">
            <v>1722.6000000000001</v>
          </cell>
          <cell r="AE119">
            <v>234</v>
          </cell>
          <cell r="AH119">
            <v>391.5</v>
          </cell>
          <cell r="AR119">
            <v>2015</v>
          </cell>
          <cell r="AS119">
            <v>9</v>
          </cell>
        </row>
        <row r="120">
          <cell r="F120" t="str">
            <v>Completed</v>
          </cell>
          <cell r="L120" t="str">
            <v>UT</v>
          </cell>
          <cell r="AB120">
            <v>9</v>
          </cell>
          <cell r="AC120">
            <v>861.30000000000007</v>
          </cell>
          <cell r="AE120">
            <v>117</v>
          </cell>
          <cell r="AH120">
            <v>279.54000000000002</v>
          </cell>
          <cell r="AR120">
            <v>2015</v>
          </cell>
          <cell r="AS120">
            <v>9</v>
          </cell>
        </row>
        <row r="121">
          <cell r="F121" t="str">
            <v>Completed</v>
          </cell>
          <cell r="L121" t="str">
            <v>UT</v>
          </cell>
          <cell r="AB121">
            <v>18</v>
          </cell>
          <cell r="AC121">
            <v>1722.6000000000001</v>
          </cell>
          <cell r="AE121">
            <v>180</v>
          </cell>
          <cell r="AH121">
            <v>371.52</v>
          </cell>
          <cell r="AR121">
            <v>2015</v>
          </cell>
          <cell r="AS121">
            <v>9</v>
          </cell>
        </row>
        <row r="122">
          <cell r="F122" t="str">
            <v>Completed</v>
          </cell>
          <cell r="L122" t="str">
            <v>UT</v>
          </cell>
          <cell r="AB122">
            <v>10</v>
          </cell>
          <cell r="AC122">
            <v>957</v>
          </cell>
          <cell r="AE122">
            <v>130</v>
          </cell>
          <cell r="AH122">
            <v>217.5</v>
          </cell>
          <cell r="AR122">
            <v>2015</v>
          </cell>
          <cell r="AS122">
            <v>9</v>
          </cell>
        </row>
        <row r="123">
          <cell r="F123" t="str">
            <v>Completed</v>
          </cell>
          <cell r="L123" t="str">
            <v>UT</v>
          </cell>
          <cell r="AB123">
            <v>24</v>
          </cell>
          <cell r="AC123">
            <v>2296.8000000000002</v>
          </cell>
          <cell r="AE123">
            <v>240</v>
          </cell>
          <cell r="AH123">
            <v>495.36</v>
          </cell>
          <cell r="AR123">
            <v>2015</v>
          </cell>
          <cell r="AS123">
            <v>9</v>
          </cell>
        </row>
        <row r="124">
          <cell r="F124" t="str">
            <v>Completed</v>
          </cell>
          <cell r="L124" t="str">
            <v>UT</v>
          </cell>
          <cell r="AB124">
            <v>5</v>
          </cell>
          <cell r="AC124">
            <v>188.5</v>
          </cell>
          <cell r="AE124">
            <v>25</v>
          </cell>
          <cell r="AH124">
            <v>82.5</v>
          </cell>
          <cell r="AR124">
            <v>2015</v>
          </cell>
          <cell r="AS124">
            <v>9</v>
          </cell>
        </row>
        <row r="125">
          <cell r="F125" t="str">
            <v>Completed</v>
          </cell>
          <cell r="L125" t="str">
            <v>UT</v>
          </cell>
          <cell r="AB125">
            <v>5</v>
          </cell>
          <cell r="AC125">
            <v>556</v>
          </cell>
          <cell r="AE125">
            <v>35</v>
          </cell>
          <cell r="AH125">
            <v>99.35</v>
          </cell>
          <cell r="AR125">
            <v>2015</v>
          </cell>
          <cell r="AS125">
            <v>9</v>
          </cell>
        </row>
        <row r="126">
          <cell r="F126" t="str">
            <v>Completed</v>
          </cell>
          <cell r="L126" t="str">
            <v>UT</v>
          </cell>
          <cell r="AB126">
            <v>5</v>
          </cell>
          <cell r="AC126">
            <v>478.5</v>
          </cell>
          <cell r="AE126">
            <v>65</v>
          </cell>
          <cell r="AH126">
            <v>108.75</v>
          </cell>
          <cell r="AR126">
            <v>2015</v>
          </cell>
          <cell r="AS126">
            <v>9</v>
          </cell>
        </row>
        <row r="127">
          <cell r="F127" t="str">
            <v>Completed</v>
          </cell>
          <cell r="L127" t="str">
            <v>UT</v>
          </cell>
          <cell r="AB127">
            <v>5</v>
          </cell>
          <cell r="AC127">
            <v>478.5</v>
          </cell>
          <cell r="AE127">
            <v>65</v>
          </cell>
          <cell r="AH127">
            <v>108.75</v>
          </cell>
          <cell r="AR127">
            <v>2015</v>
          </cell>
          <cell r="AS127">
            <v>9</v>
          </cell>
        </row>
        <row r="128">
          <cell r="F128" t="str">
            <v>Completed</v>
          </cell>
          <cell r="L128" t="str">
            <v>UT</v>
          </cell>
          <cell r="AB128">
            <v>48</v>
          </cell>
          <cell r="AC128">
            <v>4593.6000000000004</v>
          </cell>
          <cell r="AE128">
            <v>624</v>
          </cell>
          <cell r="AH128">
            <v>1044</v>
          </cell>
          <cell r="AR128">
            <v>2015</v>
          </cell>
          <cell r="AS128">
            <v>9</v>
          </cell>
        </row>
        <row r="129">
          <cell r="F129" t="str">
            <v>Completed</v>
          </cell>
          <cell r="L129" t="str">
            <v>UT</v>
          </cell>
          <cell r="AB129">
            <v>8</v>
          </cell>
          <cell r="AC129">
            <v>765.6</v>
          </cell>
          <cell r="AE129">
            <v>104</v>
          </cell>
          <cell r="AH129">
            <v>174</v>
          </cell>
          <cell r="AR129">
            <v>2015</v>
          </cell>
          <cell r="AS129">
            <v>9</v>
          </cell>
        </row>
        <row r="130">
          <cell r="F130" t="str">
            <v>Completed</v>
          </cell>
          <cell r="L130" t="str">
            <v>UT</v>
          </cell>
          <cell r="AB130">
            <v>3</v>
          </cell>
          <cell r="AC130">
            <v>287.10000000000002</v>
          </cell>
          <cell r="AE130">
            <v>39</v>
          </cell>
          <cell r="AH130">
            <v>93.18</v>
          </cell>
          <cell r="AR130">
            <v>2015</v>
          </cell>
          <cell r="AS130">
            <v>9</v>
          </cell>
        </row>
        <row r="131">
          <cell r="F131" t="str">
            <v>Completed</v>
          </cell>
          <cell r="L131" t="str">
            <v>UT</v>
          </cell>
          <cell r="AB131">
            <v>36</v>
          </cell>
          <cell r="AC131">
            <v>4003.2000000000003</v>
          </cell>
          <cell r="AE131">
            <v>252</v>
          </cell>
          <cell r="AH131">
            <v>715.32</v>
          </cell>
          <cell r="AR131">
            <v>2015</v>
          </cell>
          <cell r="AS131">
            <v>9</v>
          </cell>
        </row>
        <row r="132">
          <cell r="F132" t="str">
            <v>Completed</v>
          </cell>
          <cell r="L132" t="str">
            <v>UT</v>
          </cell>
          <cell r="AB132">
            <v>150</v>
          </cell>
          <cell r="AC132">
            <v>5655</v>
          </cell>
          <cell r="AE132">
            <v>750</v>
          </cell>
          <cell r="AH132">
            <v>2475</v>
          </cell>
          <cell r="AR132">
            <v>2015</v>
          </cell>
          <cell r="AS132">
            <v>9</v>
          </cell>
        </row>
        <row r="133">
          <cell r="F133" t="str">
            <v>Completed</v>
          </cell>
          <cell r="L133" t="str">
            <v>UT</v>
          </cell>
          <cell r="AB133">
            <v>11</v>
          </cell>
          <cell r="AC133">
            <v>414.70000000000005</v>
          </cell>
          <cell r="AE133">
            <v>55</v>
          </cell>
          <cell r="AH133">
            <v>181.5</v>
          </cell>
          <cell r="AR133">
            <v>2015</v>
          </cell>
          <cell r="AS133">
            <v>9</v>
          </cell>
        </row>
        <row r="134">
          <cell r="F134" t="str">
            <v>Completed</v>
          </cell>
          <cell r="L134" t="str">
            <v>UT</v>
          </cell>
          <cell r="AB134">
            <v>6</v>
          </cell>
          <cell r="AC134">
            <v>574.20000000000005</v>
          </cell>
          <cell r="AE134">
            <v>60</v>
          </cell>
          <cell r="AH134">
            <v>123.84</v>
          </cell>
          <cell r="AR134">
            <v>2015</v>
          </cell>
          <cell r="AS134">
            <v>9</v>
          </cell>
        </row>
        <row r="135">
          <cell r="F135" t="str">
            <v>Completed</v>
          </cell>
          <cell r="L135" t="str">
            <v>UT</v>
          </cell>
          <cell r="AB135">
            <v>12</v>
          </cell>
          <cell r="AC135">
            <v>1148.4000000000001</v>
          </cell>
          <cell r="AE135">
            <v>156</v>
          </cell>
          <cell r="AH135">
            <v>261</v>
          </cell>
          <cell r="AR135">
            <v>2015</v>
          </cell>
          <cell r="AS135">
            <v>9</v>
          </cell>
        </row>
        <row r="136">
          <cell r="F136" t="str">
            <v>Completed</v>
          </cell>
          <cell r="L136" t="str">
            <v>UT</v>
          </cell>
          <cell r="AB136">
            <v>2</v>
          </cell>
          <cell r="AC136">
            <v>75.400000000000006</v>
          </cell>
          <cell r="AE136">
            <v>10</v>
          </cell>
          <cell r="AH136">
            <v>33</v>
          </cell>
          <cell r="AR136">
            <v>2015</v>
          </cell>
          <cell r="AS136">
            <v>9</v>
          </cell>
        </row>
        <row r="137">
          <cell r="F137" t="str">
            <v>Completed</v>
          </cell>
          <cell r="L137" t="str">
            <v>UT</v>
          </cell>
          <cell r="AB137">
            <v>2</v>
          </cell>
          <cell r="AC137">
            <v>191.4</v>
          </cell>
          <cell r="AE137">
            <v>26</v>
          </cell>
          <cell r="AH137">
            <v>43.5</v>
          </cell>
          <cell r="AR137">
            <v>2015</v>
          </cell>
          <cell r="AS137">
            <v>9</v>
          </cell>
        </row>
        <row r="138">
          <cell r="F138" t="str">
            <v>Completed</v>
          </cell>
          <cell r="L138" t="str">
            <v>UT</v>
          </cell>
          <cell r="AB138">
            <v>5</v>
          </cell>
          <cell r="AC138">
            <v>478.5</v>
          </cell>
          <cell r="AE138">
            <v>65</v>
          </cell>
          <cell r="AH138">
            <v>108.75</v>
          </cell>
          <cell r="AR138">
            <v>2015</v>
          </cell>
          <cell r="AS138">
            <v>9</v>
          </cell>
        </row>
        <row r="139">
          <cell r="F139" t="str">
            <v>Completed</v>
          </cell>
          <cell r="L139" t="str">
            <v>UT</v>
          </cell>
          <cell r="AB139">
            <v>5</v>
          </cell>
          <cell r="AC139">
            <v>188.5</v>
          </cell>
          <cell r="AE139">
            <v>25</v>
          </cell>
          <cell r="AH139">
            <v>82.5</v>
          </cell>
          <cell r="AR139">
            <v>2015</v>
          </cell>
          <cell r="AS139">
            <v>9</v>
          </cell>
        </row>
        <row r="140">
          <cell r="F140" t="str">
            <v>Completed</v>
          </cell>
          <cell r="L140" t="str">
            <v>UT</v>
          </cell>
          <cell r="AB140">
            <v>18</v>
          </cell>
          <cell r="AC140">
            <v>678.6</v>
          </cell>
          <cell r="AE140">
            <v>90</v>
          </cell>
          <cell r="AH140">
            <v>297</v>
          </cell>
          <cell r="AR140">
            <v>2015</v>
          </cell>
          <cell r="AS140">
            <v>9</v>
          </cell>
        </row>
        <row r="141">
          <cell r="F141" t="str">
            <v>Completed</v>
          </cell>
          <cell r="L141" t="str">
            <v>UT</v>
          </cell>
          <cell r="AB141">
            <v>14</v>
          </cell>
          <cell r="AC141">
            <v>1339.8</v>
          </cell>
          <cell r="AE141">
            <v>171.4</v>
          </cell>
          <cell r="AH141">
            <v>434.84</v>
          </cell>
          <cell r="AR141">
            <v>2015</v>
          </cell>
          <cell r="AS141">
            <v>9</v>
          </cell>
        </row>
        <row r="142">
          <cell r="F142" t="str">
            <v>Completed</v>
          </cell>
          <cell r="L142" t="str">
            <v>UT</v>
          </cell>
          <cell r="AB142">
            <v>104</v>
          </cell>
          <cell r="AC142">
            <v>9952.8000000000011</v>
          </cell>
          <cell r="AE142">
            <v>1273.27</v>
          </cell>
          <cell r="AH142">
            <v>3230.24</v>
          </cell>
          <cell r="AR142">
            <v>2015</v>
          </cell>
          <cell r="AS142">
            <v>9</v>
          </cell>
        </row>
        <row r="143">
          <cell r="F143" t="str">
            <v>Completed</v>
          </cell>
          <cell r="L143" t="str">
            <v>UT</v>
          </cell>
          <cell r="AB143">
            <v>16</v>
          </cell>
          <cell r="AC143">
            <v>1779.2</v>
          </cell>
          <cell r="AE143">
            <v>112</v>
          </cell>
          <cell r="AH143">
            <v>317.92</v>
          </cell>
          <cell r="AR143">
            <v>2015</v>
          </cell>
          <cell r="AS143">
            <v>9</v>
          </cell>
        </row>
        <row r="144">
          <cell r="F144" t="str">
            <v>Completed</v>
          </cell>
          <cell r="L144" t="str">
            <v>UT</v>
          </cell>
          <cell r="AB144">
            <v>6</v>
          </cell>
          <cell r="AC144">
            <v>574.20000000000005</v>
          </cell>
          <cell r="AE144">
            <v>78</v>
          </cell>
          <cell r="AH144">
            <v>186.36</v>
          </cell>
          <cell r="AR144">
            <v>2015</v>
          </cell>
          <cell r="AS144">
            <v>9</v>
          </cell>
        </row>
        <row r="145">
          <cell r="F145" t="str">
            <v>Completed</v>
          </cell>
          <cell r="L145" t="str">
            <v>UT</v>
          </cell>
          <cell r="AB145">
            <v>6</v>
          </cell>
          <cell r="AC145">
            <v>574.20000000000005</v>
          </cell>
          <cell r="AE145">
            <v>60</v>
          </cell>
          <cell r="AH145">
            <v>123.84</v>
          </cell>
          <cell r="AR145">
            <v>2015</v>
          </cell>
          <cell r="AS145">
            <v>9</v>
          </cell>
        </row>
        <row r="146">
          <cell r="F146" t="str">
            <v>Completed</v>
          </cell>
          <cell r="L146" t="str">
            <v>UT</v>
          </cell>
          <cell r="AB146">
            <v>16</v>
          </cell>
          <cell r="AC146">
            <v>603.20000000000005</v>
          </cell>
          <cell r="AE146">
            <v>80</v>
          </cell>
          <cell r="AH146">
            <v>264</v>
          </cell>
          <cell r="AR146">
            <v>2015</v>
          </cell>
          <cell r="AS146">
            <v>9</v>
          </cell>
        </row>
        <row r="147">
          <cell r="F147" t="str">
            <v>Completed</v>
          </cell>
          <cell r="L147" t="str">
            <v>UT</v>
          </cell>
          <cell r="AB147">
            <v>4</v>
          </cell>
          <cell r="AC147">
            <v>444.8</v>
          </cell>
          <cell r="AE147">
            <v>28</v>
          </cell>
          <cell r="AH147">
            <v>79.48</v>
          </cell>
          <cell r="AR147">
            <v>2015</v>
          </cell>
          <cell r="AS147">
            <v>9</v>
          </cell>
        </row>
        <row r="148">
          <cell r="F148" t="str">
            <v>Completed</v>
          </cell>
          <cell r="L148" t="str">
            <v>UT</v>
          </cell>
          <cell r="AB148">
            <v>2</v>
          </cell>
          <cell r="AC148">
            <v>191.4</v>
          </cell>
          <cell r="AE148">
            <v>26</v>
          </cell>
          <cell r="AH148">
            <v>43.5</v>
          </cell>
          <cell r="AR148">
            <v>2015</v>
          </cell>
          <cell r="AS148">
            <v>9</v>
          </cell>
        </row>
        <row r="149">
          <cell r="F149" t="str">
            <v>Completed</v>
          </cell>
          <cell r="L149" t="str">
            <v>UT</v>
          </cell>
          <cell r="AB149">
            <v>5</v>
          </cell>
          <cell r="AC149">
            <v>478.5</v>
          </cell>
          <cell r="AE149">
            <v>65</v>
          </cell>
          <cell r="AH149">
            <v>108.75</v>
          </cell>
          <cell r="AR149">
            <v>2015</v>
          </cell>
          <cell r="AS149">
            <v>9</v>
          </cell>
        </row>
        <row r="150">
          <cell r="F150" t="str">
            <v>Completed</v>
          </cell>
          <cell r="L150" t="str">
            <v>UT</v>
          </cell>
          <cell r="AB150">
            <v>12</v>
          </cell>
          <cell r="AC150">
            <v>1334.4</v>
          </cell>
          <cell r="AE150">
            <v>84</v>
          </cell>
          <cell r="AH150">
            <v>238.44</v>
          </cell>
          <cell r="AR150">
            <v>2015</v>
          </cell>
          <cell r="AS150">
            <v>9</v>
          </cell>
        </row>
        <row r="151">
          <cell r="F151" t="str">
            <v>Completed</v>
          </cell>
          <cell r="L151" t="str">
            <v>UT</v>
          </cell>
          <cell r="AB151">
            <v>1</v>
          </cell>
          <cell r="AC151">
            <v>95.7</v>
          </cell>
          <cell r="AE151">
            <v>13</v>
          </cell>
          <cell r="AH151">
            <v>31.06</v>
          </cell>
          <cell r="AR151">
            <v>2015</v>
          </cell>
          <cell r="AS151">
            <v>9</v>
          </cell>
        </row>
        <row r="152">
          <cell r="F152" t="str">
            <v>Completed</v>
          </cell>
          <cell r="L152" t="str">
            <v>UT</v>
          </cell>
          <cell r="AB152">
            <v>36</v>
          </cell>
          <cell r="AC152">
            <v>1357.2</v>
          </cell>
          <cell r="AE152">
            <v>180</v>
          </cell>
          <cell r="AH152">
            <v>594</v>
          </cell>
          <cell r="AR152">
            <v>2015</v>
          </cell>
          <cell r="AS152">
            <v>9</v>
          </cell>
        </row>
        <row r="153">
          <cell r="F153" t="str">
            <v>Completed</v>
          </cell>
          <cell r="L153" t="str">
            <v>UT</v>
          </cell>
          <cell r="AB153">
            <v>40</v>
          </cell>
          <cell r="AC153">
            <v>2704</v>
          </cell>
          <cell r="AE153">
            <v>200</v>
          </cell>
          <cell r="AH153">
            <v>449.2</v>
          </cell>
          <cell r="AR153">
            <v>2015</v>
          </cell>
          <cell r="AS153">
            <v>9</v>
          </cell>
        </row>
        <row r="154">
          <cell r="F154" t="str">
            <v>Completed</v>
          </cell>
          <cell r="L154" t="str">
            <v>UT</v>
          </cell>
          <cell r="AB154">
            <v>24</v>
          </cell>
          <cell r="AC154">
            <v>2296.8000000000002</v>
          </cell>
          <cell r="AE154">
            <v>312</v>
          </cell>
          <cell r="AH154">
            <v>522</v>
          </cell>
          <cell r="AR154">
            <v>2015</v>
          </cell>
          <cell r="AS154">
            <v>9</v>
          </cell>
        </row>
        <row r="155">
          <cell r="F155" t="str">
            <v>Completed</v>
          </cell>
          <cell r="L155" t="str">
            <v>UT</v>
          </cell>
          <cell r="AB155">
            <v>25</v>
          </cell>
          <cell r="AC155">
            <v>2392.5</v>
          </cell>
          <cell r="AE155">
            <v>250</v>
          </cell>
          <cell r="AH155">
            <v>516</v>
          </cell>
          <cell r="AR155">
            <v>2015</v>
          </cell>
          <cell r="AS155">
            <v>9</v>
          </cell>
        </row>
        <row r="156">
          <cell r="F156" t="str">
            <v>Completed</v>
          </cell>
          <cell r="L156" t="str">
            <v>UT</v>
          </cell>
          <cell r="AB156">
            <v>112</v>
          </cell>
          <cell r="AC156">
            <v>10718.4</v>
          </cell>
          <cell r="AE156">
            <v>1120</v>
          </cell>
          <cell r="AH156">
            <v>2311.6799999999998</v>
          </cell>
          <cell r="AR156">
            <v>2015</v>
          </cell>
          <cell r="AS156">
            <v>9</v>
          </cell>
        </row>
        <row r="157">
          <cell r="F157" t="str">
            <v>Completed</v>
          </cell>
          <cell r="L157" t="str">
            <v>UT</v>
          </cell>
          <cell r="AB157">
            <v>20</v>
          </cell>
          <cell r="AC157">
            <v>1914</v>
          </cell>
          <cell r="AE157">
            <v>200</v>
          </cell>
          <cell r="AH157">
            <v>412.8</v>
          </cell>
          <cell r="AR157">
            <v>2015</v>
          </cell>
          <cell r="AS157">
            <v>9</v>
          </cell>
        </row>
        <row r="158">
          <cell r="F158" t="str">
            <v>Completed</v>
          </cell>
          <cell r="L158" t="str">
            <v>UT</v>
          </cell>
          <cell r="AB158">
            <v>24</v>
          </cell>
          <cell r="AC158">
            <v>2296.8000000000002</v>
          </cell>
          <cell r="AE158">
            <v>240</v>
          </cell>
          <cell r="AH158">
            <v>495.36</v>
          </cell>
          <cell r="AR158">
            <v>2015</v>
          </cell>
          <cell r="AS158">
            <v>9</v>
          </cell>
        </row>
        <row r="159">
          <cell r="F159" t="str">
            <v>Completed</v>
          </cell>
          <cell r="L159" t="str">
            <v>UT</v>
          </cell>
          <cell r="AB159">
            <v>25</v>
          </cell>
          <cell r="AC159">
            <v>2392.5</v>
          </cell>
          <cell r="AE159">
            <v>250</v>
          </cell>
          <cell r="AH159">
            <v>516</v>
          </cell>
          <cell r="AR159">
            <v>2015</v>
          </cell>
          <cell r="AS159">
            <v>9</v>
          </cell>
        </row>
        <row r="160">
          <cell r="F160" t="str">
            <v>Completed</v>
          </cell>
          <cell r="L160" t="str">
            <v>UT</v>
          </cell>
          <cell r="AB160">
            <v>60</v>
          </cell>
          <cell r="AC160">
            <v>5742</v>
          </cell>
          <cell r="AE160">
            <v>780</v>
          </cell>
          <cell r="AH160">
            <v>1863.6</v>
          </cell>
          <cell r="AR160">
            <v>2015</v>
          </cell>
          <cell r="AS160">
            <v>9</v>
          </cell>
        </row>
        <row r="161">
          <cell r="F161" t="str">
            <v>Completed</v>
          </cell>
          <cell r="L161" t="str">
            <v>UT</v>
          </cell>
          <cell r="AB161">
            <v>16</v>
          </cell>
          <cell r="AC161">
            <v>1531.2</v>
          </cell>
          <cell r="AE161">
            <v>201.6</v>
          </cell>
          <cell r="AH161">
            <v>348</v>
          </cell>
          <cell r="AR161">
            <v>2015</v>
          </cell>
          <cell r="AS161">
            <v>9</v>
          </cell>
        </row>
        <row r="162">
          <cell r="F162" t="str">
            <v>Completed</v>
          </cell>
          <cell r="L162" t="str">
            <v>UT</v>
          </cell>
          <cell r="AB162">
            <v>24</v>
          </cell>
          <cell r="AC162">
            <v>904.80000000000007</v>
          </cell>
          <cell r="AE162">
            <v>120</v>
          </cell>
          <cell r="AH162">
            <v>396</v>
          </cell>
          <cell r="AR162">
            <v>2015</v>
          </cell>
          <cell r="AS162">
            <v>9</v>
          </cell>
        </row>
        <row r="163">
          <cell r="F163" t="str">
            <v>Completed</v>
          </cell>
          <cell r="L163" t="str">
            <v>UT</v>
          </cell>
          <cell r="AB163">
            <v>12</v>
          </cell>
          <cell r="AC163">
            <v>1148.4000000000001</v>
          </cell>
          <cell r="AE163">
            <v>120</v>
          </cell>
          <cell r="AH163">
            <v>247.68</v>
          </cell>
          <cell r="AR163">
            <v>2015</v>
          </cell>
          <cell r="AS163">
            <v>9</v>
          </cell>
        </row>
        <row r="164">
          <cell r="F164" t="str">
            <v>Completed</v>
          </cell>
          <cell r="L164" t="str">
            <v>UT</v>
          </cell>
          <cell r="AB164">
            <v>30</v>
          </cell>
          <cell r="AC164">
            <v>2871</v>
          </cell>
          <cell r="AE164">
            <v>300</v>
          </cell>
          <cell r="AH164">
            <v>619.20000000000005</v>
          </cell>
          <cell r="AR164">
            <v>2015</v>
          </cell>
          <cell r="AS164">
            <v>9</v>
          </cell>
        </row>
        <row r="165">
          <cell r="F165" t="str">
            <v>Completed</v>
          </cell>
          <cell r="L165" t="str">
            <v>UT</v>
          </cell>
          <cell r="AB165">
            <v>350</v>
          </cell>
          <cell r="AC165">
            <v>23659.999999999996</v>
          </cell>
          <cell r="AE165">
            <v>1750</v>
          </cell>
          <cell r="AH165">
            <v>3930.5</v>
          </cell>
          <cell r="AR165">
            <v>2015</v>
          </cell>
          <cell r="AS165">
            <v>9</v>
          </cell>
        </row>
        <row r="166">
          <cell r="F166" t="str">
            <v>Completed</v>
          </cell>
          <cell r="L166" t="str">
            <v>UT</v>
          </cell>
          <cell r="AB166">
            <v>2</v>
          </cell>
          <cell r="AC166">
            <v>191.4</v>
          </cell>
          <cell r="AE166">
            <v>26</v>
          </cell>
          <cell r="AH166">
            <v>43.5</v>
          </cell>
          <cell r="AR166">
            <v>2015</v>
          </cell>
          <cell r="AS166">
            <v>9</v>
          </cell>
        </row>
        <row r="167">
          <cell r="F167" t="str">
            <v>Completed</v>
          </cell>
          <cell r="L167" t="str">
            <v>UT</v>
          </cell>
          <cell r="AB167">
            <v>1</v>
          </cell>
          <cell r="AC167">
            <v>95.7</v>
          </cell>
          <cell r="AE167">
            <v>13</v>
          </cell>
          <cell r="AH167">
            <v>21.75</v>
          </cell>
          <cell r="AR167">
            <v>2015</v>
          </cell>
          <cell r="AS167">
            <v>9</v>
          </cell>
        </row>
        <row r="168">
          <cell r="F168" t="str">
            <v>Completed</v>
          </cell>
          <cell r="L168" t="str">
            <v>UT</v>
          </cell>
          <cell r="AB168">
            <v>12</v>
          </cell>
          <cell r="AC168">
            <v>1148.4000000000001</v>
          </cell>
          <cell r="AE168">
            <v>156</v>
          </cell>
          <cell r="AH168">
            <v>261</v>
          </cell>
          <cell r="AR168">
            <v>2015</v>
          </cell>
          <cell r="AS168">
            <v>9</v>
          </cell>
        </row>
        <row r="169">
          <cell r="F169" t="str">
            <v>Completed</v>
          </cell>
          <cell r="L169" t="str">
            <v>UT</v>
          </cell>
          <cell r="AB169">
            <v>5</v>
          </cell>
          <cell r="AC169">
            <v>478.5</v>
          </cell>
          <cell r="AE169">
            <v>65</v>
          </cell>
          <cell r="AH169">
            <v>108.75</v>
          </cell>
          <cell r="AR169">
            <v>2015</v>
          </cell>
          <cell r="AS169">
            <v>9</v>
          </cell>
        </row>
        <row r="170">
          <cell r="F170" t="str">
            <v>Completed</v>
          </cell>
          <cell r="L170" t="str">
            <v>UT</v>
          </cell>
          <cell r="AB170">
            <v>6</v>
          </cell>
          <cell r="AC170">
            <v>574.20000000000005</v>
          </cell>
          <cell r="AE170">
            <v>78</v>
          </cell>
          <cell r="AH170">
            <v>130.5</v>
          </cell>
          <cell r="AR170">
            <v>2015</v>
          </cell>
          <cell r="AS170">
            <v>9</v>
          </cell>
        </row>
        <row r="171">
          <cell r="F171" t="str">
            <v>Completed</v>
          </cell>
          <cell r="L171" t="str">
            <v>UT</v>
          </cell>
          <cell r="AB171">
            <v>12</v>
          </cell>
          <cell r="AC171">
            <v>811.19999999999993</v>
          </cell>
          <cell r="AE171">
            <v>60</v>
          </cell>
          <cell r="AH171">
            <v>134.76</v>
          </cell>
          <cell r="AR171">
            <v>2015</v>
          </cell>
          <cell r="AS171">
            <v>9</v>
          </cell>
        </row>
        <row r="172">
          <cell r="F172" t="str">
            <v>Completed</v>
          </cell>
          <cell r="L172" t="str">
            <v>UT</v>
          </cell>
          <cell r="AB172">
            <v>12</v>
          </cell>
          <cell r="AC172">
            <v>452.40000000000003</v>
          </cell>
          <cell r="AE172">
            <v>60</v>
          </cell>
          <cell r="AH172">
            <v>198</v>
          </cell>
          <cell r="AR172">
            <v>2015</v>
          </cell>
          <cell r="AS172">
            <v>9</v>
          </cell>
        </row>
        <row r="173">
          <cell r="F173" t="str">
            <v>Completed</v>
          </cell>
          <cell r="L173" t="str">
            <v>UT</v>
          </cell>
          <cell r="AB173">
            <v>12</v>
          </cell>
          <cell r="AC173">
            <v>1148.4000000000001</v>
          </cell>
          <cell r="AE173">
            <v>156</v>
          </cell>
          <cell r="AH173">
            <v>261</v>
          </cell>
          <cell r="AR173">
            <v>2015</v>
          </cell>
          <cell r="AS173">
            <v>9</v>
          </cell>
        </row>
        <row r="174">
          <cell r="F174" t="str">
            <v>Completed</v>
          </cell>
          <cell r="L174" t="str">
            <v>UT</v>
          </cell>
          <cell r="AB174">
            <v>10</v>
          </cell>
          <cell r="AC174">
            <v>377</v>
          </cell>
          <cell r="AE174">
            <v>50</v>
          </cell>
          <cell r="AH174">
            <v>165</v>
          </cell>
          <cell r="AR174">
            <v>2015</v>
          </cell>
          <cell r="AS174">
            <v>9</v>
          </cell>
        </row>
        <row r="175">
          <cell r="F175" t="str">
            <v>Completed</v>
          </cell>
          <cell r="L175" t="str">
            <v>UT</v>
          </cell>
          <cell r="AB175">
            <v>12</v>
          </cell>
          <cell r="AC175">
            <v>1148.4000000000001</v>
          </cell>
          <cell r="AE175">
            <v>156</v>
          </cell>
          <cell r="AH175">
            <v>261</v>
          </cell>
          <cell r="AR175">
            <v>2015</v>
          </cell>
          <cell r="AS175">
            <v>9</v>
          </cell>
        </row>
        <row r="176">
          <cell r="F176" t="str">
            <v>Completed</v>
          </cell>
          <cell r="L176" t="str">
            <v>UT</v>
          </cell>
          <cell r="AB176">
            <v>24</v>
          </cell>
          <cell r="AC176">
            <v>2296.8000000000002</v>
          </cell>
          <cell r="AE176">
            <v>312</v>
          </cell>
          <cell r="AH176">
            <v>522</v>
          </cell>
          <cell r="AR176">
            <v>2015</v>
          </cell>
          <cell r="AS176">
            <v>9</v>
          </cell>
        </row>
        <row r="177">
          <cell r="F177" t="str">
            <v>Completed</v>
          </cell>
          <cell r="L177" t="str">
            <v>UT</v>
          </cell>
          <cell r="AB177">
            <v>7</v>
          </cell>
          <cell r="AC177">
            <v>669.9</v>
          </cell>
          <cell r="AE177">
            <v>91</v>
          </cell>
          <cell r="AH177">
            <v>152.25</v>
          </cell>
          <cell r="AR177">
            <v>2015</v>
          </cell>
          <cell r="AS177">
            <v>9</v>
          </cell>
        </row>
        <row r="178">
          <cell r="F178" t="str">
            <v>Completed</v>
          </cell>
          <cell r="L178" t="str">
            <v>UT</v>
          </cell>
          <cell r="AB178">
            <v>7</v>
          </cell>
          <cell r="AC178">
            <v>669.9</v>
          </cell>
          <cell r="AE178">
            <v>91</v>
          </cell>
          <cell r="AH178">
            <v>152.25</v>
          </cell>
          <cell r="AR178">
            <v>2015</v>
          </cell>
          <cell r="AS178">
            <v>9</v>
          </cell>
        </row>
        <row r="179">
          <cell r="F179" t="str">
            <v>Completed</v>
          </cell>
          <cell r="L179" t="str">
            <v>UT</v>
          </cell>
          <cell r="AB179">
            <v>10</v>
          </cell>
          <cell r="AC179">
            <v>377</v>
          </cell>
          <cell r="AE179">
            <v>50</v>
          </cell>
          <cell r="AH179">
            <v>165</v>
          </cell>
          <cell r="AR179">
            <v>2015</v>
          </cell>
          <cell r="AS179">
            <v>9</v>
          </cell>
        </row>
        <row r="180">
          <cell r="F180" t="str">
            <v>Completed</v>
          </cell>
          <cell r="L180" t="str">
            <v>UT</v>
          </cell>
          <cell r="AB180">
            <v>12</v>
          </cell>
          <cell r="AC180">
            <v>1334.4</v>
          </cell>
          <cell r="AE180">
            <v>84</v>
          </cell>
          <cell r="AH180">
            <v>238.44</v>
          </cell>
          <cell r="AR180">
            <v>2015</v>
          </cell>
          <cell r="AS180">
            <v>9</v>
          </cell>
        </row>
        <row r="181">
          <cell r="F181" t="str">
            <v>Completed</v>
          </cell>
          <cell r="L181" t="str">
            <v>UT</v>
          </cell>
          <cell r="AB181">
            <v>6</v>
          </cell>
          <cell r="AC181">
            <v>574.20000000000005</v>
          </cell>
          <cell r="AE181">
            <v>78</v>
          </cell>
          <cell r="AH181">
            <v>130.5</v>
          </cell>
          <cell r="AR181">
            <v>2015</v>
          </cell>
          <cell r="AS181">
            <v>9</v>
          </cell>
        </row>
        <row r="182">
          <cell r="F182" t="str">
            <v>Completed</v>
          </cell>
          <cell r="L182" t="str">
            <v>UT</v>
          </cell>
          <cell r="AB182">
            <v>6</v>
          </cell>
          <cell r="AC182">
            <v>574.20000000000005</v>
          </cell>
          <cell r="AE182">
            <v>60</v>
          </cell>
          <cell r="AH182">
            <v>123.84</v>
          </cell>
          <cell r="AR182">
            <v>2015</v>
          </cell>
          <cell r="AS182">
            <v>9</v>
          </cell>
        </row>
        <row r="183">
          <cell r="F183" t="str">
            <v>Completed</v>
          </cell>
          <cell r="L183" t="str">
            <v>UT</v>
          </cell>
          <cell r="AB183">
            <v>12</v>
          </cell>
          <cell r="AC183">
            <v>1148.4000000000001</v>
          </cell>
          <cell r="AE183">
            <v>120</v>
          </cell>
          <cell r="AH183">
            <v>247.68</v>
          </cell>
          <cell r="AR183">
            <v>2015</v>
          </cell>
          <cell r="AS183">
            <v>9</v>
          </cell>
        </row>
        <row r="184">
          <cell r="F184" t="str">
            <v>Completed</v>
          </cell>
          <cell r="L184" t="str">
            <v>UT</v>
          </cell>
          <cell r="AB184">
            <v>5</v>
          </cell>
          <cell r="AC184">
            <v>478.5</v>
          </cell>
          <cell r="AE184">
            <v>65</v>
          </cell>
          <cell r="AH184">
            <v>108.75</v>
          </cell>
          <cell r="AR184">
            <v>2015</v>
          </cell>
          <cell r="AS184">
            <v>9</v>
          </cell>
        </row>
        <row r="185">
          <cell r="F185" t="str">
            <v>Completed</v>
          </cell>
          <cell r="L185" t="str">
            <v>UT</v>
          </cell>
          <cell r="AB185">
            <v>2</v>
          </cell>
          <cell r="AC185">
            <v>191.4</v>
          </cell>
          <cell r="AE185">
            <v>26</v>
          </cell>
          <cell r="AH185">
            <v>43.5</v>
          </cell>
          <cell r="AR185">
            <v>2015</v>
          </cell>
          <cell r="AS185">
            <v>9</v>
          </cell>
        </row>
        <row r="186">
          <cell r="F186" t="str">
            <v>Completed</v>
          </cell>
          <cell r="L186" t="str">
            <v>UT</v>
          </cell>
          <cell r="AB186">
            <v>12</v>
          </cell>
          <cell r="AC186">
            <v>452.40000000000003</v>
          </cell>
          <cell r="AE186">
            <v>60</v>
          </cell>
          <cell r="AH186">
            <v>198</v>
          </cell>
          <cell r="AR186">
            <v>2015</v>
          </cell>
          <cell r="AS186">
            <v>9</v>
          </cell>
        </row>
        <row r="187">
          <cell r="F187" t="str">
            <v>Completed</v>
          </cell>
          <cell r="L187" t="str">
            <v>UT</v>
          </cell>
          <cell r="AB187">
            <v>12</v>
          </cell>
          <cell r="AC187">
            <v>1148.4000000000001</v>
          </cell>
          <cell r="AE187">
            <v>156</v>
          </cell>
          <cell r="AH187">
            <v>261</v>
          </cell>
          <cell r="AR187">
            <v>2015</v>
          </cell>
          <cell r="AS187">
            <v>9</v>
          </cell>
        </row>
        <row r="188">
          <cell r="F188" t="str">
            <v>Completed</v>
          </cell>
          <cell r="L188" t="str">
            <v>UT</v>
          </cell>
          <cell r="AB188">
            <v>12</v>
          </cell>
          <cell r="AC188">
            <v>1334.4</v>
          </cell>
          <cell r="AE188">
            <v>84</v>
          </cell>
          <cell r="AH188">
            <v>238.44</v>
          </cell>
          <cell r="AR188">
            <v>2015</v>
          </cell>
          <cell r="AS188">
            <v>9</v>
          </cell>
        </row>
        <row r="189">
          <cell r="F189" t="str">
            <v>Completed</v>
          </cell>
          <cell r="L189" t="str">
            <v>UT</v>
          </cell>
          <cell r="AB189">
            <v>35</v>
          </cell>
          <cell r="AC189">
            <v>3349.5</v>
          </cell>
          <cell r="AE189">
            <v>350</v>
          </cell>
          <cell r="AH189">
            <v>722.4</v>
          </cell>
          <cell r="AR189">
            <v>2015</v>
          </cell>
          <cell r="AS189">
            <v>9</v>
          </cell>
        </row>
        <row r="190">
          <cell r="F190" t="str">
            <v>Completed</v>
          </cell>
          <cell r="L190" t="str">
            <v>UT</v>
          </cell>
          <cell r="AB190">
            <v>60</v>
          </cell>
          <cell r="AC190">
            <v>5742</v>
          </cell>
          <cell r="AE190">
            <v>600</v>
          </cell>
          <cell r="AH190">
            <v>1238.4000000000001</v>
          </cell>
          <cell r="AR190">
            <v>2015</v>
          </cell>
          <cell r="AS190">
            <v>9</v>
          </cell>
        </row>
        <row r="191">
          <cell r="F191" t="str">
            <v>Completed</v>
          </cell>
          <cell r="L191" t="str">
            <v>UT</v>
          </cell>
          <cell r="AB191">
            <v>24</v>
          </cell>
          <cell r="AC191">
            <v>2668.8</v>
          </cell>
          <cell r="AE191">
            <v>168</v>
          </cell>
          <cell r="AH191">
            <v>476.88</v>
          </cell>
          <cell r="AR191">
            <v>2015</v>
          </cell>
          <cell r="AS191">
            <v>9</v>
          </cell>
        </row>
        <row r="192">
          <cell r="F192" t="str">
            <v>Completed</v>
          </cell>
          <cell r="L192" t="str">
            <v>UT</v>
          </cell>
          <cell r="AB192">
            <v>36</v>
          </cell>
          <cell r="AC192">
            <v>3445.2000000000003</v>
          </cell>
          <cell r="AE192">
            <v>360</v>
          </cell>
          <cell r="AH192">
            <v>743.04</v>
          </cell>
          <cell r="AR192">
            <v>2015</v>
          </cell>
          <cell r="AS192">
            <v>9</v>
          </cell>
        </row>
        <row r="193">
          <cell r="F193" t="str">
            <v>Completed</v>
          </cell>
          <cell r="L193" t="str">
            <v>UT</v>
          </cell>
          <cell r="AB193">
            <v>12</v>
          </cell>
          <cell r="AC193">
            <v>1334.4</v>
          </cell>
          <cell r="AE193">
            <v>84</v>
          </cell>
          <cell r="AH193">
            <v>238.44</v>
          </cell>
          <cell r="AR193">
            <v>2015</v>
          </cell>
          <cell r="AS193">
            <v>9</v>
          </cell>
        </row>
        <row r="194">
          <cell r="F194" t="str">
            <v>Completed</v>
          </cell>
          <cell r="L194" t="str">
            <v>UT</v>
          </cell>
          <cell r="AB194">
            <v>7</v>
          </cell>
          <cell r="AC194">
            <v>669.9</v>
          </cell>
          <cell r="AE194">
            <v>91</v>
          </cell>
          <cell r="AH194">
            <v>152.25</v>
          </cell>
          <cell r="AR194">
            <v>2015</v>
          </cell>
          <cell r="AS194">
            <v>9</v>
          </cell>
        </row>
        <row r="195">
          <cell r="F195" t="str">
            <v>Completed</v>
          </cell>
          <cell r="L195" t="str">
            <v>UT</v>
          </cell>
          <cell r="AB195">
            <v>7</v>
          </cell>
          <cell r="AC195">
            <v>778.4</v>
          </cell>
          <cell r="AE195">
            <v>49</v>
          </cell>
          <cell r="AH195">
            <v>139.09</v>
          </cell>
          <cell r="AR195">
            <v>2015</v>
          </cell>
          <cell r="AS195">
            <v>9</v>
          </cell>
        </row>
        <row r="196">
          <cell r="F196" t="str">
            <v>Completed</v>
          </cell>
          <cell r="L196" t="str">
            <v>UT</v>
          </cell>
          <cell r="AB196">
            <v>2</v>
          </cell>
          <cell r="AC196">
            <v>191.4</v>
          </cell>
          <cell r="AE196">
            <v>26</v>
          </cell>
          <cell r="AH196">
            <v>43.5</v>
          </cell>
          <cell r="AR196">
            <v>2015</v>
          </cell>
          <cell r="AS196">
            <v>9</v>
          </cell>
        </row>
        <row r="197">
          <cell r="F197" t="str">
            <v>Completed</v>
          </cell>
          <cell r="L197" t="str">
            <v>UT</v>
          </cell>
          <cell r="AB197">
            <v>24</v>
          </cell>
          <cell r="AC197">
            <v>1622.3999999999999</v>
          </cell>
          <cell r="AE197">
            <v>120</v>
          </cell>
          <cell r="AH197">
            <v>269.52</v>
          </cell>
          <cell r="AR197">
            <v>2015</v>
          </cell>
          <cell r="AS197">
            <v>9</v>
          </cell>
        </row>
        <row r="198">
          <cell r="F198" t="str">
            <v>Completed</v>
          </cell>
          <cell r="L198" t="str">
            <v>UT</v>
          </cell>
          <cell r="AB198">
            <v>12</v>
          </cell>
          <cell r="AC198">
            <v>1148.4000000000001</v>
          </cell>
          <cell r="AE198">
            <v>156</v>
          </cell>
          <cell r="AH198">
            <v>261</v>
          </cell>
          <cell r="AR198">
            <v>2015</v>
          </cell>
          <cell r="AS198">
            <v>9</v>
          </cell>
        </row>
        <row r="199">
          <cell r="F199" t="str">
            <v>Completed</v>
          </cell>
          <cell r="L199" t="str">
            <v>UT</v>
          </cell>
          <cell r="AB199">
            <v>6</v>
          </cell>
          <cell r="AC199">
            <v>574.20000000000005</v>
          </cell>
          <cell r="AE199">
            <v>78</v>
          </cell>
          <cell r="AH199">
            <v>130.5</v>
          </cell>
          <cell r="AR199">
            <v>2015</v>
          </cell>
          <cell r="AS199">
            <v>9</v>
          </cell>
        </row>
        <row r="200">
          <cell r="F200" t="str">
            <v>Completed</v>
          </cell>
          <cell r="L200" t="str">
            <v>UT</v>
          </cell>
          <cell r="AB200">
            <v>6</v>
          </cell>
          <cell r="AC200">
            <v>574.20000000000005</v>
          </cell>
          <cell r="AE200">
            <v>78</v>
          </cell>
          <cell r="AH200">
            <v>130.5</v>
          </cell>
          <cell r="AR200">
            <v>2015</v>
          </cell>
          <cell r="AS200">
            <v>9</v>
          </cell>
        </row>
        <row r="201">
          <cell r="F201" t="str">
            <v>Completed</v>
          </cell>
          <cell r="L201" t="str">
            <v>UT</v>
          </cell>
          <cell r="AB201">
            <v>13</v>
          </cell>
          <cell r="AC201">
            <v>1244.1000000000001</v>
          </cell>
          <cell r="AE201">
            <v>130</v>
          </cell>
          <cell r="AH201">
            <v>268.32</v>
          </cell>
          <cell r="AR201">
            <v>2015</v>
          </cell>
          <cell r="AS201">
            <v>9</v>
          </cell>
        </row>
        <row r="202">
          <cell r="F202" t="str">
            <v>Completed</v>
          </cell>
          <cell r="L202" t="str">
            <v>UT</v>
          </cell>
          <cell r="AB202">
            <v>10</v>
          </cell>
          <cell r="AC202">
            <v>377</v>
          </cell>
          <cell r="AE202">
            <v>50</v>
          </cell>
          <cell r="AH202">
            <v>165</v>
          </cell>
          <cell r="AR202">
            <v>2015</v>
          </cell>
          <cell r="AS202">
            <v>9</v>
          </cell>
        </row>
        <row r="203">
          <cell r="F203" t="str">
            <v>Completed</v>
          </cell>
          <cell r="L203" t="str">
            <v>UT</v>
          </cell>
          <cell r="AB203">
            <v>20</v>
          </cell>
          <cell r="AC203">
            <v>754</v>
          </cell>
          <cell r="AE203">
            <v>100</v>
          </cell>
          <cell r="AH203">
            <v>330</v>
          </cell>
          <cell r="AR203">
            <v>2015</v>
          </cell>
          <cell r="AS203">
            <v>9</v>
          </cell>
        </row>
        <row r="204">
          <cell r="F204" t="str">
            <v>Completed</v>
          </cell>
          <cell r="L204" t="str">
            <v>UT</v>
          </cell>
          <cell r="AB204">
            <v>60</v>
          </cell>
          <cell r="AC204">
            <v>5742</v>
          </cell>
          <cell r="AE204">
            <v>600</v>
          </cell>
          <cell r="AH204">
            <v>1238.4000000000001</v>
          </cell>
          <cell r="AR204">
            <v>2015</v>
          </cell>
          <cell r="AS204">
            <v>9</v>
          </cell>
        </row>
        <row r="205">
          <cell r="F205" t="str">
            <v>Completed</v>
          </cell>
          <cell r="L205" t="str">
            <v>UT</v>
          </cell>
          <cell r="AB205">
            <v>12</v>
          </cell>
          <cell r="AC205">
            <v>1148.4000000000001</v>
          </cell>
          <cell r="AE205">
            <v>120</v>
          </cell>
          <cell r="AH205">
            <v>247.68</v>
          </cell>
          <cell r="AR205">
            <v>2015</v>
          </cell>
          <cell r="AS205">
            <v>9</v>
          </cell>
        </row>
        <row r="206">
          <cell r="F206" t="str">
            <v>Completed</v>
          </cell>
          <cell r="L206" t="str">
            <v>UT</v>
          </cell>
          <cell r="AB206">
            <v>6</v>
          </cell>
          <cell r="AC206">
            <v>667.2</v>
          </cell>
          <cell r="AE206">
            <v>42</v>
          </cell>
          <cell r="AH206">
            <v>119.22</v>
          </cell>
          <cell r="AR206">
            <v>2015</v>
          </cell>
          <cell r="AS206">
            <v>9</v>
          </cell>
        </row>
        <row r="207">
          <cell r="F207" t="str">
            <v>Completed</v>
          </cell>
          <cell r="L207" t="str">
            <v>UT</v>
          </cell>
          <cell r="AB207">
            <v>6</v>
          </cell>
          <cell r="AC207">
            <v>574.20000000000005</v>
          </cell>
          <cell r="AE207">
            <v>78</v>
          </cell>
          <cell r="AH207">
            <v>130.5</v>
          </cell>
          <cell r="AR207">
            <v>2015</v>
          </cell>
          <cell r="AS207">
            <v>9</v>
          </cell>
        </row>
        <row r="208">
          <cell r="F208" t="str">
            <v>Completed</v>
          </cell>
          <cell r="L208" t="str">
            <v>UT</v>
          </cell>
          <cell r="AB208">
            <v>6</v>
          </cell>
          <cell r="AC208">
            <v>574.20000000000005</v>
          </cell>
          <cell r="AE208">
            <v>78</v>
          </cell>
          <cell r="AH208">
            <v>130.5</v>
          </cell>
          <cell r="AR208">
            <v>2015</v>
          </cell>
          <cell r="AS208">
            <v>9</v>
          </cell>
        </row>
        <row r="209">
          <cell r="F209" t="str">
            <v>Completed</v>
          </cell>
          <cell r="L209" t="str">
            <v>UT</v>
          </cell>
          <cell r="AB209">
            <v>10</v>
          </cell>
          <cell r="AC209">
            <v>377</v>
          </cell>
          <cell r="AE209">
            <v>50</v>
          </cell>
          <cell r="AH209">
            <v>165</v>
          </cell>
          <cell r="AR209">
            <v>2015</v>
          </cell>
          <cell r="AS209">
            <v>9</v>
          </cell>
        </row>
        <row r="210">
          <cell r="F210" t="str">
            <v>Completed</v>
          </cell>
          <cell r="L210" t="str">
            <v>UT</v>
          </cell>
          <cell r="AB210">
            <v>5</v>
          </cell>
          <cell r="AC210">
            <v>556</v>
          </cell>
          <cell r="AE210">
            <v>35</v>
          </cell>
          <cell r="AH210">
            <v>99.35</v>
          </cell>
          <cell r="AR210">
            <v>2015</v>
          </cell>
          <cell r="AS210">
            <v>9</v>
          </cell>
        </row>
        <row r="211">
          <cell r="F211" t="str">
            <v>Completed</v>
          </cell>
          <cell r="L211" t="str">
            <v>UT</v>
          </cell>
          <cell r="AB211">
            <v>1</v>
          </cell>
          <cell r="AC211">
            <v>95.7</v>
          </cell>
          <cell r="AE211">
            <v>13</v>
          </cell>
          <cell r="AH211">
            <v>31.06</v>
          </cell>
          <cell r="AR211">
            <v>2015</v>
          </cell>
          <cell r="AS211">
            <v>9</v>
          </cell>
        </row>
        <row r="212">
          <cell r="F212" t="str">
            <v>Completed</v>
          </cell>
          <cell r="L212" t="str">
            <v>UT</v>
          </cell>
          <cell r="AB212">
            <v>120</v>
          </cell>
          <cell r="AC212">
            <v>11484</v>
          </cell>
          <cell r="AE212">
            <v>1560</v>
          </cell>
          <cell r="AH212">
            <v>3727.2</v>
          </cell>
          <cell r="AR212">
            <v>2015</v>
          </cell>
          <cell r="AS212">
            <v>9</v>
          </cell>
        </row>
        <row r="213">
          <cell r="F213" t="str">
            <v>Completed</v>
          </cell>
          <cell r="L213" t="str">
            <v>UT</v>
          </cell>
          <cell r="AB213">
            <v>12</v>
          </cell>
          <cell r="AC213">
            <v>1148.4000000000001</v>
          </cell>
          <cell r="AE213">
            <v>120</v>
          </cell>
          <cell r="AH213">
            <v>247.68</v>
          </cell>
          <cell r="AR213">
            <v>2015</v>
          </cell>
          <cell r="AS213">
            <v>9</v>
          </cell>
        </row>
        <row r="214">
          <cell r="F214" t="str">
            <v>Completed</v>
          </cell>
          <cell r="L214" t="str">
            <v>UT</v>
          </cell>
          <cell r="AB214">
            <v>24</v>
          </cell>
          <cell r="AC214">
            <v>1622.3999999999999</v>
          </cell>
          <cell r="AE214">
            <v>120</v>
          </cell>
          <cell r="AH214">
            <v>269.52</v>
          </cell>
          <cell r="AR214">
            <v>2015</v>
          </cell>
          <cell r="AS214">
            <v>9</v>
          </cell>
        </row>
        <row r="215">
          <cell r="F215" t="str">
            <v>Completed</v>
          </cell>
          <cell r="L215" t="str">
            <v>UT</v>
          </cell>
          <cell r="AB215">
            <v>6</v>
          </cell>
          <cell r="AC215">
            <v>574.20000000000005</v>
          </cell>
          <cell r="AE215">
            <v>78</v>
          </cell>
          <cell r="AH215">
            <v>130.5</v>
          </cell>
          <cell r="AR215">
            <v>2015</v>
          </cell>
          <cell r="AS215">
            <v>9</v>
          </cell>
        </row>
        <row r="216">
          <cell r="F216" t="str">
            <v>Completed</v>
          </cell>
          <cell r="L216" t="str">
            <v>UT</v>
          </cell>
          <cell r="AB216">
            <v>8</v>
          </cell>
          <cell r="AC216">
            <v>765.6</v>
          </cell>
          <cell r="AE216">
            <v>80</v>
          </cell>
          <cell r="AH216">
            <v>165.12</v>
          </cell>
          <cell r="AR216">
            <v>2015</v>
          </cell>
          <cell r="AS216">
            <v>9</v>
          </cell>
        </row>
        <row r="217">
          <cell r="F217" t="str">
            <v>Completed</v>
          </cell>
          <cell r="L217" t="str">
            <v>UT</v>
          </cell>
          <cell r="AB217">
            <v>46</v>
          </cell>
          <cell r="AC217">
            <v>1734.2</v>
          </cell>
          <cell r="AE217">
            <v>230</v>
          </cell>
          <cell r="AH217">
            <v>759</v>
          </cell>
          <cell r="AR217">
            <v>2015</v>
          </cell>
          <cell r="AS217">
            <v>9</v>
          </cell>
        </row>
        <row r="218">
          <cell r="F218" t="str">
            <v>Completed</v>
          </cell>
          <cell r="L218" t="str">
            <v>UT</v>
          </cell>
          <cell r="AB218">
            <v>48</v>
          </cell>
          <cell r="AC218">
            <v>1809.6000000000001</v>
          </cell>
          <cell r="AE218">
            <v>240</v>
          </cell>
          <cell r="AH218">
            <v>792</v>
          </cell>
          <cell r="AR218">
            <v>2015</v>
          </cell>
          <cell r="AS218">
            <v>9</v>
          </cell>
        </row>
        <row r="219">
          <cell r="F219" t="str">
            <v>Completed</v>
          </cell>
          <cell r="L219" t="str">
            <v>UT</v>
          </cell>
          <cell r="AB219">
            <v>1</v>
          </cell>
          <cell r="AC219">
            <v>95.7</v>
          </cell>
          <cell r="AE219">
            <v>13</v>
          </cell>
          <cell r="AH219">
            <v>31.06</v>
          </cell>
          <cell r="AR219">
            <v>2015</v>
          </cell>
          <cell r="AS219">
            <v>9</v>
          </cell>
        </row>
        <row r="220">
          <cell r="F220" t="str">
            <v>Completed</v>
          </cell>
          <cell r="L220" t="str">
            <v>UT</v>
          </cell>
          <cell r="AB220">
            <v>6</v>
          </cell>
          <cell r="AC220">
            <v>405.59999999999997</v>
          </cell>
          <cell r="AE220">
            <v>30</v>
          </cell>
          <cell r="AH220">
            <v>67.38</v>
          </cell>
          <cell r="AR220">
            <v>2015</v>
          </cell>
          <cell r="AS220">
            <v>9</v>
          </cell>
        </row>
        <row r="221">
          <cell r="F221" t="str">
            <v>Completed</v>
          </cell>
          <cell r="L221" t="str">
            <v>UT</v>
          </cell>
          <cell r="AB221">
            <v>12</v>
          </cell>
          <cell r="AC221">
            <v>1148.4000000000001</v>
          </cell>
          <cell r="AE221">
            <v>120</v>
          </cell>
          <cell r="AH221">
            <v>247.68</v>
          </cell>
          <cell r="AR221">
            <v>2015</v>
          </cell>
          <cell r="AS221">
            <v>9</v>
          </cell>
        </row>
        <row r="222">
          <cell r="F222" t="str">
            <v>Completed</v>
          </cell>
          <cell r="L222" t="str">
            <v>UT</v>
          </cell>
          <cell r="AB222">
            <v>4</v>
          </cell>
          <cell r="AC222">
            <v>382.8</v>
          </cell>
          <cell r="AE222">
            <v>40</v>
          </cell>
          <cell r="AH222">
            <v>82.56</v>
          </cell>
          <cell r="AR222">
            <v>2015</v>
          </cell>
          <cell r="AS222">
            <v>9</v>
          </cell>
        </row>
        <row r="223">
          <cell r="F223" t="str">
            <v>Completed</v>
          </cell>
          <cell r="L223" t="str">
            <v>UT</v>
          </cell>
          <cell r="AB223">
            <v>6</v>
          </cell>
          <cell r="AC223">
            <v>574.20000000000005</v>
          </cell>
          <cell r="AE223">
            <v>78</v>
          </cell>
          <cell r="AH223">
            <v>130.5</v>
          </cell>
          <cell r="AR223">
            <v>2015</v>
          </cell>
          <cell r="AS223">
            <v>9</v>
          </cell>
        </row>
        <row r="224">
          <cell r="F224" t="str">
            <v>Completed</v>
          </cell>
          <cell r="L224" t="str">
            <v>UT</v>
          </cell>
          <cell r="AB224">
            <v>3</v>
          </cell>
          <cell r="AC224">
            <v>287.10000000000002</v>
          </cell>
          <cell r="AE224">
            <v>39</v>
          </cell>
          <cell r="AH224">
            <v>65.25</v>
          </cell>
          <cell r="AR224">
            <v>2015</v>
          </cell>
          <cell r="AS224">
            <v>9</v>
          </cell>
        </row>
        <row r="225">
          <cell r="F225" t="str">
            <v>Completed</v>
          </cell>
          <cell r="L225" t="str">
            <v>UT</v>
          </cell>
          <cell r="AB225">
            <v>2</v>
          </cell>
          <cell r="AC225">
            <v>191.4</v>
          </cell>
          <cell r="AE225">
            <v>26</v>
          </cell>
          <cell r="AH225">
            <v>43.5</v>
          </cell>
          <cell r="AR225">
            <v>2015</v>
          </cell>
          <cell r="AS225">
            <v>9</v>
          </cell>
        </row>
        <row r="226">
          <cell r="F226" t="str">
            <v>Completed</v>
          </cell>
          <cell r="L226" t="str">
            <v>UT</v>
          </cell>
          <cell r="AB226">
            <v>30</v>
          </cell>
          <cell r="AC226">
            <v>2871</v>
          </cell>
          <cell r="AE226">
            <v>300</v>
          </cell>
          <cell r="AH226">
            <v>619.20000000000005</v>
          </cell>
          <cell r="AR226">
            <v>2015</v>
          </cell>
          <cell r="AS226">
            <v>9</v>
          </cell>
        </row>
        <row r="227">
          <cell r="F227" t="str">
            <v>Completed</v>
          </cell>
          <cell r="L227" t="str">
            <v>UT</v>
          </cell>
          <cell r="AB227">
            <v>12</v>
          </cell>
          <cell r="AC227">
            <v>1148.4000000000001</v>
          </cell>
          <cell r="AE227">
            <v>120</v>
          </cell>
          <cell r="AH227">
            <v>247.68</v>
          </cell>
          <cell r="AR227">
            <v>2015</v>
          </cell>
          <cell r="AS227">
            <v>9</v>
          </cell>
        </row>
        <row r="228">
          <cell r="F228" t="str">
            <v>Completed</v>
          </cell>
          <cell r="L228" t="str">
            <v>UT</v>
          </cell>
          <cell r="AB228">
            <v>18</v>
          </cell>
          <cell r="AC228">
            <v>1722.6000000000001</v>
          </cell>
          <cell r="AE228">
            <v>234</v>
          </cell>
          <cell r="AH228">
            <v>559.08000000000004</v>
          </cell>
          <cell r="AR228">
            <v>2015</v>
          </cell>
          <cell r="AS228">
            <v>9</v>
          </cell>
        </row>
        <row r="229">
          <cell r="F229" t="str">
            <v>Completed</v>
          </cell>
          <cell r="L229" t="str">
            <v>UT</v>
          </cell>
          <cell r="AB229">
            <v>40</v>
          </cell>
          <cell r="AC229">
            <v>1508</v>
          </cell>
          <cell r="AE229">
            <v>200</v>
          </cell>
          <cell r="AH229">
            <v>660</v>
          </cell>
          <cell r="AR229">
            <v>2015</v>
          </cell>
          <cell r="AS229">
            <v>9</v>
          </cell>
        </row>
        <row r="230">
          <cell r="F230" t="str">
            <v>Completed</v>
          </cell>
          <cell r="L230" t="str">
            <v>UT</v>
          </cell>
          <cell r="AB230">
            <v>8</v>
          </cell>
          <cell r="AC230">
            <v>301.60000000000002</v>
          </cell>
          <cell r="AE230">
            <v>40</v>
          </cell>
          <cell r="AH230">
            <v>132</v>
          </cell>
          <cell r="AR230">
            <v>2015</v>
          </cell>
          <cell r="AS230">
            <v>9</v>
          </cell>
        </row>
        <row r="231">
          <cell r="F231" t="str">
            <v>Completed</v>
          </cell>
          <cell r="L231" t="str">
            <v>UT</v>
          </cell>
          <cell r="AB231">
            <v>8</v>
          </cell>
          <cell r="AC231">
            <v>765.6</v>
          </cell>
          <cell r="AE231">
            <v>104</v>
          </cell>
          <cell r="AH231">
            <v>174</v>
          </cell>
          <cell r="AR231">
            <v>2015</v>
          </cell>
          <cell r="AS231">
            <v>9</v>
          </cell>
        </row>
        <row r="232">
          <cell r="F232" t="str">
            <v>Completed</v>
          </cell>
          <cell r="L232" t="str">
            <v>UT</v>
          </cell>
          <cell r="AB232">
            <v>12</v>
          </cell>
          <cell r="AC232">
            <v>1148.4000000000001</v>
          </cell>
          <cell r="AE232">
            <v>120</v>
          </cell>
          <cell r="AH232">
            <v>247.68</v>
          </cell>
          <cell r="AR232">
            <v>2015</v>
          </cell>
          <cell r="AS232">
            <v>9</v>
          </cell>
        </row>
        <row r="233">
          <cell r="F233" t="str">
            <v>Completed</v>
          </cell>
          <cell r="L233" t="str">
            <v>UT</v>
          </cell>
          <cell r="AB233">
            <v>116</v>
          </cell>
          <cell r="AC233">
            <v>11101.2</v>
          </cell>
          <cell r="AE233">
            <v>1105.94</v>
          </cell>
          <cell r="AH233">
            <v>2394.2399999999998</v>
          </cell>
          <cell r="AR233">
            <v>2015</v>
          </cell>
          <cell r="AS233">
            <v>9</v>
          </cell>
        </row>
        <row r="234">
          <cell r="F234" t="str">
            <v>Completed</v>
          </cell>
          <cell r="L234" t="str">
            <v>UT</v>
          </cell>
          <cell r="AB234">
            <v>20</v>
          </cell>
          <cell r="AC234">
            <v>1352</v>
          </cell>
          <cell r="AE234">
            <v>100</v>
          </cell>
          <cell r="AH234">
            <v>224.6</v>
          </cell>
          <cell r="AR234">
            <v>2015</v>
          </cell>
          <cell r="AS234">
            <v>9</v>
          </cell>
        </row>
        <row r="235">
          <cell r="F235" t="str">
            <v>Completed</v>
          </cell>
          <cell r="L235" t="str">
            <v>UT</v>
          </cell>
          <cell r="AB235">
            <v>45</v>
          </cell>
          <cell r="AC235">
            <v>3041.9999999999995</v>
          </cell>
          <cell r="AE235">
            <v>225</v>
          </cell>
          <cell r="AH235">
            <v>505.35</v>
          </cell>
          <cell r="AR235">
            <v>2015</v>
          </cell>
          <cell r="AS235">
            <v>9</v>
          </cell>
        </row>
        <row r="236">
          <cell r="F236" t="str">
            <v>Completed</v>
          </cell>
          <cell r="L236" t="str">
            <v>UT</v>
          </cell>
          <cell r="AB236">
            <v>24</v>
          </cell>
          <cell r="AC236">
            <v>1622.3999999999999</v>
          </cell>
          <cell r="AE236">
            <v>120</v>
          </cell>
          <cell r="AH236">
            <v>269.52</v>
          </cell>
          <cell r="AR236">
            <v>2015</v>
          </cell>
          <cell r="AS236">
            <v>9</v>
          </cell>
        </row>
        <row r="237">
          <cell r="F237" t="str">
            <v>Completed</v>
          </cell>
          <cell r="L237" t="str">
            <v>UT</v>
          </cell>
          <cell r="AB237">
            <v>25</v>
          </cell>
          <cell r="AC237">
            <v>2392.5</v>
          </cell>
          <cell r="AE237">
            <v>325</v>
          </cell>
          <cell r="AH237">
            <v>543.75</v>
          </cell>
          <cell r="AR237">
            <v>2015</v>
          </cell>
          <cell r="AS237">
            <v>9</v>
          </cell>
        </row>
        <row r="238">
          <cell r="F238" t="str">
            <v>Completed</v>
          </cell>
          <cell r="L238" t="str">
            <v>UT</v>
          </cell>
          <cell r="AB238">
            <v>29</v>
          </cell>
          <cell r="AC238">
            <v>2775.3</v>
          </cell>
          <cell r="AE238">
            <v>344.49</v>
          </cell>
          <cell r="AH238">
            <v>900.74</v>
          </cell>
          <cell r="AR238">
            <v>2015</v>
          </cell>
          <cell r="AS238">
            <v>9</v>
          </cell>
        </row>
        <row r="239">
          <cell r="F239" t="str">
            <v>Completed</v>
          </cell>
          <cell r="L239" t="str">
            <v>UT</v>
          </cell>
          <cell r="AB239">
            <v>5</v>
          </cell>
          <cell r="AC239">
            <v>478.5</v>
          </cell>
          <cell r="AE239">
            <v>65</v>
          </cell>
          <cell r="AH239">
            <v>108.75</v>
          </cell>
          <cell r="AR239">
            <v>2015</v>
          </cell>
          <cell r="AS239">
            <v>9</v>
          </cell>
        </row>
        <row r="240">
          <cell r="F240" t="str">
            <v>Completed</v>
          </cell>
          <cell r="L240" t="str">
            <v>UT</v>
          </cell>
          <cell r="AB240">
            <v>6</v>
          </cell>
          <cell r="AC240">
            <v>574.20000000000005</v>
          </cell>
          <cell r="AE240">
            <v>78</v>
          </cell>
          <cell r="AH240">
            <v>130.5</v>
          </cell>
          <cell r="AR240">
            <v>2015</v>
          </cell>
          <cell r="AS240">
            <v>9</v>
          </cell>
        </row>
        <row r="241">
          <cell r="F241" t="str">
            <v>Completed</v>
          </cell>
          <cell r="L241" t="str">
            <v>UT</v>
          </cell>
          <cell r="AB241">
            <v>12</v>
          </cell>
          <cell r="AC241">
            <v>1334.4</v>
          </cell>
          <cell r="AE241">
            <v>84</v>
          </cell>
          <cell r="AH241">
            <v>238.44</v>
          </cell>
          <cell r="AR241">
            <v>2015</v>
          </cell>
          <cell r="AS241">
            <v>9</v>
          </cell>
        </row>
        <row r="242">
          <cell r="F242" t="str">
            <v>Completed</v>
          </cell>
          <cell r="L242" t="str">
            <v>UT</v>
          </cell>
          <cell r="AB242">
            <v>24</v>
          </cell>
          <cell r="AC242">
            <v>2296.8000000000002</v>
          </cell>
          <cell r="AE242">
            <v>312</v>
          </cell>
          <cell r="AH242">
            <v>522</v>
          </cell>
          <cell r="AR242">
            <v>2015</v>
          </cell>
          <cell r="AS242">
            <v>9</v>
          </cell>
        </row>
        <row r="243">
          <cell r="F243" t="str">
            <v>Completed</v>
          </cell>
          <cell r="L243" t="str">
            <v>UT</v>
          </cell>
          <cell r="AB243">
            <v>12</v>
          </cell>
          <cell r="AC243">
            <v>1334.4</v>
          </cell>
          <cell r="AE243">
            <v>84</v>
          </cell>
          <cell r="AH243">
            <v>238.44</v>
          </cell>
          <cell r="AR243">
            <v>2015</v>
          </cell>
          <cell r="AS243">
            <v>9</v>
          </cell>
        </row>
        <row r="244">
          <cell r="F244" t="str">
            <v>Completed</v>
          </cell>
          <cell r="L244" t="str">
            <v>UT</v>
          </cell>
          <cell r="AB244">
            <v>77</v>
          </cell>
          <cell r="AC244">
            <v>8562.4</v>
          </cell>
          <cell r="AE244">
            <v>539</v>
          </cell>
          <cell r="AH244">
            <v>1529.99</v>
          </cell>
          <cell r="AR244">
            <v>2015</v>
          </cell>
          <cell r="AS244">
            <v>9</v>
          </cell>
        </row>
        <row r="245">
          <cell r="F245" t="str">
            <v>Completed</v>
          </cell>
          <cell r="L245" t="str">
            <v>UT</v>
          </cell>
          <cell r="AB245">
            <v>23</v>
          </cell>
          <cell r="AC245">
            <v>2557.6</v>
          </cell>
          <cell r="AE245">
            <v>161</v>
          </cell>
          <cell r="AH245">
            <v>457.01</v>
          </cell>
          <cell r="AR245">
            <v>2015</v>
          </cell>
          <cell r="AS245">
            <v>9</v>
          </cell>
        </row>
        <row r="246">
          <cell r="F246" t="str">
            <v>Completed</v>
          </cell>
          <cell r="L246" t="str">
            <v>UT</v>
          </cell>
          <cell r="AB246">
            <v>10</v>
          </cell>
          <cell r="AC246">
            <v>1112</v>
          </cell>
          <cell r="AE246">
            <v>70</v>
          </cell>
          <cell r="AH246">
            <v>198.7</v>
          </cell>
          <cell r="AR246">
            <v>2015</v>
          </cell>
          <cell r="AS246">
            <v>9</v>
          </cell>
        </row>
        <row r="247">
          <cell r="F247" t="str">
            <v>Completed</v>
          </cell>
          <cell r="L247" t="str">
            <v>UT</v>
          </cell>
          <cell r="AB247">
            <v>12</v>
          </cell>
          <cell r="AC247">
            <v>452.40000000000003</v>
          </cell>
          <cell r="AE247">
            <v>60</v>
          </cell>
          <cell r="AH247">
            <v>198</v>
          </cell>
          <cell r="AR247">
            <v>2015</v>
          </cell>
          <cell r="AS247">
            <v>9</v>
          </cell>
        </row>
        <row r="248">
          <cell r="F248" t="str">
            <v>Completed</v>
          </cell>
          <cell r="L248" t="str">
            <v>UT</v>
          </cell>
          <cell r="AB248">
            <v>15</v>
          </cell>
          <cell r="AC248">
            <v>565.5</v>
          </cell>
          <cell r="AE248">
            <v>75</v>
          </cell>
          <cell r="AH248">
            <v>247.5</v>
          </cell>
          <cell r="AR248">
            <v>2015</v>
          </cell>
          <cell r="AS248">
            <v>9</v>
          </cell>
        </row>
        <row r="249">
          <cell r="F249" t="str">
            <v>Completed</v>
          </cell>
          <cell r="L249" t="str">
            <v>UT</v>
          </cell>
          <cell r="AB249">
            <v>7</v>
          </cell>
          <cell r="AC249">
            <v>669.9</v>
          </cell>
          <cell r="AE249">
            <v>91</v>
          </cell>
          <cell r="AH249">
            <v>217.42</v>
          </cell>
          <cell r="AR249">
            <v>2015</v>
          </cell>
          <cell r="AS249">
            <v>9</v>
          </cell>
        </row>
        <row r="250">
          <cell r="F250" t="str">
            <v>Completed</v>
          </cell>
          <cell r="L250" t="str">
            <v>UT</v>
          </cell>
          <cell r="AB250">
            <v>30</v>
          </cell>
          <cell r="AC250">
            <v>2871</v>
          </cell>
          <cell r="AE250">
            <v>300</v>
          </cell>
          <cell r="AH250">
            <v>619.20000000000005</v>
          </cell>
          <cell r="AR250">
            <v>2015</v>
          </cell>
          <cell r="AS250">
            <v>9</v>
          </cell>
        </row>
        <row r="251">
          <cell r="F251" t="str">
            <v>Completed</v>
          </cell>
          <cell r="L251" t="str">
            <v>UT</v>
          </cell>
          <cell r="AB251">
            <v>18</v>
          </cell>
          <cell r="AC251">
            <v>2001.6000000000001</v>
          </cell>
          <cell r="AE251">
            <v>126</v>
          </cell>
          <cell r="AH251">
            <v>357.66</v>
          </cell>
          <cell r="AR251">
            <v>2015</v>
          </cell>
          <cell r="AS251">
            <v>9</v>
          </cell>
        </row>
        <row r="252">
          <cell r="F252" t="str">
            <v>Completed</v>
          </cell>
          <cell r="L252" t="str">
            <v>UT</v>
          </cell>
          <cell r="AB252">
            <v>15</v>
          </cell>
          <cell r="AC252">
            <v>1013.9999999999999</v>
          </cell>
          <cell r="AE252">
            <v>75</v>
          </cell>
          <cell r="AH252">
            <v>168.45</v>
          </cell>
          <cell r="AR252">
            <v>2015</v>
          </cell>
          <cell r="AS252">
            <v>9</v>
          </cell>
        </row>
        <row r="253">
          <cell r="F253" t="str">
            <v>Completed</v>
          </cell>
          <cell r="L253" t="str">
            <v>UT</v>
          </cell>
          <cell r="AB253">
            <v>12</v>
          </cell>
          <cell r="AC253">
            <v>1148.4000000000001</v>
          </cell>
          <cell r="AE253">
            <v>156</v>
          </cell>
          <cell r="AH253">
            <v>261</v>
          </cell>
          <cell r="AR253">
            <v>2015</v>
          </cell>
          <cell r="AS253">
            <v>9</v>
          </cell>
        </row>
        <row r="254">
          <cell r="F254" t="str">
            <v>Completed</v>
          </cell>
          <cell r="L254" t="str">
            <v>UT</v>
          </cell>
          <cell r="AB254">
            <v>24</v>
          </cell>
          <cell r="AC254">
            <v>2296.8000000000002</v>
          </cell>
          <cell r="AE254">
            <v>240</v>
          </cell>
          <cell r="AH254">
            <v>495.36</v>
          </cell>
          <cell r="AR254">
            <v>2015</v>
          </cell>
          <cell r="AS254">
            <v>9</v>
          </cell>
        </row>
        <row r="255">
          <cell r="F255" t="str">
            <v>Completed</v>
          </cell>
          <cell r="L255" t="str">
            <v>UT</v>
          </cell>
          <cell r="AB255">
            <v>24</v>
          </cell>
          <cell r="AC255">
            <v>2668.8</v>
          </cell>
          <cell r="AE255">
            <v>168</v>
          </cell>
          <cell r="AH255">
            <v>476.88</v>
          </cell>
          <cell r="AR255">
            <v>2015</v>
          </cell>
          <cell r="AS255">
            <v>9</v>
          </cell>
        </row>
        <row r="256">
          <cell r="F256" t="str">
            <v>Completed</v>
          </cell>
          <cell r="L256" t="str">
            <v>UT</v>
          </cell>
          <cell r="AB256">
            <v>24</v>
          </cell>
          <cell r="AC256">
            <v>1622.3999999999999</v>
          </cell>
          <cell r="AE256">
            <v>120</v>
          </cell>
          <cell r="AH256">
            <v>269.52</v>
          </cell>
          <cell r="AR256">
            <v>2015</v>
          </cell>
          <cell r="AS256">
            <v>9</v>
          </cell>
        </row>
        <row r="257">
          <cell r="F257" t="str">
            <v>Completed</v>
          </cell>
          <cell r="L257" t="str">
            <v>UT</v>
          </cell>
          <cell r="AB257">
            <v>36</v>
          </cell>
          <cell r="AC257">
            <v>3445.2000000000003</v>
          </cell>
          <cell r="AE257">
            <v>360</v>
          </cell>
          <cell r="AH257">
            <v>743.04</v>
          </cell>
          <cell r="AR257">
            <v>2015</v>
          </cell>
          <cell r="AS257">
            <v>9</v>
          </cell>
        </row>
        <row r="258">
          <cell r="F258" t="str">
            <v>Completed</v>
          </cell>
          <cell r="L258" t="str">
            <v>UT</v>
          </cell>
          <cell r="AB258">
            <v>12</v>
          </cell>
          <cell r="AC258">
            <v>452.40000000000003</v>
          </cell>
          <cell r="AE258">
            <v>60</v>
          </cell>
          <cell r="AH258">
            <v>198</v>
          </cell>
          <cell r="AR258">
            <v>2015</v>
          </cell>
          <cell r="AS258">
            <v>9</v>
          </cell>
        </row>
        <row r="259">
          <cell r="F259" t="str">
            <v>Completed</v>
          </cell>
          <cell r="L259" t="str">
            <v>UT</v>
          </cell>
          <cell r="AB259">
            <v>60</v>
          </cell>
          <cell r="AC259">
            <v>2262</v>
          </cell>
          <cell r="AE259">
            <v>300</v>
          </cell>
          <cell r="AH259">
            <v>990</v>
          </cell>
          <cell r="AR259">
            <v>2015</v>
          </cell>
          <cell r="AS259">
            <v>9</v>
          </cell>
        </row>
        <row r="260">
          <cell r="F260" t="str">
            <v>Completed</v>
          </cell>
          <cell r="L260" t="str">
            <v>UT</v>
          </cell>
          <cell r="AB260">
            <v>60</v>
          </cell>
          <cell r="AC260">
            <v>2262</v>
          </cell>
          <cell r="AE260">
            <v>300</v>
          </cell>
          <cell r="AH260">
            <v>990</v>
          </cell>
          <cell r="AR260">
            <v>2015</v>
          </cell>
          <cell r="AS260">
            <v>9</v>
          </cell>
        </row>
        <row r="261">
          <cell r="F261" t="str">
            <v>Completed</v>
          </cell>
          <cell r="L261" t="str">
            <v>UT</v>
          </cell>
          <cell r="AB261">
            <v>60</v>
          </cell>
          <cell r="AC261">
            <v>5742</v>
          </cell>
          <cell r="AE261">
            <v>600</v>
          </cell>
          <cell r="AH261">
            <v>1238.4000000000001</v>
          </cell>
          <cell r="AR261">
            <v>2015</v>
          </cell>
          <cell r="AS261">
            <v>9</v>
          </cell>
        </row>
        <row r="262">
          <cell r="F262" t="str">
            <v>Completed</v>
          </cell>
          <cell r="L262" t="str">
            <v>UT</v>
          </cell>
          <cell r="AB262">
            <v>4</v>
          </cell>
          <cell r="AC262">
            <v>382.8</v>
          </cell>
          <cell r="AE262">
            <v>52</v>
          </cell>
          <cell r="AH262">
            <v>87</v>
          </cell>
          <cell r="AR262">
            <v>2015</v>
          </cell>
          <cell r="AS262">
            <v>9</v>
          </cell>
        </row>
        <row r="263">
          <cell r="F263" t="str">
            <v>Completed</v>
          </cell>
          <cell r="L263" t="str">
            <v>UT</v>
          </cell>
          <cell r="AB263">
            <v>6</v>
          </cell>
          <cell r="AC263">
            <v>574.20000000000005</v>
          </cell>
          <cell r="AE263">
            <v>78</v>
          </cell>
          <cell r="AH263">
            <v>130.5</v>
          </cell>
          <cell r="AR263">
            <v>2015</v>
          </cell>
          <cell r="AS263">
            <v>9</v>
          </cell>
        </row>
        <row r="264">
          <cell r="F264" t="str">
            <v>Completed</v>
          </cell>
          <cell r="L264" t="str">
            <v>UT</v>
          </cell>
          <cell r="AB264">
            <v>2</v>
          </cell>
          <cell r="AC264">
            <v>191.4</v>
          </cell>
          <cell r="AE264">
            <v>26</v>
          </cell>
          <cell r="AH264">
            <v>43.5</v>
          </cell>
          <cell r="AR264">
            <v>2015</v>
          </cell>
          <cell r="AS264">
            <v>9</v>
          </cell>
        </row>
        <row r="265">
          <cell r="F265" t="str">
            <v>Completed</v>
          </cell>
          <cell r="L265" t="str">
            <v>UT</v>
          </cell>
          <cell r="AB265">
            <v>12</v>
          </cell>
          <cell r="AC265">
            <v>1148.4000000000001</v>
          </cell>
          <cell r="AE265">
            <v>120</v>
          </cell>
          <cell r="AH265">
            <v>247.68</v>
          </cell>
          <cell r="AR265">
            <v>2015</v>
          </cell>
          <cell r="AS265">
            <v>9</v>
          </cell>
        </row>
        <row r="266">
          <cell r="F266" t="str">
            <v>Completed</v>
          </cell>
          <cell r="L266" t="str">
            <v>UT</v>
          </cell>
          <cell r="AB266">
            <v>12</v>
          </cell>
          <cell r="AC266">
            <v>1148.4000000000001</v>
          </cell>
          <cell r="AE266">
            <v>120</v>
          </cell>
          <cell r="AH266">
            <v>247.68</v>
          </cell>
          <cell r="AR266">
            <v>2015</v>
          </cell>
          <cell r="AS266">
            <v>9</v>
          </cell>
        </row>
        <row r="267">
          <cell r="F267" t="str">
            <v>Completed</v>
          </cell>
          <cell r="L267" t="str">
            <v>UT</v>
          </cell>
          <cell r="AB267">
            <v>12</v>
          </cell>
          <cell r="AC267">
            <v>1148.4000000000001</v>
          </cell>
          <cell r="AE267">
            <v>156</v>
          </cell>
          <cell r="AH267">
            <v>261</v>
          </cell>
          <cell r="AR267">
            <v>2015</v>
          </cell>
          <cell r="AS267">
            <v>9</v>
          </cell>
        </row>
        <row r="268">
          <cell r="F268" t="str">
            <v>Completed</v>
          </cell>
          <cell r="L268" t="str">
            <v>UT</v>
          </cell>
          <cell r="AB268">
            <v>18</v>
          </cell>
          <cell r="AC268">
            <v>1722.6000000000001</v>
          </cell>
          <cell r="AE268">
            <v>234</v>
          </cell>
          <cell r="AH268">
            <v>391.5</v>
          </cell>
          <cell r="AR268">
            <v>2015</v>
          </cell>
          <cell r="AS268">
            <v>9</v>
          </cell>
        </row>
        <row r="269">
          <cell r="F269" t="str">
            <v>Completed</v>
          </cell>
          <cell r="L269" t="str">
            <v>UT</v>
          </cell>
          <cell r="AB269">
            <v>12</v>
          </cell>
          <cell r="AC269">
            <v>1148.4000000000001</v>
          </cell>
          <cell r="AE269">
            <v>156</v>
          </cell>
          <cell r="AH269">
            <v>261</v>
          </cell>
          <cell r="AR269">
            <v>2015</v>
          </cell>
          <cell r="AS269">
            <v>9</v>
          </cell>
        </row>
        <row r="270">
          <cell r="F270" t="str">
            <v>Completed</v>
          </cell>
          <cell r="L270" t="str">
            <v>UT</v>
          </cell>
          <cell r="AB270">
            <v>2</v>
          </cell>
          <cell r="AC270">
            <v>191.4</v>
          </cell>
          <cell r="AE270">
            <v>26</v>
          </cell>
          <cell r="AH270">
            <v>43.5</v>
          </cell>
          <cell r="AR270">
            <v>2015</v>
          </cell>
          <cell r="AS270">
            <v>9</v>
          </cell>
        </row>
        <row r="271">
          <cell r="F271" t="str">
            <v>Completed</v>
          </cell>
          <cell r="L271" t="str">
            <v>UT</v>
          </cell>
          <cell r="AB271">
            <v>10</v>
          </cell>
          <cell r="AC271">
            <v>957</v>
          </cell>
          <cell r="AE271">
            <v>100</v>
          </cell>
          <cell r="AH271">
            <v>206.4</v>
          </cell>
          <cell r="AR271">
            <v>2015</v>
          </cell>
          <cell r="AS271">
            <v>9</v>
          </cell>
        </row>
        <row r="272">
          <cell r="F272" t="str">
            <v>Completed</v>
          </cell>
          <cell r="L272" t="str">
            <v>UT</v>
          </cell>
          <cell r="AB272">
            <v>6</v>
          </cell>
          <cell r="AC272">
            <v>574.20000000000005</v>
          </cell>
          <cell r="AE272">
            <v>60</v>
          </cell>
          <cell r="AH272">
            <v>123.84</v>
          </cell>
          <cell r="AR272">
            <v>2015</v>
          </cell>
          <cell r="AS272">
            <v>9</v>
          </cell>
        </row>
        <row r="273">
          <cell r="F273" t="str">
            <v>Completed</v>
          </cell>
          <cell r="L273" t="str">
            <v>UT</v>
          </cell>
          <cell r="AB273">
            <v>12</v>
          </cell>
          <cell r="AC273">
            <v>1148.4000000000001</v>
          </cell>
          <cell r="AE273">
            <v>156</v>
          </cell>
          <cell r="AH273">
            <v>261</v>
          </cell>
          <cell r="AR273">
            <v>2015</v>
          </cell>
          <cell r="AS273">
            <v>9</v>
          </cell>
        </row>
        <row r="274">
          <cell r="F274" t="str">
            <v>Completed</v>
          </cell>
          <cell r="L274" t="str">
            <v>UT</v>
          </cell>
          <cell r="AB274">
            <v>8</v>
          </cell>
          <cell r="AC274">
            <v>301.60000000000002</v>
          </cell>
          <cell r="AE274">
            <v>40</v>
          </cell>
          <cell r="AH274">
            <v>132</v>
          </cell>
          <cell r="AR274">
            <v>2015</v>
          </cell>
          <cell r="AS274">
            <v>9</v>
          </cell>
        </row>
        <row r="275">
          <cell r="F275" t="str">
            <v>Completed</v>
          </cell>
          <cell r="L275" t="str">
            <v>UT</v>
          </cell>
          <cell r="AB275">
            <v>12</v>
          </cell>
          <cell r="AC275">
            <v>1148.4000000000001</v>
          </cell>
          <cell r="AE275">
            <v>120</v>
          </cell>
          <cell r="AH275">
            <v>247.68</v>
          </cell>
          <cell r="AR275">
            <v>2015</v>
          </cell>
          <cell r="AS275">
            <v>9</v>
          </cell>
        </row>
        <row r="276">
          <cell r="F276" t="str">
            <v>Completed</v>
          </cell>
          <cell r="L276" t="str">
            <v>UT</v>
          </cell>
          <cell r="AB276">
            <v>12</v>
          </cell>
          <cell r="AC276">
            <v>1148.4000000000001</v>
          </cell>
          <cell r="AE276">
            <v>156</v>
          </cell>
          <cell r="AH276">
            <v>261</v>
          </cell>
          <cell r="AR276">
            <v>2015</v>
          </cell>
          <cell r="AS276">
            <v>9</v>
          </cell>
        </row>
        <row r="277">
          <cell r="F277" t="str">
            <v>Completed</v>
          </cell>
          <cell r="L277" t="str">
            <v>UT</v>
          </cell>
          <cell r="AB277">
            <v>12</v>
          </cell>
          <cell r="AC277">
            <v>1148.4000000000001</v>
          </cell>
          <cell r="AE277">
            <v>156</v>
          </cell>
          <cell r="AH277">
            <v>261</v>
          </cell>
          <cell r="AR277">
            <v>2015</v>
          </cell>
          <cell r="AS277">
            <v>9</v>
          </cell>
        </row>
        <row r="278">
          <cell r="F278" t="str">
            <v>Completed</v>
          </cell>
          <cell r="L278" t="str">
            <v>UT</v>
          </cell>
          <cell r="AB278">
            <v>8</v>
          </cell>
          <cell r="AC278">
            <v>765.6</v>
          </cell>
          <cell r="AE278">
            <v>104</v>
          </cell>
          <cell r="AH278">
            <v>248.48</v>
          </cell>
          <cell r="AR278">
            <v>2015</v>
          </cell>
          <cell r="AS278">
            <v>9</v>
          </cell>
        </row>
        <row r="279">
          <cell r="F279" t="str">
            <v>Completed</v>
          </cell>
          <cell r="L279" t="str">
            <v>UT</v>
          </cell>
          <cell r="AB279">
            <v>4</v>
          </cell>
          <cell r="AC279">
            <v>150.80000000000001</v>
          </cell>
          <cell r="AE279">
            <v>20</v>
          </cell>
          <cell r="AH279">
            <v>66</v>
          </cell>
          <cell r="AR279">
            <v>2015</v>
          </cell>
          <cell r="AS279">
            <v>9</v>
          </cell>
        </row>
        <row r="280">
          <cell r="F280" t="str">
            <v>Completed</v>
          </cell>
          <cell r="L280" t="str">
            <v>UT</v>
          </cell>
          <cell r="AB280">
            <v>4</v>
          </cell>
          <cell r="AC280">
            <v>382.8</v>
          </cell>
          <cell r="AE280">
            <v>52</v>
          </cell>
          <cell r="AH280">
            <v>124.24</v>
          </cell>
          <cell r="AR280">
            <v>2015</v>
          </cell>
          <cell r="AS280">
            <v>9</v>
          </cell>
        </row>
        <row r="281">
          <cell r="F281" t="str">
            <v>Completed</v>
          </cell>
          <cell r="L281" t="str">
            <v>UT</v>
          </cell>
          <cell r="AB281">
            <v>2</v>
          </cell>
          <cell r="AC281">
            <v>75.400000000000006</v>
          </cell>
          <cell r="AE281">
            <v>10</v>
          </cell>
          <cell r="AH281">
            <v>33</v>
          </cell>
          <cell r="AR281">
            <v>2015</v>
          </cell>
          <cell r="AS281">
            <v>9</v>
          </cell>
        </row>
        <row r="282">
          <cell r="F282" t="str">
            <v>Completed</v>
          </cell>
          <cell r="L282" t="str">
            <v>UT</v>
          </cell>
          <cell r="AB282">
            <v>1</v>
          </cell>
          <cell r="AC282">
            <v>95.7</v>
          </cell>
          <cell r="AE282">
            <v>13</v>
          </cell>
          <cell r="AH282">
            <v>21.75</v>
          </cell>
          <cell r="AR282">
            <v>2015</v>
          </cell>
          <cell r="AS282">
            <v>9</v>
          </cell>
        </row>
        <row r="283">
          <cell r="F283" t="str">
            <v>Completed</v>
          </cell>
          <cell r="L283" t="str">
            <v>UT</v>
          </cell>
          <cell r="AB283">
            <v>12</v>
          </cell>
          <cell r="AC283">
            <v>452.40000000000003</v>
          </cell>
          <cell r="AE283">
            <v>60</v>
          </cell>
          <cell r="AH283">
            <v>198</v>
          </cell>
          <cell r="AR283">
            <v>2015</v>
          </cell>
          <cell r="AS283">
            <v>9</v>
          </cell>
        </row>
        <row r="284">
          <cell r="F284" t="str">
            <v>Completed</v>
          </cell>
          <cell r="L284" t="str">
            <v>UT</v>
          </cell>
          <cell r="AB284">
            <v>31</v>
          </cell>
          <cell r="AC284">
            <v>2966.7000000000003</v>
          </cell>
          <cell r="AE284">
            <v>368.25</v>
          </cell>
          <cell r="AH284">
            <v>962.86</v>
          </cell>
          <cell r="AR284">
            <v>2015</v>
          </cell>
          <cell r="AS284">
            <v>9</v>
          </cell>
        </row>
        <row r="285">
          <cell r="F285" t="str">
            <v>Completed</v>
          </cell>
          <cell r="L285" t="str">
            <v>UT</v>
          </cell>
          <cell r="AB285">
            <v>26</v>
          </cell>
          <cell r="AC285">
            <v>2488.2000000000003</v>
          </cell>
          <cell r="AE285">
            <v>338</v>
          </cell>
          <cell r="AH285">
            <v>565.5</v>
          </cell>
          <cell r="AR285">
            <v>2015</v>
          </cell>
          <cell r="AS285">
            <v>9</v>
          </cell>
        </row>
        <row r="286">
          <cell r="F286" t="str">
            <v>Completed</v>
          </cell>
          <cell r="L286" t="str">
            <v>UT</v>
          </cell>
          <cell r="AB286">
            <v>12</v>
          </cell>
          <cell r="AC286">
            <v>452.40000000000003</v>
          </cell>
          <cell r="AE286">
            <v>60</v>
          </cell>
          <cell r="AH286">
            <v>198</v>
          </cell>
          <cell r="AR286">
            <v>2015</v>
          </cell>
          <cell r="AS286">
            <v>9</v>
          </cell>
        </row>
        <row r="287">
          <cell r="F287" t="str">
            <v>Completed</v>
          </cell>
          <cell r="L287" t="str">
            <v>UT</v>
          </cell>
          <cell r="AB287">
            <v>6</v>
          </cell>
          <cell r="AC287">
            <v>667.2</v>
          </cell>
          <cell r="AE287">
            <v>42</v>
          </cell>
          <cell r="AH287">
            <v>119.22</v>
          </cell>
          <cell r="AR287">
            <v>2015</v>
          </cell>
          <cell r="AS287">
            <v>9</v>
          </cell>
        </row>
        <row r="288">
          <cell r="F288" t="str">
            <v>Completed</v>
          </cell>
          <cell r="L288" t="str">
            <v>UT</v>
          </cell>
          <cell r="AB288">
            <v>3</v>
          </cell>
          <cell r="AC288">
            <v>333.6</v>
          </cell>
          <cell r="AE288">
            <v>21</v>
          </cell>
          <cell r="AH288">
            <v>59.61</v>
          </cell>
          <cell r="AR288">
            <v>2015</v>
          </cell>
          <cell r="AS288">
            <v>9</v>
          </cell>
        </row>
        <row r="289">
          <cell r="F289" t="str">
            <v>Completed</v>
          </cell>
          <cell r="L289" t="str">
            <v>UT</v>
          </cell>
          <cell r="AB289">
            <v>24</v>
          </cell>
          <cell r="AC289">
            <v>2296.8000000000002</v>
          </cell>
          <cell r="AE289">
            <v>240</v>
          </cell>
          <cell r="AH289">
            <v>495.36</v>
          </cell>
          <cell r="AR289">
            <v>2015</v>
          </cell>
          <cell r="AS289">
            <v>9</v>
          </cell>
        </row>
        <row r="290">
          <cell r="F290" t="str">
            <v>Completed</v>
          </cell>
          <cell r="L290" t="str">
            <v>UT</v>
          </cell>
          <cell r="AB290">
            <v>6</v>
          </cell>
          <cell r="AC290">
            <v>226.20000000000002</v>
          </cell>
          <cell r="AE290">
            <v>30</v>
          </cell>
          <cell r="AH290">
            <v>99</v>
          </cell>
          <cell r="AR290">
            <v>2015</v>
          </cell>
          <cell r="AS290">
            <v>9</v>
          </cell>
        </row>
        <row r="291">
          <cell r="F291" t="str">
            <v>Completed</v>
          </cell>
          <cell r="L291" t="str">
            <v>UT</v>
          </cell>
          <cell r="AB291">
            <v>48</v>
          </cell>
          <cell r="AC291">
            <v>1809.6000000000001</v>
          </cell>
          <cell r="AE291">
            <v>240</v>
          </cell>
          <cell r="AH291">
            <v>792</v>
          </cell>
          <cell r="AR291">
            <v>2015</v>
          </cell>
          <cell r="AS291">
            <v>9</v>
          </cell>
        </row>
        <row r="292">
          <cell r="F292" t="str">
            <v>Completed</v>
          </cell>
          <cell r="L292" t="str">
            <v>UT</v>
          </cell>
          <cell r="AB292">
            <v>1</v>
          </cell>
          <cell r="AC292">
            <v>95.7</v>
          </cell>
          <cell r="AE292">
            <v>13</v>
          </cell>
          <cell r="AH292">
            <v>21.75</v>
          </cell>
          <cell r="AR292">
            <v>2015</v>
          </cell>
          <cell r="AS292">
            <v>9</v>
          </cell>
        </row>
        <row r="293">
          <cell r="F293" t="str">
            <v>Completed</v>
          </cell>
          <cell r="L293" t="str">
            <v>UT</v>
          </cell>
          <cell r="AB293">
            <v>1</v>
          </cell>
          <cell r="AC293">
            <v>95.7</v>
          </cell>
          <cell r="AE293">
            <v>13</v>
          </cell>
          <cell r="AH293">
            <v>21.75</v>
          </cell>
          <cell r="AR293">
            <v>2015</v>
          </cell>
          <cell r="AS293">
            <v>9</v>
          </cell>
        </row>
        <row r="294">
          <cell r="F294" t="str">
            <v>Completed</v>
          </cell>
          <cell r="L294" t="str">
            <v>UT</v>
          </cell>
          <cell r="AB294">
            <v>1</v>
          </cell>
          <cell r="AC294">
            <v>95.7</v>
          </cell>
          <cell r="AE294">
            <v>13</v>
          </cell>
          <cell r="AH294">
            <v>21.75</v>
          </cell>
          <cell r="AR294">
            <v>2015</v>
          </cell>
          <cell r="AS294">
            <v>9</v>
          </cell>
        </row>
        <row r="295">
          <cell r="F295" t="str">
            <v>Completed</v>
          </cell>
          <cell r="L295" t="str">
            <v>UT</v>
          </cell>
          <cell r="AB295">
            <v>12</v>
          </cell>
          <cell r="AC295">
            <v>1148.4000000000001</v>
          </cell>
          <cell r="AE295">
            <v>120</v>
          </cell>
          <cell r="AH295">
            <v>247.68</v>
          </cell>
          <cell r="AR295">
            <v>2015</v>
          </cell>
          <cell r="AS295">
            <v>9</v>
          </cell>
        </row>
        <row r="296">
          <cell r="F296" t="str">
            <v>Completed</v>
          </cell>
          <cell r="L296" t="str">
            <v>UT</v>
          </cell>
          <cell r="AB296">
            <v>5</v>
          </cell>
          <cell r="AC296">
            <v>478.5</v>
          </cell>
          <cell r="AE296">
            <v>65</v>
          </cell>
          <cell r="AH296">
            <v>108.75</v>
          </cell>
          <cell r="AR296">
            <v>2015</v>
          </cell>
          <cell r="AS296">
            <v>9</v>
          </cell>
        </row>
        <row r="297">
          <cell r="F297" t="str">
            <v>Completed</v>
          </cell>
          <cell r="L297" t="str">
            <v>UT</v>
          </cell>
          <cell r="AB297">
            <v>1812</v>
          </cell>
          <cell r="AC297">
            <v>68312.400000000009</v>
          </cell>
          <cell r="AE297">
            <v>9060</v>
          </cell>
          <cell r="AH297">
            <v>29898</v>
          </cell>
          <cell r="AR297">
            <v>2015</v>
          </cell>
          <cell r="AS297">
            <v>11</v>
          </cell>
        </row>
        <row r="298">
          <cell r="F298" t="str">
            <v>Completed</v>
          </cell>
          <cell r="L298" t="str">
            <v>UT</v>
          </cell>
          <cell r="AB298">
            <v>204</v>
          </cell>
          <cell r="AC298">
            <v>19522.8</v>
          </cell>
          <cell r="AE298">
            <v>2652</v>
          </cell>
          <cell r="AH298">
            <v>4437</v>
          </cell>
          <cell r="AR298">
            <v>2015</v>
          </cell>
          <cell r="AS298">
            <v>11</v>
          </cell>
        </row>
        <row r="299">
          <cell r="F299" t="str">
            <v>Completed</v>
          </cell>
          <cell r="L299" t="str">
            <v>UT</v>
          </cell>
          <cell r="AB299">
            <v>12</v>
          </cell>
          <cell r="AC299">
            <v>1148.4000000000001</v>
          </cell>
          <cell r="AE299">
            <v>156</v>
          </cell>
          <cell r="AH299">
            <v>261</v>
          </cell>
          <cell r="AR299">
            <v>2015</v>
          </cell>
          <cell r="AS299">
            <v>9</v>
          </cell>
        </row>
        <row r="300">
          <cell r="F300" t="str">
            <v>Completed</v>
          </cell>
          <cell r="L300" t="str">
            <v>UT</v>
          </cell>
          <cell r="AB300">
            <v>6</v>
          </cell>
          <cell r="AC300">
            <v>226.20000000000002</v>
          </cell>
          <cell r="AE300">
            <v>30</v>
          </cell>
          <cell r="AH300">
            <v>99</v>
          </cell>
          <cell r="AR300">
            <v>2015</v>
          </cell>
          <cell r="AS300">
            <v>9</v>
          </cell>
        </row>
        <row r="301">
          <cell r="F301" t="str">
            <v>Completed</v>
          </cell>
          <cell r="L301" t="str">
            <v>UT</v>
          </cell>
          <cell r="AB301">
            <v>48</v>
          </cell>
          <cell r="AC301">
            <v>4593.6000000000004</v>
          </cell>
          <cell r="AE301">
            <v>480</v>
          </cell>
          <cell r="AH301">
            <v>990.72</v>
          </cell>
          <cell r="AR301">
            <v>2015</v>
          </cell>
          <cell r="AS301">
            <v>9</v>
          </cell>
        </row>
        <row r="302">
          <cell r="F302" t="str">
            <v>Completed</v>
          </cell>
          <cell r="L302" t="str">
            <v>UT</v>
          </cell>
          <cell r="AB302">
            <v>10</v>
          </cell>
          <cell r="AC302">
            <v>377</v>
          </cell>
          <cell r="AE302">
            <v>50</v>
          </cell>
          <cell r="AH302">
            <v>165</v>
          </cell>
          <cell r="AR302">
            <v>2015</v>
          </cell>
          <cell r="AS302">
            <v>9</v>
          </cell>
        </row>
        <row r="303">
          <cell r="F303" t="str">
            <v>Completed</v>
          </cell>
          <cell r="L303" t="str">
            <v>UT</v>
          </cell>
          <cell r="AB303">
            <v>20</v>
          </cell>
          <cell r="AC303">
            <v>1352</v>
          </cell>
          <cell r="AE303">
            <v>100</v>
          </cell>
          <cell r="AH303">
            <v>224.6</v>
          </cell>
          <cell r="AR303">
            <v>2015</v>
          </cell>
          <cell r="AS303">
            <v>9</v>
          </cell>
        </row>
        <row r="304">
          <cell r="F304" t="str">
            <v>Completed</v>
          </cell>
          <cell r="L304" t="str">
            <v>UT</v>
          </cell>
          <cell r="AB304">
            <v>24</v>
          </cell>
          <cell r="AC304">
            <v>2296.8000000000002</v>
          </cell>
          <cell r="AE304">
            <v>312</v>
          </cell>
          <cell r="AH304">
            <v>522</v>
          </cell>
          <cell r="AR304">
            <v>2015</v>
          </cell>
          <cell r="AS304">
            <v>9</v>
          </cell>
        </row>
        <row r="305">
          <cell r="F305" t="str">
            <v>Completed</v>
          </cell>
          <cell r="L305" t="str">
            <v>UT</v>
          </cell>
          <cell r="AB305">
            <v>12</v>
          </cell>
          <cell r="AC305">
            <v>1148.4000000000001</v>
          </cell>
          <cell r="AE305">
            <v>156</v>
          </cell>
          <cell r="AH305">
            <v>261</v>
          </cell>
          <cell r="AR305">
            <v>2015</v>
          </cell>
          <cell r="AS305">
            <v>9</v>
          </cell>
        </row>
        <row r="306">
          <cell r="F306" t="str">
            <v>Completed</v>
          </cell>
          <cell r="L306" t="str">
            <v>UT</v>
          </cell>
          <cell r="AB306">
            <v>4</v>
          </cell>
          <cell r="AC306">
            <v>444.8</v>
          </cell>
          <cell r="AE306">
            <v>28</v>
          </cell>
          <cell r="AH306">
            <v>79.48</v>
          </cell>
          <cell r="AR306">
            <v>2015</v>
          </cell>
          <cell r="AS306">
            <v>9</v>
          </cell>
        </row>
        <row r="307">
          <cell r="F307" t="str">
            <v>Completed</v>
          </cell>
          <cell r="L307" t="str">
            <v>UT</v>
          </cell>
          <cell r="AB307">
            <v>8</v>
          </cell>
          <cell r="AC307">
            <v>765.6</v>
          </cell>
          <cell r="AE307">
            <v>104</v>
          </cell>
          <cell r="AH307">
            <v>174</v>
          </cell>
          <cell r="AR307">
            <v>2015</v>
          </cell>
          <cell r="AS307">
            <v>9</v>
          </cell>
        </row>
        <row r="308">
          <cell r="F308" t="str">
            <v>Completed</v>
          </cell>
          <cell r="L308" t="str">
            <v>UT</v>
          </cell>
          <cell r="AB308">
            <v>48</v>
          </cell>
          <cell r="AC308">
            <v>1809.6000000000001</v>
          </cell>
          <cell r="AE308">
            <v>240</v>
          </cell>
          <cell r="AH308">
            <v>792</v>
          </cell>
          <cell r="AR308">
            <v>2015</v>
          </cell>
          <cell r="AS308">
            <v>9</v>
          </cell>
        </row>
        <row r="309">
          <cell r="F309" t="str">
            <v>Completed</v>
          </cell>
          <cell r="L309" t="str">
            <v>UT</v>
          </cell>
          <cell r="AB309">
            <v>12</v>
          </cell>
          <cell r="AC309">
            <v>1148.4000000000001</v>
          </cell>
          <cell r="AE309">
            <v>120</v>
          </cell>
          <cell r="AH309">
            <v>247.68</v>
          </cell>
          <cell r="AR309">
            <v>2015</v>
          </cell>
          <cell r="AS309">
            <v>9</v>
          </cell>
        </row>
        <row r="310">
          <cell r="F310" t="str">
            <v>Completed</v>
          </cell>
          <cell r="L310" t="str">
            <v>UT</v>
          </cell>
          <cell r="AB310">
            <v>22</v>
          </cell>
          <cell r="AC310">
            <v>2105.4</v>
          </cell>
          <cell r="AE310">
            <v>88.12</v>
          </cell>
          <cell r="AH310">
            <v>454.08</v>
          </cell>
          <cell r="AR310">
            <v>2015</v>
          </cell>
          <cell r="AS310">
            <v>9</v>
          </cell>
        </row>
        <row r="311">
          <cell r="F311" t="str">
            <v>Completed</v>
          </cell>
          <cell r="L311" t="str">
            <v>UT</v>
          </cell>
          <cell r="AB311">
            <v>89</v>
          </cell>
          <cell r="AC311">
            <v>8517.3000000000011</v>
          </cell>
          <cell r="AE311">
            <v>210.57</v>
          </cell>
          <cell r="AH311">
            <v>1836.96</v>
          </cell>
          <cell r="AR311">
            <v>2015</v>
          </cell>
          <cell r="AS311">
            <v>9</v>
          </cell>
        </row>
        <row r="312">
          <cell r="F312" t="str">
            <v>Completed</v>
          </cell>
          <cell r="L312" t="str">
            <v>UT</v>
          </cell>
          <cell r="AB312">
            <v>32</v>
          </cell>
          <cell r="AC312">
            <v>1206.4000000000001</v>
          </cell>
          <cell r="AE312">
            <v>94.53</v>
          </cell>
          <cell r="AH312">
            <v>528</v>
          </cell>
          <cell r="AR312">
            <v>2015</v>
          </cell>
          <cell r="AS312">
            <v>9</v>
          </cell>
        </row>
        <row r="313">
          <cell r="F313" t="str">
            <v>Completed</v>
          </cell>
          <cell r="L313" t="str">
            <v>UT</v>
          </cell>
          <cell r="AB313">
            <v>8</v>
          </cell>
          <cell r="AC313">
            <v>765.6</v>
          </cell>
          <cell r="AE313">
            <v>29.9</v>
          </cell>
          <cell r="AH313">
            <v>165.12</v>
          </cell>
          <cell r="AR313">
            <v>2015</v>
          </cell>
          <cell r="AS313">
            <v>9</v>
          </cell>
        </row>
        <row r="314">
          <cell r="F314" t="str">
            <v>Completed</v>
          </cell>
          <cell r="L314" t="str">
            <v>UT</v>
          </cell>
          <cell r="AB314">
            <v>8</v>
          </cell>
          <cell r="AC314">
            <v>765.6</v>
          </cell>
          <cell r="AE314">
            <v>35.5</v>
          </cell>
          <cell r="AH314">
            <v>165.12</v>
          </cell>
          <cell r="AR314">
            <v>2015</v>
          </cell>
          <cell r="AS314">
            <v>9</v>
          </cell>
        </row>
        <row r="315">
          <cell r="F315" t="str">
            <v>Completed</v>
          </cell>
          <cell r="L315" t="str">
            <v>UT</v>
          </cell>
          <cell r="AB315">
            <v>62</v>
          </cell>
          <cell r="AC315">
            <v>5933.4000000000005</v>
          </cell>
          <cell r="AE315">
            <v>806</v>
          </cell>
          <cell r="AH315">
            <v>1925.72</v>
          </cell>
          <cell r="AR315">
            <v>2015</v>
          </cell>
          <cell r="AS315">
            <v>9</v>
          </cell>
        </row>
        <row r="316">
          <cell r="F316" t="str">
            <v>Completed</v>
          </cell>
          <cell r="L316" t="str">
            <v>UT</v>
          </cell>
          <cell r="AB316">
            <v>2</v>
          </cell>
          <cell r="AC316">
            <v>191.4</v>
          </cell>
          <cell r="AE316">
            <v>26</v>
          </cell>
          <cell r="AH316">
            <v>62.12</v>
          </cell>
          <cell r="AR316">
            <v>2015</v>
          </cell>
          <cell r="AS316">
            <v>9</v>
          </cell>
        </row>
        <row r="317">
          <cell r="F317" t="str">
            <v>Completed</v>
          </cell>
          <cell r="L317" t="str">
            <v>UT</v>
          </cell>
          <cell r="AB317">
            <v>14</v>
          </cell>
          <cell r="AC317">
            <v>527.80000000000007</v>
          </cell>
          <cell r="AE317">
            <v>70</v>
          </cell>
          <cell r="AH317">
            <v>231</v>
          </cell>
          <cell r="AR317">
            <v>2015</v>
          </cell>
          <cell r="AS317">
            <v>9</v>
          </cell>
        </row>
        <row r="318">
          <cell r="F318" t="str">
            <v>Completed</v>
          </cell>
          <cell r="L318" t="str">
            <v>UT</v>
          </cell>
          <cell r="AB318">
            <v>24</v>
          </cell>
          <cell r="AC318">
            <v>904.80000000000007</v>
          </cell>
          <cell r="AE318">
            <v>120</v>
          </cell>
          <cell r="AH318">
            <v>396</v>
          </cell>
          <cell r="AR318">
            <v>2015</v>
          </cell>
          <cell r="AS318">
            <v>9</v>
          </cell>
        </row>
        <row r="319">
          <cell r="F319" t="str">
            <v>Completed</v>
          </cell>
          <cell r="L319" t="str">
            <v>UT</v>
          </cell>
          <cell r="AB319">
            <v>10</v>
          </cell>
          <cell r="AC319">
            <v>1112</v>
          </cell>
          <cell r="AE319">
            <v>70</v>
          </cell>
          <cell r="AH319">
            <v>198.7</v>
          </cell>
          <cell r="AR319">
            <v>2015</v>
          </cell>
          <cell r="AS319">
            <v>9</v>
          </cell>
        </row>
        <row r="320">
          <cell r="F320" t="str">
            <v>Completed</v>
          </cell>
          <cell r="L320" t="str">
            <v>UT</v>
          </cell>
          <cell r="AB320">
            <v>12</v>
          </cell>
          <cell r="AC320">
            <v>1148.4000000000001</v>
          </cell>
          <cell r="AE320">
            <v>156</v>
          </cell>
          <cell r="AH320">
            <v>261</v>
          </cell>
          <cell r="AR320">
            <v>2015</v>
          </cell>
          <cell r="AS320">
            <v>9</v>
          </cell>
        </row>
        <row r="321">
          <cell r="F321" t="str">
            <v>Completed</v>
          </cell>
          <cell r="L321" t="str">
            <v>UT</v>
          </cell>
          <cell r="AB321">
            <v>6</v>
          </cell>
          <cell r="AC321">
            <v>574.20000000000005</v>
          </cell>
          <cell r="AE321">
            <v>78</v>
          </cell>
          <cell r="AH321">
            <v>130.5</v>
          </cell>
          <cell r="AR321">
            <v>2015</v>
          </cell>
          <cell r="AS321">
            <v>9</v>
          </cell>
        </row>
        <row r="322">
          <cell r="F322" t="str">
            <v>Completed</v>
          </cell>
          <cell r="L322" t="str">
            <v>UT</v>
          </cell>
          <cell r="AB322">
            <v>2</v>
          </cell>
          <cell r="AC322">
            <v>222.4</v>
          </cell>
          <cell r="AE322">
            <v>14</v>
          </cell>
          <cell r="AH322">
            <v>39.74</v>
          </cell>
          <cell r="AR322">
            <v>2015</v>
          </cell>
          <cell r="AS322">
            <v>9</v>
          </cell>
        </row>
        <row r="323">
          <cell r="F323" t="str">
            <v>Completed</v>
          </cell>
          <cell r="L323" t="str">
            <v>UT</v>
          </cell>
          <cell r="AB323">
            <v>37</v>
          </cell>
          <cell r="AC323">
            <v>3540.9</v>
          </cell>
          <cell r="AE323">
            <v>481</v>
          </cell>
          <cell r="AH323">
            <v>804.75</v>
          </cell>
          <cell r="AR323">
            <v>2015</v>
          </cell>
          <cell r="AS323">
            <v>9</v>
          </cell>
        </row>
        <row r="324">
          <cell r="F324" t="str">
            <v>Completed</v>
          </cell>
          <cell r="L324" t="str">
            <v>UT</v>
          </cell>
          <cell r="AB324">
            <v>12</v>
          </cell>
          <cell r="AC324">
            <v>1148.4000000000001</v>
          </cell>
          <cell r="AE324">
            <v>120</v>
          </cell>
          <cell r="AH324">
            <v>247.68</v>
          </cell>
          <cell r="AR324">
            <v>2015</v>
          </cell>
          <cell r="AS324">
            <v>9</v>
          </cell>
        </row>
        <row r="325">
          <cell r="F325" t="str">
            <v>Completed</v>
          </cell>
          <cell r="L325" t="str">
            <v>UT</v>
          </cell>
          <cell r="AB325">
            <v>2</v>
          </cell>
          <cell r="AC325">
            <v>222.4</v>
          </cell>
          <cell r="AE325">
            <v>14</v>
          </cell>
          <cell r="AH325">
            <v>39.74</v>
          </cell>
          <cell r="AR325">
            <v>2015</v>
          </cell>
          <cell r="AS325">
            <v>9</v>
          </cell>
        </row>
        <row r="326">
          <cell r="F326" t="str">
            <v>Completed</v>
          </cell>
          <cell r="L326" t="str">
            <v>UT</v>
          </cell>
          <cell r="AB326">
            <v>60</v>
          </cell>
          <cell r="AC326">
            <v>5742</v>
          </cell>
          <cell r="AE326">
            <v>600</v>
          </cell>
          <cell r="AH326">
            <v>1238.4000000000001</v>
          </cell>
          <cell r="AR326">
            <v>2015</v>
          </cell>
          <cell r="AS326">
            <v>9</v>
          </cell>
        </row>
        <row r="327">
          <cell r="F327" t="str">
            <v>Completed</v>
          </cell>
          <cell r="L327" t="str">
            <v>UT</v>
          </cell>
          <cell r="AB327">
            <v>12</v>
          </cell>
          <cell r="AC327">
            <v>452.40000000000003</v>
          </cell>
          <cell r="AE327">
            <v>60</v>
          </cell>
          <cell r="AH327">
            <v>198</v>
          </cell>
          <cell r="AR327">
            <v>2015</v>
          </cell>
          <cell r="AS327">
            <v>9</v>
          </cell>
        </row>
        <row r="328">
          <cell r="F328" t="str">
            <v>Completed</v>
          </cell>
          <cell r="L328" t="str">
            <v>UT</v>
          </cell>
          <cell r="AB328">
            <v>46</v>
          </cell>
          <cell r="AC328">
            <v>4402.2</v>
          </cell>
          <cell r="AE328">
            <v>460</v>
          </cell>
          <cell r="AH328">
            <v>949.44</v>
          </cell>
          <cell r="AR328">
            <v>2015</v>
          </cell>
          <cell r="AS328">
            <v>9</v>
          </cell>
        </row>
        <row r="329">
          <cell r="F329" t="str">
            <v>Completed</v>
          </cell>
          <cell r="L329" t="str">
            <v>UT</v>
          </cell>
          <cell r="AB329">
            <v>6</v>
          </cell>
          <cell r="AC329">
            <v>574.20000000000005</v>
          </cell>
          <cell r="AE329">
            <v>60</v>
          </cell>
          <cell r="AH329">
            <v>123.84</v>
          </cell>
          <cell r="AR329">
            <v>2015</v>
          </cell>
          <cell r="AS329">
            <v>9</v>
          </cell>
        </row>
        <row r="330">
          <cell r="F330" t="str">
            <v>Completed</v>
          </cell>
          <cell r="L330" t="str">
            <v>UT</v>
          </cell>
          <cell r="AB330">
            <v>30</v>
          </cell>
          <cell r="AC330">
            <v>2871</v>
          </cell>
          <cell r="AE330">
            <v>300</v>
          </cell>
          <cell r="AH330">
            <v>619.20000000000005</v>
          </cell>
          <cell r="AR330">
            <v>2015</v>
          </cell>
          <cell r="AS330">
            <v>9</v>
          </cell>
        </row>
        <row r="331">
          <cell r="F331" t="str">
            <v>Completed</v>
          </cell>
          <cell r="L331" t="str">
            <v>UT</v>
          </cell>
          <cell r="AB331">
            <v>80</v>
          </cell>
          <cell r="AC331">
            <v>7656</v>
          </cell>
          <cell r="AE331">
            <v>1040</v>
          </cell>
          <cell r="AH331">
            <v>1740</v>
          </cell>
          <cell r="AR331">
            <v>2015</v>
          </cell>
          <cell r="AS331">
            <v>9</v>
          </cell>
        </row>
        <row r="332">
          <cell r="F332" t="str">
            <v>Completed</v>
          </cell>
          <cell r="L332" t="str">
            <v>UT</v>
          </cell>
          <cell r="AB332">
            <v>12</v>
          </cell>
          <cell r="AC332">
            <v>1148.4000000000001</v>
          </cell>
          <cell r="AE332">
            <v>156</v>
          </cell>
          <cell r="AH332">
            <v>261</v>
          </cell>
          <cell r="AR332">
            <v>2015</v>
          </cell>
          <cell r="AS332">
            <v>9</v>
          </cell>
        </row>
        <row r="333">
          <cell r="F333" t="str">
            <v>Completed</v>
          </cell>
          <cell r="L333" t="str">
            <v>UT</v>
          </cell>
          <cell r="AB333">
            <v>3</v>
          </cell>
          <cell r="AC333">
            <v>287.10000000000002</v>
          </cell>
          <cell r="AE333">
            <v>30</v>
          </cell>
          <cell r="AH333">
            <v>61.92</v>
          </cell>
          <cell r="AR333">
            <v>2015</v>
          </cell>
          <cell r="AS333">
            <v>9</v>
          </cell>
        </row>
        <row r="334">
          <cell r="F334" t="str">
            <v>Completed</v>
          </cell>
          <cell r="L334" t="str">
            <v>UT</v>
          </cell>
          <cell r="AB334">
            <v>1</v>
          </cell>
          <cell r="AC334">
            <v>95.7</v>
          </cell>
          <cell r="AE334">
            <v>10</v>
          </cell>
          <cell r="AH334">
            <v>20.64</v>
          </cell>
          <cell r="AR334">
            <v>2015</v>
          </cell>
          <cell r="AS334">
            <v>9</v>
          </cell>
        </row>
        <row r="335">
          <cell r="F335" t="str">
            <v>Completed</v>
          </cell>
          <cell r="L335" t="str">
            <v>UT</v>
          </cell>
          <cell r="AB335">
            <v>6</v>
          </cell>
          <cell r="AC335">
            <v>226.20000000000002</v>
          </cell>
          <cell r="AE335">
            <v>30</v>
          </cell>
          <cell r="AH335">
            <v>99</v>
          </cell>
          <cell r="AR335">
            <v>2015</v>
          </cell>
          <cell r="AS335">
            <v>9</v>
          </cell>
        </row>
        <row r="336">
          <cell r="F336" t="str">
            <v>Completed</v>
          </cell>
          <cell r="L336" t="str">
            <v>UT</v>
          </cell>
          <cell r="AB336">
            <v>18</v>
          </cell>
          <cell r="AC336">
            <v>1722.6000000000001</v>
          </cell>
          <cell r="AE336">
            <v>180</v>
          </cell>
          <cell r="AH336">
            <v>371.52</v>
          </cell>
          <cell r="AR336">
            <v>2015</v>
          </cell>
          <cell r="AS336">
            <v>9</v>
          </cell>
        </row>
        <row r="337">
          <cell r="F337" t="str">
            <v>Completed</v>
          </cell>
          <cell r="L337" t="str">
            <v>UT</v>
          </cell>
          <cell r="AB337">
            <v>6</v>
          </cell>
          <cell r="AC337">
            <v>574.20000000000005</v>
          </cell>
          <cell r="AE337">
            <v>78</v>
          </cell>
          <cell r="AH337">
            <v>130.5</v>
          </cell>
          <cell r="AR337">
            <v>2015</v>
          </cell>
          <cell r="AS337">
            <v>9</v>
          </cell>
        </row>
        <row r="338">
          <cell r="F338" t="str">
            <v>Completed</v>
          </cell>
          <cell r="L338" t="str">
            <v>UT</v>
          </cell>
          <cell r="AB338">
            <v>10</v>
          </cell>
          <cell r="AC338">
            <v>957</v>
          </cell>
          <cell r="AE338">
            <v>130</v>
          </cell>
          <cell r="AH338">
            <v>217.5</v>
          </cell>
          <cell r="AR338">
            <v>2015</v>
          </cell>
          <cell r="AS338">
            <v>9</v>
          </cell>
        </row>
        <row r="339">
          <cell r="F339" t="str">
            <v>Completed</v>
          </cell>
          <cell r="L339" t="str">
            <v>UT</v>
          </cell>
          <cell r="AB339">
            <v>36</v>
          </cell>
          <cell r="AC339">
            <v>3445.2000000000003</v>
          </cell>
          <cell r="AE339">
            <v>360</v>
          </cell>
          <cell r="AH339">
            <v>743.04</v>
          </cell>
          <cell r="AR339">
            <v>2015</v>
          </cell>
          <cell r="AS339">
            <v>9</v>
          </cell>
        </row>
        <row r="340">
          <cell r="F340" t="str">
            <v>Completed</v>
          </cell>
          <cell r="L340" t="str">
            <v>UT</v>
          </cell>
          <cell r="AB340">
            <v>36</v>
          </cell>
          <cell r="AC340">
            <v>1357.2</v>
          </cell>
          <cell r="AE340">
            <v>180</v>
          </cell>
          <cell r="AH340">
            <v>594</v>
          </cell>
          <cell r="AR340">
            <v>2015</v>
          </cell>
          <cell r="AS340">
            <v>9</v>
          </cell>
        </row>
        <row r="341">
          <cell r="F341" t="str">
            <v>Completed</v>
          </cell>
          <cell r="L341" t="str">
            <v>UT</v>
          </cell>
          <cell r="AB341">
            <v>12</v>
          </cell>
          <cell r="AC341">
            <v>1148.4000000000001</v>
          </cell>
          <cell r="AE341">
            <v>120</v>
          </cell>
          <cell r="AH341">
            <v>247.68</v>
          </cell>
          <cell r="AR341">
            <v>2015</v>
          </cell>
          <cell r="AS341">
            <v>9</v>
          </cell>
        </row>
        <row r="342">
          <cell r="F342" t="str">
            <v>Completed</v>
          </cell>
          <cell r="L342" t="str">
            <v>UT</v>
          </cell>
          <cell r="AB342">
            <v>24</v>
          </cell>
          <cell r="AC342">
            <v>904.80000000000007</v>
          </cell>
          <cell r="AE342">
            <v>120</v>
          </cell>
          <cell r="AH342">
            <v>396</v>
          </cell>
          <cell r="AR342">
            <v>2015</v>
          </cell>
          <cell r="AS342">
            <v>9</v>
          </cell>
        </row>
        <row r="343">
          <cell r="F343" t="str">
            <v>Completed</v>
          </cell>
          <cell r="L343" t="str">
            <v>UT</v>
          </cell>
          <cell r="AB343">
            <v>20</v>
          </cell>
          <cell r="AC343">
            <v>754</v>
          </cell>
          <cell r="AE343">
            <v>100</v>
          </cell>
          <cell r="AH343">
            <v>330</v>
          </cell>
          <cell r="AR343">
            <v>2015</v>
          </cell>
          <cell r="AS343">
            <v>9</v>
          </cell>
        </row>
        <row r="344">
          <cell r="F344" t="str">
            <v>Completed</v>
          </cell>
          <cell r="L344" t="str">
            <v>UT</v>
          </cell>
          <cell r="AB344">
            <v>12</v>
          </cell>
          <cell r="AC344">
            <v>1148.4000000000001</v>
          </cell>
          <cell r="AE344">
            <v>120</v>
          </cell>
          <cell r="AH344">
            <v>247.68</v>
          </cell>
          <cell r="AR344">
            <v>2015</v>
          </cell>
          <cell r="AS344">
            <v>9</v>
          </cell>
        </row>
        <row r="345">
          <cell r="F345" t="str">
            <v>Completed</v>
          </cell>
          <cell r="L345" t="str">
            <v>UT</v>
          </cell>
          <cell r="AB345">
            <v>6</v>
          </cell>
          <cell r="AC345">
            <v>667.2</v>
          </cell>
          <cell r="AE345">
            <v>42</v>
          </cell>
          <cell r="AH345">
            <v>119.22</v>
          </cell>
          <cell r="AR345">
            <v>2015</v>
          </cell>
          <cell r="AS345">
            <v>9</v>
          </cell>
        </row>
        <row r="346">
          <cell r="F346" t="str">
            <v>Completed</v>
          </cell>
          <cell r="L346" t="str">
            <v>UT</v>
          </cell>
          <cell r="AB346">
            <v>26</v>
          </cell>
          <cell r="AC346">
            <v>2488.2000000000003</v>
          </cell>
          <cell r="AE346">
            <v>338</v>
          </cell>
          <cell r="AH346">
            <v>565.5</v>
          </cell>
          <cell r="AR346">
            <v>2015</v>
          </cell>
          <cell r="AS346">
            <v>9</v>
          </cell>
        </row>
        <row r="347">
          <cell r="F347" t="str">
            <v>Completed</v>
          </cell>
          <cell r="L347" t="str">
            <v>UT</v>
          </cell>
          <cell r="AB347">
            <v>14</v>
          </cell>
          <cell r="AC347">
            <v>1556.8</v>
          </cell>
          <cell r="AE347">
            <v>70</v>
          </cell>
          <cell r="AH347">
            <v>278.18</v>
          </cell>
          <cell r="AR347">
            <v>2015</v>
          </cell>
          <cell r="AS347">
            <v>9</v>
          </cell>
        </row>
        <row r="348">
          <cell r="F348" t="str">
            <v>Completed</v>
          </cell>
          <cell r="L348" t="str">
            <v>UT</v>
          </cell>
          <cell r="AB348">
            <v>46</v>
          </cell>
          <cell r="AC348">
            <v>4402.2</v>
          </cell>
          <cell r="AE348">
            <v>460</v>
          </cell>
          <cell r="AH348">
            <v>949.44</v>
          </cell>
          <cell r="AR348">
            <v>2015</v>
          </cell>
          <cell r="AS348">
            <v>9</v>
          </cell>
        </row>
        <row r="349">
          <cell r="F349" t="str">
            <v>Completed</v>
          </cell>
          <cell r="L349" t="str">
            <v>UT</v>
          </cell>
          <cell r="AB349">
            <v>120</v>
          </cell>
          <cell r="AC349">
            <v>4524</v>
          </cell>
          <cell r="AE349">
            <v>600</v>
          </cell>
          <cell r="AH349">
            <v>1980</v>
          </cell>
          <cell r="AR349">
            <v>2015</v>
          </cell>
          <cell r="AS349">
            <v>9</v>
          </cell>
        </row>
        <row r="350">
          <cell r="F350" t="str">
            <v>Completed</v>
          </cell>
          <cell r="L350" t="str">
            <v>UT</v>
          </cell>
          <cell r="AB350">
            <v>20</v>
          </cell>
          <cell r="AC350">
            <v>1914</v>
          </cell>
          <cell r="AE350">
            <v>200</v>
          </cell>
          <cell r="AH350">
            <v>412.8</v>
          </cell>
          <cell r="AR350">
            <v>2015</v>
          </cell>
          <cell r="AS350">
            <v>9</v>
          </cell>
        </row>
        <row r="351">
          <cell r="F351" t="str">
            <v>Completed</v>
          </cell>
          <cell r="L351" t="str">
            <v>UT</v>
          </cell>
          <cell r="AB351">
            <v>30</v>
          </cell>
          <cell r="AC351">
            <v>2871</v>
          </cell>
          <cell r="AE351">
            <v>387.87</v>
          </cell>
          <cell r="AH351">
            <v>652.5</v>
          </cell>
          <cell r="AR351">
            <v>2015</v>
          </cell>
          <cell r="AS351">
            <v>9</v>
          </cell>
        </row>
        <row r="352">
          <cell r="F352" t="str">
            <v>Completed</v>
          </cell>
          <cell r="L352" t="str">
            <v>UT</v>
          </cell>
          <cell r="AB352">
            <v>1</v>
          </cell>
          <cell r="AC352">
            <v>37.700000000000003</v>
          </cell>
          <cell r="AE352">
            <v>5</v>
          </cell>
          <cell r="AH352">
            <v>16.5</v>
          </cell>
          <cell r="AR352">
            <v>2015</v>
          </cell>
          <cell r="AS352">
            <v>9</v>
          </cell>
        </row>
        <row r="353">
          <cell r="F353" t="str">
            <v>Completed</v>
          </cell>
          <cell r="L353" t="str">
            <v>UT</v>
          </cell>
          <cell r="AB353">
            <v>1</v>
          </cell>
          <cell r="AC353">
            <v>37.700000000000003</v>
          </cell>
          <cell r="AE353">
            <v>5</v>
          </cell>
          <cell r="AH353">
            <v>16.5</v>
          </cell>
          <cell r="AR353">
            <v>2015</v>
          </cell>
          <cell r="AS353">
            <v>9</v>
          </cell>
        </row>
        <row r="354">
          <cell r="F354" t="str">
            <v>Completed</v>
          </cell>
          <cell r="L354" t="str">
            <v>UT</v>
          </cell>
          <cell r="AB354">
            <v>21</v>
          </cell>
          <cell r="AC354">
            <v>1419.6</v>
          </cell>
          <cell r="AE354">
            <v>105</v>
          </cell>
          <cell r="AH354">
            <v>235.83</v>
          </cell>
          <cell r="AR354">
            <v>2015</v>
          </cell>
          <cell r="AS354">
            <v>9</v>
          </cell>
        </row>
        <row r="355">
          <cell r="F355" t="str">
            <v>Completed</v>
          </cell>
          <cell r="L355" t="str">
            <v>UT</v>
          </cell>
          <cell r="AB355">
            <v>24</v>
          </cell>
          <cell r="AC355">
            <v>2668.8</v>
          </cell>
          <cell r="AE355">
            <v>168</v>
          </cell>
          <cell r="AH355">
            <v>476.88</v>
          </cell>
          <cell r="AR355">
            <v>2015</v>
          </cell>
          <cell r="AS355">
            <v>9</v>
          </cell>
        </row>
        <row r="356">
          <cell r="F356" t="str">
            <v>Completed</v>
          </cell>
          <cell r="L356" t="str">
            <v>UT</v>
          </cell>
          <cell r="AB356">
            <v>10</v>
          </cell>
          <cell r="AC356">
            <v>377</v>
          </cell>
          <cell r="AE356">
            <v>50</v>
          </cell>
          <cell r="AH356">
            <v>165</v>
          </cell>
          <cell r="AR356">
            <v>2015</v>
          </cell>
          <cell r="AS356">
            <v>9</v>
          </cell>
        </row>
        <row r="357">
          <cell r="F357" t="str">
            <v>Completed</v>
          </cell>
          <cell r="L357" t="str">
            <v>UT</v>
          </cell>
          <cell r="AB357">
            <v>6</v>
          </cell>
          <cell r="AC357">
            <v>574.20000000000005</v>
          </cell>
          <cell r="AE357">
            <v>78</v>
          </cell>
          <cell r="AH357">
            <v>130.5</v>
          </cell>
          <cell r="AR357">
            <v>2015</v>
          </cell>
          <cell r="AS357">
            <v>9</v>
          </cell>
        </row>
        <row r="358">
          <cell r="F358" t="str">
            <v>Completed</v>
          </cell>
          <cell r="L358" t="str">
            <v>UT</v>
          </cell>
          <cell r="AB358">
            <v>20</v>
          </cell>
          <cell r="AC358">
            <v>2224</v>
          </cell>
          <cell r="AE358">
            <v>140</v>
          </cell>
          <cell r="AH358">
            <v>397.4</v>
          </cell>
          <cell r="AR358">
            <v>2015</v>
          </cell>
          <cell r="AS358">
            <v>9</v>
          </cell>
        </row>
        <row r="359">
          <cell r="F359" t="str">
            <v>Completed</v>
          </cell>
          <cell r="L359" t="str">
            <v>UT</v>
          </cell>
          <cell r="AB359">
            <v>30</v>
          </cell>
          <cell r="AC359">
            <v>1131</v>
          </cell>
          <cell r="AE359">
            <v>150</v>
          </cell>
          <cell r="AH359">
            <v>495</v>
          </cell>
          <cell r="AR359">
            <v>2015</v>
          </cell>
          <cell r="AS359">
            <v>9</v>
          </cell>
        </row>
        <row r="360">
          <cell r="F360" t="str">
            <v>Completed</v>
          </cell>
          <cell r="L360" t="str">
            <v>UT</v>
          </cell>
          <cell r="AB360">
            <v>40</v>
          </cell>
          <cell r="AC360">
            <v>1508</v>
          </cell>
          <cell r="AE360">
            <v>200</v>
          </cell>
          <cell r="AH360">
            <v>660</v>
          </cell>
          <cell r="AR360">
            <v>2015</v>
          </cell>
          <cell r="AS360">
            <v>9</v>
          </cell>
        </row>
        <row r="361">
          <cell r="F361" t="str">
            <v>Completed</v>
          </cell>
          <cell r="L361" t="str">
            <v>UT</v>
          </cell>
          <cell r="AB361">
            <v>30</v>
          </cell>
          <cell r="AC361">
            <v>1131</v>
          </cell>
          <cell r="AE361">
            <v>150</v>
          </cell>
          <cell r="AH361">
            <v>495</v>
          </cell>
          <cell r="AR361">
            <v>2015</v>
          </cell>
          <cell r="AS361">
            <v>9</v>
          </cell>
        </row>
        <row r="362">
          <cell r="F362" t="str">
            <v>Completed</v>
          </cell>
          <cell r="L362" t="str">
            <v>UT</v>
          </cell>
          <cell r="AB362">
            <v>12</v>
          </cell>
          <cell r="AC362">
            <v>1148.4000000000001</v>
          </cell>
          <cell r="AE362">
            <v>120</v>
          </cell>
          <cell r="AH362">
            <v>247.68</v>
          </cell>
          <cell r="AR362">
            <v>2015</v>
          </cell>
          <cell r="AS362">
            <v>9</v>
          </cell>
        </row>
        <row r="363">
          <cell r="F363" t="str">
            <v>Completed</v>
          </cell>
          <cell r="L363" t="str">
            <v>UT</v>
          </cell>
          <cell r="AB363">
            <v>16</v>
          </cell>
          <cell r="AC363">
            <v>1531.2</v>
          </cell>
          <cell r="AE363">
            <v>208</v>
          </cell>
          <cell r="AH363">
            <v>348</v>
          </cell>
          <cell r="AR363">
            <v>2015</v>
          </cell>
          <cell r="AS363">
            <v>9</v>
          </cell>
        </row>
        <row r="364">
          <cell r="F364" t="str">
            <v>Completed</v>
          </cell>
          <cell r="L364" t="str">
            <v>UT</v>
          </cell>
          <cell r="AB364">
            <v>24</v>
          </cell>
          <cell r="AC364">
            <v>2296.8000000000002</v>
          </cell>
          <cell r="AE364">
            <v>312</v>
          </cell>
          <cell r="AH364">
            <v>522</v>
          </cell>
          <cell r="AR364">
            <v>2015</v>
          </cell>
          <cell r="AS364">
            <v>9</v>
          </cell>
        </row>
        <row r="365">
          <cell r="F365" t="str">
            <v>Completed</v>
          </cell>
          <cell r="L365" t="str">
            <v>UT</v>
          </cell>
          <cell r="AB365">
            <v>6</v>
          </cell>
          <cell r="AC365">
            <v>574.20000000000005</v>
          </cell>
          <cell r="AE365">
            <v>78</v>
          </cell>
          <cell r="AH365">
            <v>130.5</v>
          </cell>
          <cell r="AR365">
            <v>2015</v>
          </cell>
          <cell r="AS365">
            <v>9</v>
          </cell>
        </row>
        <row r="366">
          <cell r="F366" t="str">
            <v>Completed</v>
          </cell>
          <cell r="L366" t="str">
            <v>UT</v>
          </cell>
          <cell r="AB366">
            <v>6</v>
          </cell>
          <cell r="AC366">
            <v>574.20000000000005</v>
          </cell>
          <cell r="AE366">
            <v>78</v>
          </cell>
          <cell r="AH366">
            <v>130.5</v>
          </cell>
          <cell r="AR366">
            <v>2015</v>
          </cell>
          <cell r="AS366">
            <v>9</v>
          </cell>
        </row>
        <row r="367">
          <cell r="F367" t="str">
            <v>Completed</v>
          </cell>
          <cell r="L367" t="str">
            <v>UT</v>
          </cell>
          <cell r="AB367">
            <v>2</v>
          </cell>
          <cell r="AC367">
            <v>191.4</v>
          </cell>
          <cell r="AE367">
            <v>26</v>
          </cell>
          <cell r="AH367">
            <v>62.12</v>
          </cell>
          <cell r="AR367">
            <v>2015</v>
          </cell>
          <cell r="AS367">
            <v>9</v>
          </cell>
        </row>
        <row r="368">
          <cell r="F368" t="str">
            <v>Completed</v>
          </cell>
          <cell r="L368" t="str">
            <v>UT</v>
          </cell>
          <cell r="AB368">
            <v>3</v>
          </cell>
          <cell r="AC368">
            <v>287.10000000000002</v>
          </cell>
          <cell r="AE368">
            <v>39</v>
          </cell>
          <cell r="AH368">
            <v>93.18</v>
          </cell>
          <cell r="AR368">
            <v>2015</v>
          </cell>
          <cell r="AS368">
            <v>9</v>
          </cell>
        </row>
        <row r="369">
          <cell r="F369" t="str">
            <v>Completed</v>
          </cell>
          <cell r="L369" t="str">
            <v>UT</v>
          </cell>
          <cell r="AB369">
            <v>185</v>
          </cell>
          <cell r="AC369">
            <v>12505.999999999998</v>
          </cell>
          <cell r="AE369">
            <v>925</v>
          </cell>
          <cell r="AH369">
            <v>2077.5500000000002</v>
          </cell>
          <cell r="AR369">
            <v>2015</v>
          </cell>
          <cell r="AS369">
            <v>10</v>
          </cell>
        </row>
        <row r="370">
          <cell r="F370" t="str">
            <v>Completed</v>
          </cell>
          <cell r="L370" t="str">
            <v>UT</v>
          </cell>
          <cell r="AB370">
            <v>60</v>
          </cell>
          <cell r="AC370">
            <v>5742</v>
          </cell>
          <cell r="AE370">
            <v>600</v>
          </cell>
          <cell r="AH370">
            <v>1238.4000000000001</v>
          </cell>
          <cell r="AR370">
            <v>2015</v>
          </cell>
          <cell r="AS370">
            <v>10</v>
          </cell>
        </row>
        <row r="371">
          <cell r="F371" t="str">
            <v>Completed</v>
          </cell>
          <cell r="L371" t="str">
            <v>UT</v>
          </cell>
          <cell r="AB371">
            <v>1</v>
          </cell>
          <cell r="AC371">
            <v>95.7</v>
          </cell>
          <cell r="AE371">
            <v>13</v>
          </cell>
          <cell r="AH371">
            <v>21.75</v>
          </cell>
          <cell r="AR371">
            <v>2015</v>
          </cell>
          <cell r="AS371">
            <v>10</v>
          </cell>
        </row>
        <row r="372">
          <cell r="F372" t="str">
            <v>Completed</v>
          </cell>
          <cell r="L372" t="str">
            <v>UT</v>
          </cell>
          <cell r="AB372">
            <v>1</v>
          </cell>
          <cell r="AC372">
            <v>95.7</v>
          </cell>
          <cell r="AE372">
            <v>13</v>
          </cell>
          <cell r="AH372">
            <v>21.75</v>
          </cell>
          <cell r="AR372">
            <v>2015</v>
          </cell>
          <cell r="AS372">
            <v>10</v>
          </cell>
        </row>
        <row r="373">
          <cell r="F373" t="str">
            <v>Completed</v>
          </cell>
          <cell r="L373" t="str">
            <v>UT</v>
          </cell>
          <cell r="AB373">
            <v>16</v>
          </cell>
          <cell r="AC373">
            <v>1531.2</v>
          </cell>
          <cell r="AE373">
            <v>160</v>
          </cell>
          <cell r="AH373">
            <v>330.24</v>
          </cell>
          <cell r="AR373">
            <v>2015</v>
          </cell>
          <cell r="AS373">
            <v>10</v>
          </cell>
        </row>
        <row r="374">
          <cell r="F374" t="str">
            <v>Completed</v>
          </cell>
          <cell r="L374" t="str">
            <v>UT</v>
          </cell>
          <cell r="AB374">
            <v>8</v>
          </cell>
          <cell r="AC374">
            <v>889.6</v>
          </cell>
          <cell r="AE374">
            <v>56</v>
          </cell>
          <cell r="AH374">
            <v>158.96</v>
          </cell>
          <cell r="AR374">
            <v>2015</v>
          </cell>
          <cell r="AS374">
            <v>10</v>
          </cell>
        </row>
        <row r="375">
          <cell r="F375" t="str">
            <v>Completed</v>
          </cell>
          <cell r="L375" t="str">
            <v>UT</v>
          </cell>
          <cell r="AB375">
            <v>48</v>
          </cell>
          <cell r="AC375">
            <v>4593.6000000000004</v>
          </cell>
          <cell r="AE375">
            <v>480</v>
          </cell>
          <cell r="AH375">
            <v>990.72</v>
          </cell>
          <cell r="AR375">
            <v>2015</v>
          </cell>
          <cell r="AS375">
            <v>10</v>
          </cell>
        </row>
        <row r="376">
          <cell r="F376" t="str">
            <v>Completed</v>
          </cell>
          <cell r="L376" t="str">
            <v>UT</v>
          </cell>
          <cell r="AB376">
            <v>12</v>
          </cell>
          <cell r="AC376">
            <v>1148.4000000000001</v>
          </cell>
          <cell r="AE376">
            <v>120</v>
          </cell>
          <cell r="AH376">
            <v>247.68</v>
          </cell>
          <cell r="AR376">
            <v>2015</v>
          </cell>
          <cell r="AS376">
            <v>10</v>
          </cell>
        </row>
        <row r="377">
          <cell r="F377" t="str">
            <v>Completed</v>
          </cell>
          <cell r="L377" t="str">
            <v>UT</v>
          </cell>
          <cell r="AB377">
            <v>6</v>
          </cell>
          <cell r="AC377">
            <v>667.2</v>
          </cell>
          <cell r="AE377">
            <v>42</v>
          </cell>
          <cell r="AH377">
            <v>119.22</v>
          </cell>
          <cell r="AR377">
            <v>2015</v>
          </cell>
          <cell r="AS377">
            <v>10</v>
          </cell>
        </row>
        <row r="378">
          <cell r="F378" t="str">
            <v>Completed</v>
          </cell>
          <cell r="L378" t="str">
            <v>UT</v>
          </cell>
          <cell r="AB378">
            <v>16</v>
          </cell>
          <cell r="AC378">
            <v>1531.2</v>
          </cell>
          <cell r="AE378">
            <v>208</v>
          </cell>
          <cell r="AH378">
            <v>348</v>
          </cell>
          <cell r="AR378">
            <v>2015</v>
          </cell>
          <cell r="AS378">
            <v>10</v>
          </cell>
        </row>
        <row r="379">
          <cell r="F379" t="str">
            <v>Completed</v>
          </cell>
          <cell r="L379" t="str">
            <v>UT</v>
          </cell>
          <cell r="AB379">
            <v>2</v>
          </cell>
          <cell r="AC379">
            <v>191.4</v>
          </cell>
          <cell r="AE379">
            <v>26</v>
          </cell>
          <cell r="AH379">
            <v>43.5</v>
          </cell>
          <cell r="AR379">
            <v>2015</v>
          </cell>
          <cell r="AS379">
            <v>10</v>
          </cell>
        </row>
        <row r="380">
          <cell r="F380" t="str">
            <v>Completed</v>
          </cell>
          <cell r="L380" t="str">
            <v>UT</v>
          </cell>
          <cell r="AB380">
            <v>11</v>
          </cell>
          <cell r="AC380">
            <v>1052.7</v>
          </cell>
          <cell r="AE380">
            <v>143</v>
          </cell>
          <cell r="AH380">
            <v>239.25</v>
          </cell>
          <cell r="AR380">
            <v>2015</v>
          </cell>
          <cell r="AS380">
            <v>10</v>
          </cell>
        </row>
        <row r="381">
          <cell r="F381" t="str">
            <v>Completed</v>
          </cell>
          <cell r="L381" t="str">
            <v>UT</v>
          </cell>
          <cell r="AB381">
            <v>1</v>
          </cell>
          <cell r="AC381">
            <v>95.7</v>
          </cell>
          <cell r="AE381">
            <v>13</v>
          </cell>
          <cell r="AH381">
            <v>21.75</v>
          </cell>
          <cell r="AR381">
            <v>2015</v>
          </cell>
          <cell r="AS381">
            <v>10</v>
          </cell>
        </row>
        <row r="382">
          <cell r="F382" t="str">
            <v>Completed</v>
          </cell>
          <cell r="L382" t="str">
            <v>UT</v>
          </cell>
          <cell r="AB382">
            <v>12</v>
          </cell>
          <cell r="AC382">
            <v>1148.4000000000001</v>
          </cell>
          <cell r="AE382">
            <v>156</v>
          </cell>
          <cell r="AH382">
            <v>261</v>
          </cell>
          <cell r="AR382">
            <v>2015</v>
          </cell>
          <cell r="AS382">
            <v>10</v>
          </cell>
        </row>
        <row r="383">
          <cell r="F383" t="str">
            <v>Completed</v>
          </cell>
          <cell r="L383" t="str">
            <v>UT</v>
          </cell>
          <cell r="AB383">
            <v>40</v>
          </cell>
          <cell r="AC383">
            <v>1508</v>
          </cell>
          <cell r="AE383">
            <v>200</v>
          </cell>
          <cell r="AH383">
            <v>660</v>
          </cell>
          <cell r="AR383">
            <v>2015</v>
          </cell>
          <cell r="AS383">
            <v>10</v>
          </cell>
        </row>
        <row r="384">
          <cell r="F384" t="str">
            <v>Completed</v>
          </cell>
          <cell r="L384" t="str">
            <v>UT</v>
          </cell>
          <cell r="AB384">
            <v>10</v>
          </cell>
          <cell r="AC384">
            <v>377</v>
          </cell>
          <cell r="AE384">
            <v>50</v>
          </cell>
          <cell r="AH384">
            <v>165</v>
          </cell>
          <cell r="AR384">
            <v>2015</v>
          </cell>
          <cell r="AS384">
            <v>10</v>
          </cell>
        </row>
        <row r="385">
          <cell r="F385" t="str">
            <v>Completed</v>
          </cell>
          <cell r="L385" t="str">
            <v>UT</v>
          </cell>
          <cell r="AB385">
            <v>24</v>
          </cell>
          <cell r="AC385">
            <v>2296.8000000000002</v>
          </cell>
          <cell r="AE385">
            <v>240</v>
          </cell>
          <cell r="AH385">
            <v>495.36</v>
          </cell>
          <cell r="AR385">
            <v>2015</v>
          </cell>
          <cell r="AS385">
            <v>10</v>
          </cell>
        </row>
        <row r="386">
          <cell r="F386" t="str">
            <v>Completed</v>
          </cell>
          <cell r="L386" t="str">
            <v>UT</v>
          </cell>
          <cell r="AB386">
            <v>12</v>
          </cell>
          <cell r="AC386">
            <v>452.40000000000003</v>
          </cell>
          <cell r="AE386">
            <v>60</v>
          </cell>
          <cell r="AH386">
            <v>198</v>
          </cell>
          <cell r="AR386">
            <v>2015</v>
          </cell>
          <cell r="AS386">
            <v>10</v>
          </cell>
        </row>
        <row r="387">
          <cell r="F387" t="str">
            <v>Completed</v>
          </cell>
          <cell r="L387" t="str">
            <v>UT</v>
          </cell>
          <cell r="AB387">
            <v>6</v>
          </cell>
          <cell r="AC387">
            <v>574.20000000000005</v>
          </cell>
          <cell r="AE387">
            <v>78</v>
          </cell>
          <cell r="AH387">
            <v>130.5</v>
          </cell>
          <cell r="AR387">
            <v>2015</v>
          </cell>
          <cell r="AS387">
            <v>10</v>
          </cell>
        </row>
        <row r="388">
          <cell r="F388" t="str">
            <v>Completed</v>
          </cell>
          <cell r="L388" t="str">
            <v>UT</v>
          </cell>
          <cell r="AB388">
            <v>25</v>
          </cell>
          <cell r="AC388">
            <v>2392.5</v>
          </cell>
          <cell r="AE388">
            <v>325</v>
          </cell>
          <cell r="AH388">
            <v>543.75</v>
          </cell>
          <cell r="AR388">
            <v>2015</v>
          </cell>
          <cell r="AS388">
            <v>10</v>
          </cell>
        </row>
        <row r="389">
          <cell r="F389" t="str">
            <v>Completed</v>
          </cell>
          <cell r="L389" t="str">
            <v>UT</v>
          </cell>
          <cell r="AB389">
            <v>12</v>
          </cell>
          <cell r="AC389">
            <v>452.40000000000003</v>
          </cell>
          <cell r="AE389">
            <v>60</v>
          </cell>
          <cell r="AH389">
            <v>198</v>
          </cell>
          <cell r="AR389">
            <v>2015</v>
          </cell>
          <cell r="AS389">
            <v>10</v>
          </cell>
        </row>
        <row r="390">
          <cell r="F390" t="str">
            <v>Completed</v>
          </cell>
          <cell r="L390" t="str">
            <v>UT</v>
          </cell>
          <cell r="AB390">
            <v>12</v>
          </cell>
          <cell r="AC390">
            <v>452.40000000000003</v>
          </cell>
          <cell r="AE390">
            <v>60</v>
          </cell>
          <cell r="AH390">
            <v>198</v>
          </cell>
          <cell r="AR390">
            <v>2015</v>
          </cell>
          <cell r="AS390">
            <v>10</v>
          </cell>
        </row>
        <row r="391">
          <cell r="F391" t="str">
            <v>Completed</v>
          </cell>
          <cell r="L391" t="str">
            <v>UT</v>
          </cell>
          <cell r="AB391">
            <v>5</v>
          </cell>
          <cell r="AC391">
            <v>478.5</v>
          </cell>
          <cell r="AE391">
            <v>65</v>
          </cell>
          <cell r="AH391">
            <v>155.30000000000001</v>
          </cell>
          <cell r="AR391">
            <v>2015</v>
          </cell>
          <cell r="AS391">
            <v>10</v>
          </cell>
        </row>
        <row r="392">
          <cell r="F392" t="str">
            <v>Completed</v>
          </cell>
          <cell r="L392" t="str">
            <v>UT</v>
          </cell>
          <cell r="AB392">
            <v>16</v>
          </cell>
          <cell r="AC392">
            <v>1531.2</v>
          </cell>
          <cell r="AE392">
            <v>201.6</v>
          </cell>
          <cell r="AH392">
            <v>348</v>
          </cell>
          <cell r="AR392">
            <v>2015</v>
          </cell>
          <cell r="AS392">
            <v>10</v>
          </cell>
        </row>
        <row r="393">
          <cell r="F393" t="str">
            <v>Completed</v>
          </cell>
          <cell r="L393" t="str">
            <v>UT</v>
          </cell>
          <cell r="AB393">
            <v>540</v>
          </cell>
          <cell r="AC393">
            <v>51678</v>
          </cell>
          <cell r="AE393">
            <v>7020</v>
          </cell>
          <cell r="AH393">
            <v>11745</v>
          </cell>
          <cell r="AR393">
            <v>2015</v>
          </cell>
          <cell r="AS393">
            <v>10</v>
          </cell>
        </row>
        <row r="394">
          <cell r="F394" t="str">
            <v>Completed</v>
          </cell>
          <cell r="L394" t="str">
            <v>UT</v>
          </cell>
          <cell r="AB394">
            <v>31</v>
          </cell>
          <cell r="AC394">
            <v>2966.7000000000003</v>
          </cell>
          <cell r="AE394">
            <v>403</v>
          </cell>
          <cell r="AH394">
            <v>674.25</v>
          </cell>
          <cell r="AR394">
            <v>2015</v>
          </cell>
          <cell r="AS394">
            <v>10</v>
          </cell>
        </row>
        <row r="395">
          <cell r="F395" t="str">
            <v>Completed</v>
          </cell>
          <cell r="L395" t="str">
            <v>UT</v>
          </cell>
          <cell r="AB395">
            <v>6</v>
          </cell>
          <cell r="AC395">
            <v>574.20000000000005</v>
          </cell>
          <cell r="AE395">
            <v>78</v>
          </cell>
          <cell r="AH395">
            <v>130.5</v>
          </cell>
          <cell r="AR395">
            <v>2015</v>
          </cell>
          <cell r="AS395">
            <v>10</v>
          </cell>
        </row>
        <row r="396">
          <cell r="F396" t="str">
            <v>Completed</v>
          </cell>
          <cell r="L396" t="str">
            <v>UT</v>
          </cell>
          <cell r="AB396">
            <v>12</v>
          </cell>
          <cell r="AC396">
            <v>1148.4000000000001</v>
          </cell>
          <cell r="AE396">
            <v>156</v>
          </cell>
          <cell r="AH396">
            <v>261</v>
          </cell>
          <cell r="AR396">
            <v>2015</v>
          </cell>
          <cell r="AS396">
            <v>10</v>
          </cell>
        </row>
        <row r="397">
          <cell r="F397" t="str">
            <v>Completed</v>
          </cell>
          <cell r="L397" t="str">
            <v>UT</v>
          </cell>
          <cell r="AB397">
            <v>18</v>
          </cell>
          <cell r="AC397">
            <v>2001.6000000000001</v>
          </cell>
          <cell r="AE397">
            <v>126</v>
          </cell>
          <cell r="AH397">
            <v>357.66</v>
          </cell>
          <cell r="AR397">
            <v>2015</v>
          </cell>
          <cell r="AS397">
            <v>10</v>
          </cell>
        </row>
        <row r="398">
          <cell r="F398" t="str">
            <v>Completed</v>
          </cell>
          <cell r="L398" t="str">
            <v>UT</v>
          </cell>
          <cell r="AB398">
            <v>12</v>
          </cell>
          <cell r="AC398">
            <v>452.40000000000003</v>
          </cell>
          <cell r="AE398">
            <v>60</v>
          </cell>
          <cell r="AH398">
            <v>198</v>
          </cell>
          <cell r="AR398">
            <v>2015</v>
          </cell>
          <cell r="AS398">
            <v>10</v>
          </cell>
        </row>
        <row r="399">
          <cell r="F399" t="str">
            <v>Completed</v>
          </cell>
          <cell r="L399" t="str">
            <v>UT</v>
          </cell>
          <cell r="AB399">
            <v>12</v>
          </cell>
          <cell r="AC399">
            <v>1334.4</v>
          </cell>
          <cell r="AE399">
            <v>84</v>
          </cell>
          <cell r="AH399">
            <v>238.44</v>
          </cell>
          <cell r="AR399">
            <v>2015</v>
          </cell>
          <cell r="AS399">
            <v>10</v>
          </cell>
        </row>
        <row r="400">
          <cell r="F400" t="str">
            <v>Completed</v>
          </cell>
          <cell r="L400" t="str">
            <v>UT</v>
          </cell>
          <cell r="AB400">
            <v>12</v>
          </cell>
          <cell r="AC400">
            <v>1148.4000000000001</v>
          </cell>
          <cell r="AE400">
            <v>156</v>
          </cell>
          <cell r="AH400">
            <v>261</v>
          </cell>
          <cell r="AR400">
            <v>2015</v>
          </cell>
          <cell r="AS400">
            <v>10</v>
          </cell>
        </row>
        <row r="401">
          <cell r="F401" t="str">
            <v>Completed</v>
          </cell>
          <cell r="L401" t="str">
            <v>UT</v>
          </cell>
          <cell r="AB401">
            <v>18</v>
          </cell>
          <cell r="AC401">
            <v>1722.6000000000001</v>
          </cell>
          <cell r="AE401">
            <v>180</v>
          </cell>
          <cell r="AH401">
            <v>371.52</v>
          </cell>
          <cell r="AR401">
            <v>2015</v>
          </cell>
          <cell r="AS401">
            <v>10</v>
          </cell>
        </row>
        <row r="402">
          <cell r="F402" t="str">
            <v>Completed</v>
          </cell>
          <cell r="L402" t="str">
            <v>UT</v>
          </cell>
          <cell r="AB402">
            <v>36</v>
          </cell>
          <cell r="AC402">
            <v>3445.2000000000003</v>
          </cell>
          <cell r="AE402">
            <v>360</v>
          </cell>
          <cell r="AH402">
            <v>743.04</v>
          </cell>
          <cell r="AR402">
            <v>2015</v>
          </cell>
          <cell r="AS402">
            <v>10</v>
          </cell>
        </row>
        <row r="403">
          <cell r="F403" t="str">
            <v>Completed</v>
          </cell>
          <cell r="L403" t="str">
            <v>UT</v>
          </cell>
          <cell r="AB403">
            <v>6</v>
          </cell>
          <cell r="AC403">
            <v>405.59999999999997</v>
          </cell>
          <cell r="AE403">
            <v>30</v>
          </cell>
          <cell r="AH403">
            <v>67.38</v>
          </cell>
          <cell r="AR403">
            <v>2015</v>
          </cell>
          <cell r="AS403">
            <v>10</v>
          </cell>
        </row>
        <row r="404">
          <cell r="F404" t="str">
            <v>Completed</v>
          </cell>
          <cell r="L404" t="str">
            <v>UT</v>
          </cell>
          <cell r="AB404">
            <v>6</v>
          </cell>
          <cell r="AC404">
            <v>574.20000000000005</v>
          </cell>
          <cell r="AE404">
            <v>78</v>
          </cell>
          <cell r="AH404">
            <v>130.5</v>
          </cell>
          <cell r="AR404">
            <v>2015</v>
          </cell>
          <cell r="AS404">
            <v>10</v>
          </cell>
        </row>
        <row r="405">
          <cell r="F405" t="str">
            <v>Completed</v>
          </cell>
          <cell r="L405" t="str">
            <v>UT</v>
          </cell>
          <cell r="AB405">
            <v>20</v>
          </cell>
          <cell r="AC405">
            <v>1914</v>
          </cell>
          <cell r="AE405">
            <v>260</v>
          </cell>
          <cell r="AH405">
            <v>435</v>
          </cell>
          <cell r="AR405">
            <v>2015</v>
          </cell>
          <cell r="AS405">
            <v>10</v>
          </cell>
        </row>
        <row r="406">
          <cell r="F406" t="str">
            <v>Completed</v>
          </cell>
          <cell r="L406" t="str">
            <v>UT</v>
          </cell>
          <cell r="AB406">
            <v>5</v>
          </cell>
          <cell r="AC406">
            <v>478.5</v>
          </cell>
          <cell r="AE406">
            <v>65</v>
          </cell>
          <cell r="AH406">
            <v>108.75</v>
          </cell>
          <cell r="AR406">
            <v>2015</v>
          </cell>
          <cell r="AS406">
            <v>10</v>
          </cell>
        </row>
        <row r="407">
          <cell r="F407" t="str">
            <v>Completed</v>
          </cell>
          <cell r="L407" t="str">
            <v>UT</v>
          </cell>
          <cell r="AB407">
            <v>1</v>
          </cell>
          <cell r="AC407">
            <v>95.7</v>
          </cell>
          <cell r="AE407">
            <v>13</v>
          </cell>
          <cell r="AH407">
            <v>21.75</v>
          </cell>
          <cell r="AR407">
            <v>2015</v>
          </cell>
          <cell r="AS407">
            <v>10</v>
          </cell>
        </row>
        <row r="408">
          <cell r="F408" t="str">
            <v>Completed</v>
          </cell>
          <cell r="L408" t="str">
            <v>UT</v>
          </cell>
          <cell r="AB408">
            <v>24</v>
          </cell>
          <cell r="AC408">
            <v>2296.8000000000002</v>
          </cell>
          <cell r="AE408">
            <v>302.39999999999998</v>
          </cell>
          <cell r="AH408">
            <v>522</v>
          </cell>
          <cell r="AR408">
            <v>2015</v>
          </cell>
          <cell r="AS408">
            <v>10</v>
          </cell>
        </row>
        <row r="409">
          <cell r="F409" t="str">
            <v>Completed</v>
          </cell>
          <cell r="L409" t="str">
            <v>UT</v>
          </cell>
          <cell r="AB409">
            <v>4</v>
          </cell>
          <cell r="AC409">
            <v>150.80000000000001</v>
          </cell>
          <cell r="AE409">
            <v>20</v>
          </cell>
          <cell r="AH409">
            <v>66</v>
          </cell>
          <cell r="AR409">
            <v>2015</v>
          </cell>
          <cell r="AS409">
            <v>10</v>
          </cell>
        </row>
        <row r="410">
          <cell r="F410" t="str">
            <v>Completed</v>
          </cell>
          <cell r="L410" t="str">
            <v>UT</v>
          </cell>
          <cell r="AB410">
            <v>30</v>
          </cell>
          <cell r="AC410">
            <v>2871</v>
          </cell>
          <cell r="AE410">
            <v>300</v>
          </cell>
          <cell r="AH410">
            <v>619.20000000000005</v>
          </cell>
          <cell r="AR410">
            <v>2015</v>
          </cell>
          <cell r="AS410">
            <v>10</v>
          </cell>
        </row>
        <row r="411">
          <cell r="F411" t="str">
            <v>Completed</v>
          </cell>
          <cell r="L411" t="str">
            <v>UT</v>
          </cell>
          <cell r="AB411">
            <v>10</v>
          </cell>
          <cell r="AC411">
            <v>957</v>
          </cell>
          <cell r="AE411">
            <v>100</v>
          </cell>
          <cell r="AH411">
            <v>206.4</v>
          </cell>
          <cell r="AR411">
            <v>2015</v>
          </cell>
          <cell r="AS411">
            <v>10</v>
          </cell>
        </row>
        <row r="412">
          <cell r="F412" t="str">
            <v>Completed</v>
          </cell>
          <cell r="L412" t="str">
            <v>UT</v>
          </cell>
          <cell r="AB412">
            <v>12</v>
          </cell>
          <cell r="AC412">
            <v>1148.4000000000001</v>
          </cell>
          <cell r="AE412">
            <v>120</v>
          </cell>
          <cell r="AH412">
            <v>247.68</v>
          </cell>
          <cell r="AR412">
            <v>2015</v>
          </cell>
          <cell r="AS412">
            <v>10</v>
          </cell>
        </row>
        <row r="413">
          <cell r="F413" t="str">
            <v>Completed</v>
          </cell>
          <cell r="L413" t="str">
            <v>UT</v>
          </cell>
          <cell r="AB413">
            <v>48</v>
          </cell>
          <cell r="AC413">
            <v>4593.6000000000004</v>
          </cell>
          <cell r="AE413">
            <v>480</v>
          </cell>
          <cell r="AH413">
            <v>990.72</v>
          </cell>
          <cell r="AR413">
            <v>2015</v>
          </cell>
          <cell r="AS413">
            <v>10</v>
          </cell>
        </row>
        <row r="414">
          <cell r="F414" t="str">
            <v>Completed</v>
          </cell>
          <cell r="L414" t="str">
            <v>UT</v>
          </cell>
          <cell r="AB414">
            <v>60</v>
          </cell>
          <cell r="AC414">
            <v>2262</v>
          </cell>
          <cell r="AE414">
            <v>300</v>
          </cell>
          <cell r="AH414">
            <v>990</v>
          </cell>
          <cell r="AR414">
            <v>2015</v>
          </cell>
          <cell r="AS414">
            <v>10</v>
          </cell>
        </row>
        <row r="415">
          <cell r="F415" t="str">
            <v>Completed</v>
          </cell>
          <cell r="L415" t="str">
            <v>UT</v>
          </cell>
          <cell r="AB415">
            <v>12</v>
          </cell>
          <cell r="AC415">
            <v>1148.4000000000001</v>
          </cell>
          <cell r="AE415">
            <v>120</v>
          </cell>
          <cell r="AH415">
            <v>247.68</v>
          </cell>
          <cell r="AR415">
            <v>2015</v>
          </cell>
          <cell r="AS415">
            <v>10</v>
          </cell>
        </row>
        <row r="416">
          <cell r="F416" t="str">
            <v>Completed</v>
          </cell>
          <cell r="L416" t="str">
            <v>UT</v>
          </cell>
          <cell r="AB416">
            <v>2</v>
          </cell>
          <cell r="AC416">
            <v>191.4</v>
          </cell>
          <cell r="AE416">
            <v>26</v>
          </cell>
          <cell r="AH416">
            <v>43.5</v>
          </cell>
          <cell r="AR416">
            <v>2015</v>
          </cell>
          <cell r="AS416">
            <v>10</v>
          </cell>
        </row>
        <row r="417">
          <cell r="F417" t="str">
            <v>Completed</v>
          </cell>
          <cell r="L417" t="str">
            <v>UT</v>
          </cell>
          <cell r="AB417">
            <v>1</v>
          </cell>
          <cell r="AC417">
            <v>111.2</v>
          </cell>
          <cell r="AE417">
            <v>7</v>
          </cell>
          <cell r="AH417">
            <v>19.87</v>
          </cell>
          <cell r="AR417">
            <v>2015</v>
          </cell>
          <cell r="AS417">
            <v>10</v>
          </cell>
        </row>
        <row r="418">
          <cell r="F418" t="str">
            <v>Completed</v>
          </cell>
          <cell r="L418" t="str">
            <v>UT</v>
          </cell>
          <cell r="AB418">
            <v>4</v>
          </cell>
          <cell r="AC418">
            <v>382.8</v>
          </cell>
          <cell r="AE418">
            <v>52</v>
          </cell>
          <cell r="AH418">
            <v>87</v>
          </cell>
          <cell r="AR418">
            <v>2015</v>
          </cell>
          <cell r="AS418">
            <v>10</v>
          </cell>
        </row>
        <row r="419">
          <cell r="F419" t="str">
            <v>Completed</v>
          </cell>
          <cell r="L419" t="str">
            <v>UT</v>
          </cell>
          <cell r="AB419">
            <v>2</v>
          </cell>
          <cell r="AC419">
            <v>191.4</v>
          </cell>
          <cell r="AE419">
            <v>26</v>
          </cell>
          <cell r="AH419">
            <v>43.5</v>
          </cell>
          <cell r="AR419">
            <v>2015</v>
          </cell>
          <cell r="AS419">
            <v>10</v>
          </cell>
        </row>
        <row r="420">
          <cell r="F420" t="str">
            <v>Completed</v>
          </cell>
          <cell r="L420" t="str">
            <v>UT</v>
          </cell>
          <cell r="AB420">
            <v>8</v>
          </cell>
          <cell r="AC420">
            <v>765.6</v>
          </cell>
          <cell r="AE420">
            <v>104</v>
          </cell>
          <cell r="AH420">
            <v>248.48</v>
          </cell>
          <cell r="AR420">
            <v>2015</v>
          </cell>
          <cell r="AS420">
            <v>10</v>
          </cell>
        </row>
        <row r="421">
          <cell r="F421" t="str">
            <v>Completed</v>
          </cell>
          <cell r="L421" t="str">
            <v>UT</v>
          </cell>
          <cell r="AB421">
            <v>9</v>
          </cell>
          <cell r="AC421">
            <v>861.30000000000007</v>
          </cell>
          <cell r="AE421">
            <v>90</v>
          </cell>
          <cell r="AH421">
            <v>185.76</v>
          </cell>
          <cell r="AR421">
            <v>2015</v>
          </cell>
          <cell r="AS421">
            <v>10</v>
          </cell>
        </row>
        <row r="422">
          <cell r="F422" t="str">
            <v>Completed</v>
          </cell>
          <cell r="L422" t="str">
            <v>UT</v>
          </cell>
          <cell r="AB422">
            <v>8</v>
          </cell>
          <cell r="AC422">
            <v>301.60000000000002</v>
          </cell>
          <cell r="AE422">
            <v>40</v>
          </cell>
          <cell r="AH422">
            <v>132</v>
          </cell>
          <cell r="AR422">
            <v>2015</v>
          </cell>
          <cell r="AS422">
            <v>10</v>
          </cell>
        </row>
        <row r="423">
          <cell r="F423" t="str">
            <v>Completed</v>
          </cell>
          <cell r="L423" t="str">
            <v>UT</v>
          </cell>
          <cell r="AB423">
            <v>6</v>
          </cell>
          <cell r="AC423">
            <v>405.59999999999997</v>
          </cell>
          <cell r="AE423">
            <v>30</v>
          </cell>
          <cell r="AH423">
            <v>67.38</v>
          </cell>
          <cell r="AR423">
            <v>2015</v>
          </cell>
          <cell r="AS423">
            <v>10</v>
          </cell>
        </row>
        <row r="424">
          <cell r="F424" t="str">
            <v>Completed</v>
          </cell>
          <cell r="L424" t="str">
            <v>UT</v>
          </cell>
          <cell r="AB424">
            <v>18</v>
          </cell>
          <cell r="AC424">
            <v>1722.6000000000001</v>
          </cell>
          <cell r="AE424">
            <v>234</v>
          </cell>
          <cell r="AH424">
            <v>559.08000000000004</v>
          </cell>
          <cell r="AR424">
            <v>2015</v>
          </cell>
          <cell r="AS424">
            <v>10</v>
          </cell>
        </row>
        <row r="425">
          <cell r="F425" t="str">
            <v>Completed</v>
          </cell>
          <cell r="L425" t="str">
            <v>UT</v>
          </cell>
          <cell r="AB425">
            <v>2</v>
          </cell>
          <cell r="AC425">
            <v>191.4</v>
          </cell>
          <cell r="AE425">
            <v>20</v>
          </cell>
          <cell r="AH425">
            <v>41.28</v>
          </cell>
          <cell r="AR425">
            <v>2015</v>
          </cell>
          <cell r="AS425">
            <v>10</v>
          </cell>
        </row>
        <row r="426">
          <cell r="F426" t="str">
            <v>Completed</v>
          </cell>
          <cell r="L426" t="str">
            <v>UT</v>
          </cell>
          <cell r="AB426">
            <v>6</v>
          </cell>
          <cell r="AC426">
            <v>574.20000000000005</v>
          </cell>
          <cell r="AE426">
            <v>60</v>
          </cell>
          <cell r="AH426">
            <v>123.84</v>
          </cell>
          <cell r="AR426">
            <v>2015</v>
          </cell>
          <cell r="AS426">
            <v>10</v>
          </cell>
        </row>
        <row r="427">
          <cell r="F427" t="str">
            <v>Completed</v>
          </cell>
          <cell r="L427" t="str">
            <v>UT</v>
          </cell>
          <cell r="AB427">
            <v>6</v>
          </cell>
          <cell r="AC427">
            <v>226.20000000000002</v>
          </cell>
          <cell r="AE427">
            <v>30</v>
          </cell>
          <cell r="AH427">
            <v>99</v>
          </cell>
          <cell r="AR427">
            <v>2015</v>
          </cell>
          <cell r="AS427">
            <v>10</v>
          </cell>
        </row>
        <row r="428">
          <cell r="F428" t="str">
            <v>Completed</v>
          </cell>
          <cell r="L428" t="str">
            <v>UT</v>
          </cell>
          <cell r="AB428">
            <v>4</v>
          </cell>
          <cell r="AC428">
            <v>270.39999999999998</v>
          </cell>
          <cell r="AE428">
            <v>20</v>
          </cell>
          <cell r="AH428">
            <v>44.92</v>
          </cell>
          <cell r="AR428">
            <v>2015</v>
          </cell>
          <cell r="AS428">
            <v>11</v>
          </cell>
        </row>
        <row r="429">
          <cell r="F429" t="str">
            <v>Completed</v>
          </cell>
          <cell r="L429" t="str">
            <v>UT</v>
          </cell>
          <cell r="AB429">
            <v>13</v>
          </cell>
          <cell r="AC429">
            <v>1244.1000000000001</v>
          </cell>
          <cell r="AE429">
            <v>138.97999999999999</v>
          </cell>
          <cell r="AH429">
            <v>403.78</v>
          </cell>
          <cell r="AR429">
            <v>2015</v>
          </cell>
          <cell r="AS429">
            <v>11</v>
          </cell>
        </row>
        <row r="430">
          <cell r="F430" t="str">
            <v>Completed</v>
          </cell>
          <cell r="L430" t="str">
            <v>UT</v>
          </cell>
          <cell r="AB430">
            <v>34</v>
          </cell>
          <cell r="AC430">
            <v>3253.8</v>
          </cell>
          <cell r="AE430">
            <v>363.5</v>
          </cell>
          <cell r="AH430">
            <v>1056.04</v>
          </cell>
          <cell r="AR430">
            <v>2015</v>
          </cell>
          <cell r="AS430">
            <v>11</v>
          </cell>
        </row>
        <row r="431">
          <cell r="F431" t="str">
            <v>Completed</v>
          </cell>
          <cell r="L431" t="str">
            <v>UT</v>
          </cell>
          <cell r="AB431">
            <v>9</v>
          </cell>
          <cell r="AC431">
            <v>861.30000000000007</v>
          </cell>
          <cell r="AE431">
            <v>90</v>
          </cell>
          <cell r="AH431">
            <v>185.76</v>
          </cell>
          <cell r="AR431">
            <v>2015</v>
          </cell>
          <cell r="AS431">
            <v>10</v>
          </cell>
        </row>
        <row r="432">
          <cell r="F432" t="str">
            <v>Completed</v>
          </cell>
          <cell r="L432" t="str">
            <v>UT</v>
          </cell>
          <cell r="AB432">
            <v>32</v>
          </cell>
          <cell r="AC432">
            <v>3062.4</v>
          </cell>
          <cell r="AE432">
            <v>416</v>
          </cell>
          <cell r="AH432">
            <v>993.92</v>
          </cell>
          <cell r="AR432">
            <v>2015</v>
          </cell>
          <cell r="AS432">
            <v>10</v>
          </cell>
        </row>
        <row r="433">
          <cell r="F433" t="str">
            <v>Completed</v>
          </cell>
          <cell r="L433" t="str">
            <v>UT</v>
          </cell>
          <cell r="AB433">
            <v>5</v>
          </cell>
          <cell r="AC433">
            <v>478.5</v>
          </cell>
          <cell r="AE433">
            <v>65</v>
          </cell>
          <cell r="AH433">
            <v>108.75</v>
          </cell>
          <cell r="AR433">
            <v>2015</v>
          </cell>
          <cell r="AS433">
            <v>10</v>
          </cell>
        </row>
        <row r="434">
          <cell r="F434" t="str">
            <v>Completed</v>
          </cell>
          <cell r="L434" t="str">
            <v>UT</v>
          </cell>
          <cell r="AB434">
            <v>11</v>
          </cell>
          <cell r="AC434">
            <v>1052.7</v>
          </cell>
          <cell r="AE434">
            <v>143</v>
          </cell>
          <cell r="AH434">
            <v>239.25</v>
          </cell>
          <cell r="AR434">
            <v>2015</v>
          </cell>
          <cell r="AS434">
            <v>10</v>
          </cell>
        </row>
        <row r="435">
          <cell r="F435" t="str">
            <v>Completed</v>
          </cell>
          <cell r="L435" t="str">
            <v>UT</v>
          </cell>
          <cell r="AB435">
            <v>13</v>
          </cell>
          <cell r="AC435">
            <v>1244.1000000000001</v>
          </cell>
          <cell r="AE435">
            <v>169</v>
          </cell>
          <cell r="AH435">
            <v>282.75</v>
          </cell>
          <cell r="AR435">
            <v>2015</v>
          </cell>
          <cell r="AS435">
            <v>10</v>
          </cell>
        </row>
        <row r="436">
          <cell r="F436" t="str">
            <v>Completed</v>
          </cell>
          <cell r="L436" t="str">
            <v>UT</v>
          </cell>
          <cell r="AB436">
            <v>12</v>
          </cell>
          <cell r="AC436">
            <v>1334.4</v>
          </cell>
          <cell r="AE436">
            <v>84</v>
          </cell>
          <cell r="AH436">
            <v>238.44</v>
          </cell>
          <cell r="AR436">
            <v>2015</v>
          </cell>
          <cell r="AS436">
            <v>10</v>
          </cell>
        </row>
        <row r="437">
          <cell r="F437" t="str">
            <v>Completed</v>
          </cell>
          <cell r="L437" t="str">
            <v>UT</v>
          </cell>
          <cell r="AB437">
            <v>24</v>
          </cell>
          <cell r="AC437">
            <v>904.80000000000007</v>
          </cell>
          <cell r="AE437">
            <v>120</v>
          </cell>
          <cell r="AH437">
            <v>396</v>
          </cell>
          <cell r="AR437">
            <v>2015</v>
          </cell>
          <cell r="AS437">
            <v>10</v>
          </cell>
        </row>
        <row r="438">
          <cell r="F438" t="str">
            <v>Completed</v>
          </cell>
          <cell r="L438" t="str">
            <v>UT</v>
          </cell>
          <cell r="AB438">
            <v>16</v>
          </cell>
          <cell r="AC438">
            <v>603.20000000000005</v>
          </cell>
          <cell r="AE438">
            <v>80</v>
          </cell>
          <cell r="AH438">
            <v>264</v>
          </cell>
          <cell r="AR438">
            <v>2015</v>
          </cell>
          <cell r="AS438">
            <v>10</v>
          </cell>
        </row>
        <row r="439">
          <cell r="F439" t="str">
            <v>Completed</v>
          </cell>
          <cell r="L439" t="str">
            <v>UT</v>
          </cell>
          <cell r="AB439">
            <v>6</v>
          </cell>
          <cell r="AC439">
            <v>574.20000000000005</v>
          </cell>
          <cell r="AE439">
            <v>78</v>
          </cell>
          <cell r="AH439">
            <v>130.5</v>
          </cell>
          <cell r="AR439">
            <v>2015</v>
          </cell>
          <cell r="AS439">
            <v>10</v>
          </cell>
        </row>
        <row r="440">
          <cell r="F440" t="str">
            <v>Completed</v>
          </cell>
          <cell r="L440" t="str">
            <v>UT</v>
          </cell>
          <cell r="AB440">
            <v>24</v>
          </cell>
          <cell r="AC440">
            <v>2296.8000000000002</v>
          </cell>
          <cell r="AE440">
            <v>240</v>
          </cell>
          <cell r="AH440">
            <v>495.36</v>
          </cell>
          <cell r="AR440">
            <v>2015</v>
          </cell>
          <cell r="AS440">
            <v>10</v>
          </cell>
        </row>
        <row r="441">
          <cell r="F441" t="str">
            <v>Completed</v>
          </cell>
          <cell r="L441" t="str">
            <v>UT</v>
          </cell>
          <cell r="AB441">
            <v>36</v>
          </cell>
          <cell r="AC441">
            <v>3445.2000000000003</v>
          </cell>
          <cell r="AE441">
            <v>360</v>
          </cell>
          <cell r="AH441">
            <v>743.04</v>
          </cell>
          <cell r="AR441">
            <v>2015</v>
          </cell>
          <cell r="AS441">
            <v>10</v>
          </cell>
        </row>
        <row r="442">
          <cell r="F442" t="str">
            <v>Completed</v>
          </cell>
          <cell r="L442" t="str">
            <v>UT</v>
          </cell>
          <cell r="AB442">
            <v>48</v>
          </cell>
          <cell r="AC442">
            <v>4593.6000000000004</v>
          </cell>
          <cell r="AE442">
            <v>480</v>
          </cell>
          <cell r="AH442">
            <v>990.72</v>
          </cell>
          <cell r="AR442">
            <v>2015</v>
          </cell>
          <cell r="AS442">
            <v>10</v>
          </cell>
        </row>
        <row r="443">
          <cell r="F443" t="str">
            <v>Completed</v>
          </cell>
          <cell r="L443" t="str">
            <v>UT</v>
          </cell>
          <cell r="AB443">
            <v>1</v>
          </cell>
          <cell r="AC443">
            <v>95.7</v>
          </cell>
          <cell r="AE443">
            <v>13</v>
          </cell>
          <cell r="AH443">
            <v>31.06</v>
          </cell>
          <cell r="AR443">
            <v>2015</v>
          </cell>
          <cell r="AS443">
            <v>10</v>
          </cell>
        </row>
        <row r="444">
          <cell r="F444" t="str">
            <v>Completed</v>
          </cell>
          <cell r="L444" t="str">
            <v>UT</v>
          </cell>
          <cell r="AB444">
            <v>19</v>
          </cell>
          <cell r="AC444">
            <v>1818.3</v>
          </cell>
          <cell r="AE444">
            <v>247</v>
          </cell>
          <cell r="AH444">
            <v>590.14</v>
          </cell>
          <cell r="AR444">
            <v>2015</v>
          </cell>
          <cell r="AS444">
            <v>10</v>
          </cell>
        </row>
        <row r="445">
          <cell r="F445" t="str">
            <v>Completed</v>
          </cell>
          <cell r="L445" t="str">
            <v>UT</v>
          </cell>
          <cell r="AB445">
            <v>30</v>
          </cell>
          <cell r="AC445">
            <v>2871</v>
          </cell>
          <cell r="AE445">
            <v>300</v>
          </cell>
          <cell r="AH445">
            <v>619.20000000000005</v>
          </cell>
          <cell r="AR445">
            <v>2015</v>
          </cell>
          <cell r="AS445">
            <v>10</v>
          </cell>
        </row>
        <row r="446">
          <cell r="F446" t="str">
            <v>Completed</v>
          </cell>
          <cell r="L446" t="str">
            <v>UT</v>
          </cell>
          <cell r="AB446">
            <v>12</v>
          </cell>
          <cell r="AC446">
            <v>452.40000000000003</v>
          </cell>
          <cell r="AE446">
            <v>60</v>
          </cell>
          <cell r="AH446">
            <v>198</v>
          </cell>
          <cell r="AR446">
            <v>2015</v>
          </cell>
          <cell r="AS446">
            <v>10</v>
          </cell>
        </row>
        <row r="447">
          <cell r="F447" t="str">
            <v>Completed</v>
          </cell>
          <cell r="L447" t="str">
            <v>UT</v>
          </cell>
          <cell r="AB447">
            <v>18</v>
          </cell>
          <cell r="AC447">
            <v>1722.6000000000001</v>
          </cell>
          <cell r="AE447">
            <v>234</v>
          </cell>
          <cell r="AH447">
            <v>391.5</v>
          </cell>
          <cell r="AR447">
            <v>2015</v>
          </cell>
          <cell r="AS447">
            <v>10</v>
          </cell>
        </row>
        <row r="448">
          <cell r="F448" t="str">
            <v>Completed</v>
          </cell>
          <cell r="L448" t="str">
            <v>UT</v>
          </cell>
          <cell r="AB448">
            <v>30</v>
          </cell>
          <cell r="AC448">
            <v>2027.9999999999998</v>
          </cell>
          <cell r="AE448">
            <v>150</v>
          </cell>
          <cell r="AH448">
            <v>336.9</v>
          </cell>
          <cell r="AR448">
            <v>2015</v>
          </cell>
          <cell r="AS448">
            <v>10</v>
          </cell>
        </row>
        <row r="449">
          <cell r="F449" t="str">
            <v>Completed</v>
          </cell>
          <cell r="L449" t="str">
            <v>UT</v>
          </cell>
          <cell r="AB449">
            <v>6</v>
          </cell>
          <cell r="AC449">
            <v>226.20000000000002</v>
          </cell>
          <cell r="AE449">
            <v>30</v>
          </cell>
          <cell r="AH449">
            <v>99</v>
          </cell>
          <cell r="AR449">
            <v>2015</v>
          </cell>
          <cell r="AS449">
            <v>10</v>
          </cell>
        </row>
        <row r="450">
          <cell r="F450" t="str">
            <v>Completed</v>
          </cell>
          <cell r="L450" t="str">
            <v>UT</v>
          </cell>
          <cell r="AB450">
            <v>12</v>
          </cell>
          <cell r="AC450">
            <v>1334.4</v>
          </cell>
          <cell r="AE450">
            <v>84</v>
          </cell>
          <cell r="AH450">
            <v>238.44</v>
          </cell>
          <cell r="AR450">
            <v>2015</v>
          </cell>
          <cell r="AS450">
            <v>10</v>
          </cell>
        </row>
        <row r="451">
          <cell r="F451" t="str">
            <v>Completed</v>
          </cell>
          <cell r="L451" t="str">
            <v>UT</v>
          </cell>
          <cell r="AB451">
            <v>12</v>
          </cell>
          <cell r="AC451">
            <v>452.40000000000003</v>
          </cell>
          <cell r="AE451">
            <v>60</v>
          </cell>
          <cell r="AH451">
            <v>198</v>
          </cell>
          <cell r="AR451">
            <v>2015</v>
          </cell>
          <cell r="AS451">
            <v>10</v>
          </cell>
        </row>
        <row r="452">
          <cell r="F452" t="str">
            <v>Completed</v>
          </cell>
          <cell r="L452" t="str">
            <v>UT</v>
          </cell>
          <cell r="AB452">
            <v>12</v>
          </cell>
          <cell r="AC452">
            <v>452.40000000000003</v>
          </cell>
          <cell r="AE452">
            <v>60</v>
          </cell>
          <cell r="AH452">
            <v>198</v>
          </cell>
          <cell r="AR452">
            <v>2015</v>
          </cell>
          <cell r="AS452">
            <v>10</v>
          </cell>
        </row>
        <row r="453">
          <cell r="F453" t="str">
            <v>Completed</v>
          </cell>
          <cell r="L453" t="str">
            <v>UT</v>
          </cell>
          <cell r="AB453">
            <v>12</v>
          </cell>
          <cell r="AC453">
            <v>1148.4000000000001</v>
          </cell>
          <cell r="AE453">
            <v>156</v>
          </cell>
          <cell r="AH453">
            <v>261</v>
          </cell>
          <cell r="AR453">
            <v>2015</v>
          </cell>
          <cell r="AS453">
            <v>10</v>
          </cell>
        </row>
        <row r="454">
          <cell r="F454" t="str">
            <v>Completed</v>
          </cell>
          <cell r="L454" t="str">
            <v>UT</v>
          </cell>
          <cell r="AB454">
            <v>24</v>
          </cell>
          <cell r="AC454">
            <v>904.80000000000007</v>
          </cell>
          <cell r="AE454">
            <v>120</v>
          </cell>
          <cell r="AH454">
            <v>396</v>
          </cell>
          <cell r="AR454">
            <v>2015</v>
          </cell>
          <cell r="AS454">
            <v>10</v>
          </cell>
        </row>
        <row r="455">
          <cell r="F455" t="str">
            <v>Completed</v>
          </cell>
          <cell r="L455" t="str">
            <v>UT</v>
          </cell>
          <cell r="AB455">
            <v>30</v>
          </cell>
          <cell r="AC455">
            <v>2871</v>
          </cell>
          <cell r="AE455">
            <v>390</v>
          </cell>
          <cell r="AH455">
            <v>652.5</v>
          </cell>
          <cell r="AR455">
            <v>2015</v>
          </cell>
          <cell r="AS455">
            <v>10</v>
          </cell>
        </row>
        <row r="456">
          <cell r="F456" t="str">
            <v>Completed</v>
          </cell>
          <cell r="L456" t="str">
            <v>UT</v>
          </cell>
          <cell r="AB456">
            <v>20</v>
          </cell>
          <cell r="AC456">
            <v>1914</v>
          </cell>
          <cell r="AE456">
            <v>200</v>
          </cell>
          <cell r="AH456">
            <v>412.8</v>
          </cell>
          <cell r="AR456">
            <v>2015</v>
          </cell>
          <cell r="AS456">
            <v>10</v>
          </cell>
        </row>
        <row r="457">
          <cell r="F457" t="str">
            <v>Completed</v>
          </cell>
          <cell r="L457" t="str">
            <v>UT</v>
          </cell>
          <cell r="AB457">
            <v>6</v>
          </cell>
          <cell r="AC457">
            <v>574.20000000000005</v>
          </cell>
          <cell r="AE457">
            <v>78</v>
          </cell>
          <cell r="AH457">
            <v>130.5</v>
          </cell>
          <cell r="AR457">
            <v>2015</v>
          </cell>
          <cell r="AS457">
            <v>10</v>
          </cell>
        </row>
        <row r="458">
          <cell r="F458" t="str">
            <v>Completed</v>
          </cell>
          <cell r="L458" t="str">
            <v>UT</v>
          </cell>
          <cell r="AB458">
            <v>24</v>
          </cell>
          <cell r="AC458">
            <v>2668.8</v>
          </cell>
          <cell r="AE458">
            <v>168</v>
          </cell>
          <cell r="AH458">
            <v>476.88</v>
          </cell>
          <cell r="AR458">
            <v>2015</v>
          </cell>
          <cell r="AS458">
            <v>10</v>
          </cell>
        </row>
        <row r="459">
          <cell r="F459" t="str">
            <v>Completed</v>
          </cell>
          <cell r="L459" t="str">
            <v>UT</v>
          </cell>
          <cell r="AB459">
            <v>24</v>
          </cell>
          <cell r="AC459">
            <v>2668.8</v>
          </cell>
          <cell r="AE459">
            <v>168</v>
          </cell>
          <cell r="AH459">
            <v>476.88</v>
          </cell>
          <cell r="AR459">
            <v>2015</v>
          </cell>
          <cell r="AS459">
            <v>10</v>
          </cell>
        </row>
        <row r="460">
          <cell r="F460" t="str">
            <v>Completed</v>
          </cell>
          <cell r="L460" t="str">
            <v>UT</v>
          </cell>
          <cell r="AB460">
            <v>6</v>
          </cell>
          <cell r="AC460">
            <v>574.20000000000005</v>
          </cell>
          <cell r="AE460">
            <v>78</v>
          </cell>
          <cell r="AH460">
            <v>130.5</v>
          </cell>
          <cell r="AR460">
            <v>2015</v>
          </cell>
          <cell r="AS460">
            <v>10</v>
          </cell>
        </row>
        <row r="461">
          <cell r="F461" t="str">
            <v>Completed</v>
          </cell>
          <cell r="L461" t="str">
            <v>UT</v>
          </cell>
          <cell r="AB461">
            <v>4</v>
          </cell>
          <cell r="AC461">
            <v>382.8</v>
          </cell>
          <cell r="AE461">
            <v>52</v>
          </cell>
          <cell r="AH461">
            <v>87</v>
          </cell>
          <cell r="AR461">
            <v>2015</v>
          </cell>
          <cell r="AS461">
            <v>10</v>
          </cell>
        </row>
        <row r="462">
          <cell r="F462" t="str">
            <v>Completed</v>
          </cell>
          <cell r="L462" t="str">
            <v>UT</v>
          </cell>
          <cell r="AB462">
            <v>6</v>
          </cell>
          <cell r="AC462">
            <v>226.20000000000002</v>
          </cell>
          <cell r="AE462">
            <v>30</v>
          </cell>
          <cell r="AH462">
            <v>99</v>
          </cell>
          <cell r="AR462">
            <v>2015</v>
          </cell>
          <cell r="AS462">
            <v>10</v>
          </cell>
        </row>
        <row r="463">
          <cell r="F463" t="str">
            <v>Completed</v>
          </cell>
          <cell r="L463" t="str">
            <v>UT</v>
          </cell>
          <cell r="AB463">
            <v>5</v>
          </cell>
          <cell r="AC463">
            <v>556</v>
          </cell>
          <cell r="AE463">
            <v>35</v>
          </cell>
          <cell r="AH463">
            <v>99.35</v>
          </cell>
          <cell r="AR463">
            <v>2015</v>
          </cell>
          <cell r="AS463">
            <v>10</v>
          </cell>
        </row>
        <row r="464">
          <cell r="F464" t="str">
            <v>Completed</v>
          </cell>
          <cell r="L464" t="str">
            <v>UT</v>
          </cell>
          <cell r="AB464">
            <v>48</v>
          </cell>
          <cell r="AC464">
            <v>4593.6000000000004</v>
          </cell>
          <cell r="AE464">
            <v>480</v>
          </cell>
          <cell r="AH464">
            <v>990.72</v>
          </cell>
          <cell r="AR464">
            <v>2015</v>
          </cell>
          <cell r="AS464">
            <v>10</v>
          </cell>
        </row>
        <row r="465">
          <cell r="F465" t="str">
            <v>Completed</v>
          </cell>
          <cell r="L465" t="str">
            <v>UT</v>
          </cell>
          <cell r="AB465">
            <v>6</v>
          </cell>
          <cell r="AC465">
            <v>574.20000000000005</v>
          </cell>
          <cell r="AE465">
            <v>60</v>
          </cell>
          <cell r="AH465">
            <v>123.84</v>
          </cell>
          <cell r="AR465">
            <v>2015</v>
          </cell>
          <cell r="AS465">
            <v>10</v>
          </cell>
        </row>
        <row r="466">
          <cell r="F466" t="str">
            <v>Completed</v>
          </cell>
          <cell r="L466" t="str">
            <v>UT</v>
          </cell>
          <cell r="AB466">
            <v>6</v>
          </cell>
          <cell r="AC466">
            <v>574.20000000000005</v>
          </cell>
          <cell r="AE466">
            <v>60</v>
          </cell>
          <cell r="AH466">
            <v>123.84</v>
          </cell>
          <cell r="AR466">
            <v>2015</v>
          </cell>
          <cell r="AS466">
            <v>10</v>
          </cell>
        </row>
        <row r="467">
          <cell r="F467" t="str">
            <v>Completed</v>
          </cell>
          <cell r="L467" t="str">
            <v>UT</v>
          </cell>
          <cell r="AB467">
            <v>8</v>
          </cell>
          <cell r="AC467">
            <v>765.6</v>
          </cell>
          <cell r="AE467">
            <v>80</v>
          </cell>
          <cell r="AH467">
            <v>165.12</v>
          </cell>
          <cell r="AR467">
            <v>2015</v>
          </cell>
          <cell r="AS467">
            <v>10</v>
          </cell>
        </row>
        <row r="468">
          <cell r="F468" t="str">
            <v>Completed</v>
          </cell>
          <cell r="L468" t="str">
            <v>UT</v>
          </cell>
          <cell r="AB468">
            <v>28</v>
          </cell>
          <cell r="AC468">
            <v>2679.6</v>
          </cell>
          <cell r="AE468">
            <v>280</v>
          </cell>
          <cell r="AH468">
            <v>577.91999999999996</v>
          </cell>
          <cell r="AR468">
            <v>2015</v>
          </cell>
          <cell r="AS468">
            <v>10</v>
          </cell>
        </row>
        <row r="469">
          <cell r="F469" t="str">
            <v>Completed</v>
          </cell>
          <cell r="L469" t="str">
            <v>UT</v>
          </cell>
          <cell r="AB469">
            <v>6</v>
          </cell>
          <cell r="AC469">
            <v>226.20000000000002</v>
          </cell>
          <cell r="AE469">
            <v>30</v>
          </cell>
          <cell r="AH469">
            <v>99</v>
          </cell>
          <cell r="AR469">
            <v>2015</v>
          </cell>
          <cell r="AS469">
            <v>10</v>
          </cell>
        </row>
        <row r="470">
          <cell r="F470" t="str">
            <v>Completed</v>
          </cell>
          <cell r="L470" t="str">
            <v>UT</v>
          </cell>
          <cell r="AB470">
            <v>6</v>
          </cell>
          <cell r="AC470">
            <v>226.20000000000002</v>
          </cell>
          <cell r="AE470">
            <v>30</v>
          </cell>
          <cell r="AH470">
            <v>99</v>
          </cell>
          <cell r="AR470">
            <v>2015</v>
          </cell>
          <cell r="AS470">
            <v>10</v>
          </cell>
        </row>
        <row r="471">
          <cell r="F471" t="str">
            <v>Completed</v>
          </cell>
          <cell r="L471" t="str">
            <v>UT</v>
          </cell>
          <cell r="AB471">
            <v>6</v>
          </cell>
          <cell r="AC471">
            <v>226.20000000000002</v>
          </cell>
          <cell r="AE471">
            <v>30</v>
          </cell>
          <cell r="AH471">
            <v>99</v>
          </cell>
          <cell r="AR471">
            <v>2015</v>
          </cell>
          <cell r="AS471">
            <v>10</v>
          </cell>
        </row>
        <row r="472">
          <cell r="F472" t="str">
            <v>Completed</v>
          </cell>
          <cell r="L472" t="str">
            <v>UT</v>
          </cell>
          <cell r="AB472">
            <v>12</v>
          </cell>
          <cell r="AC472">
            <v>452.40000000000003</v>
          </cell>
          <cell r="AE472">
            <v>60</v>
          </cell>
          <cell r="AH472">
            <v>198</v>
          </cell>
          <cell r="AR472">
            <v>2015</v>
          </cell>
          <cell r="AS472">
            <v>10</v>
          </cell>
        </row>
        <row r="473">
          <cell r="F473" t="str">
            <v>Completed</v>
          </cell>
          <cell r="L473" t="str">
            <v>UT</v>
          </cell>
          <cell r="AB473">
            <v>6</v>
          </cell>
          <cell r="AC473">
            <v>574.20000000000005</v>
          </cell>
          <cell r="AE473">
            <v>62.08</v>
          </cell>
          <cell r="AH473">
            <v>130.5</v>
          </cell>
          <cell r="AR473">
            <v>2015</v>
          </cell>
          <cell r="AS473">
            <v>11</v>
          </cell>
        </row>
        <row r="474">
          <cell r="F474" t="str">
            <v>Completed</v>
          </cell>
          <cell r="L474" t="str">
            <v>UT</v>
          </cell>
          <cell r="AB474">
            <v>10</v>
          </cell>
          <cell r="AC474">
            <v>377</v>
          </cell>
          <cell r="AE474">
            <v>50</v>
          </cell>
          <cell r="AH474">
            <v>165</v>
          </cell>
          <cell r="AR474">
            <v>2015</v>
          </cell>
          <cell r="AS474">
            <v>10</v>
          </cell>
        </row>
        <row r="475">
          <cell r="F475" t="str">
            <v>Completed</v>
          </cell>
          <cell r="L475" t="str">
            <v>UT</v>
          </cell>
          <cell r="AB475">
            <v>12</v>
          </cell>
          <cell r="AC475">
            <v>452.40000000000003</v>
          </cell>
          <cell r="AE475">
            <v>60</v>
          </cell>
          <cell r="AH475">
            <v>198</v>
          </cell>
          <cell r="AR475">
            <v>2015</v>
          </cell>
          <cell r="AS475">
            <v>11</v>
          </cell>
        </row>
        <row r="476">
          <cell r="F476" t="str">
            <v>Completed</v>
          </cell>
          <cell r="L476" t="str">
            <v>UT</v>
          </cell>
          <cell r="AB476">
            <v>9</v>
          </cell>
          <cell r="AC476">
            <v>339.3</v>
          </cell>
          <cell r="AE476">
            <v>45</v>
          </cell>
          <cell r="AH476">
            <v>148.5</v>
          </cell>
          <cell r="AR476">
            <v>2015</v>
          </cell>
          <cell r="AS476">
            <v>11</v>
          </cell>
        </row>
        <row r="477">
          <cell r="F477" t="str">
            <v>Completed</v>
          </cell>
          <cell r="L477" t="str">
            <v>UT</v>
          </cell>
          <cell r="AB477">
            <v>130</v>
          </cell>
          <cell r="AC477">
            <v>4901</v>
          </cell>
          <cell r="AE477">
            <v>280</v>
          </cell>
          <cell r="AH477">
            <v>2145</v>
          </cell>
          <cell r="AR477">
            <v>2015</v>
          </cell>
          <cell r="AS477">
            <v>10</v>
          </cell>
        </row>
        <row r="478">
          <cell r="F478" t="str">
            <v>Completed</v>
          </cell>
          <cell r="L478" t="str">
            <v>UT</v>
          </cell>
          <cell r="AB478">
            <v>21</v>
          </cell>
          <cell r="AC478">
            <v>791.7</v>
          </cell>
          <cell r="AE478">
            <v>105</v>
          </cell>
          <cell r="AH478">
            <v>346.5</v>
          </cell>
          <cell r="AR478">
            <v>2015</v>
          </cell>
          <cell r="AS478">
            <v>10</v>
          </cell>
        </row>
        <row r="479">
          <cell r="F479" t="str">
            <v>Completed</v>
          </cell>
          <cell r="L479" t="str">
            <v>UT</v>
          </cell>
          <cell r="AB479">
            <v>23</v>
          </cell>
          <cell r="AC479">
            <v>2201.1</v>
          </cell>
          <cell r="AE479">
            <v>299</v>
          </cell>
          <cell r="AH479">
            <v>500.25</v>
          </cell>
          <cell r="AR479">
            <v>2015</v>
          </cell>
          <cell r="AS479">
            <v>10</v>
          </cell>
        </row>
        <row r="480">
          <cell r="F480" t="str">
            <v>Completed</v>
          </cell>
          <cell r="L480" t="str">
            <v>UT</v>
          </cell>
          <cell r="AB480">
            <v>40</v>
          </cell>
          <cell r="AC480">
            <v>1508</v>
          </cell>
          <cell r="AE480">
            <v>200</v>
          </cell>
          <cell r="AH480">
            <v>660</v>
          </cell>
          <cell r="AR480">
            <v>2015</v>
          </cell>
          <cell r="AS480">
            <v>11</v>
          </cell>
        </row>
        <row r="481">
          <cell r="F481" t="str">
            <v>Completed</v>
          </cell>
          <cell r="L481" t="str">
            <v>UT</v>
          </cell>
          <cell r="AB481">
            <v>13</v>
          </cell>
          <cell r="AC481">
            <v>1445.6000000000001</v>
          </cell>
          <cell r="AE481">
            <v>91</v>
          </cell>
          <cell r="AH481">
            <v>258.31</v>
          </cell>
          <cell r="AR481">
            <v>2015</v>
          </cell>
          <cell r="AS481">
            <v>10</v>
          </cell>
        </row>
        <row r="482">
          <cell r="F482" t="str">
            <v>Completed</v>
          </cell>
          <cell r="L482" t="str">
            <v>UT</v>
          </cell>
          <cell r="AB482">
            <v>24</v>
          </cell>
          <cell r="AC482">
            <v>2668.8</v>
          </cell>
          <cell r="AE482">
            <v>168</v>
          </cell>
          <cell r="AH482">
            <v>476.88</v>
          </cell>
          <cell r="AR482">
            <v>2015</v>
          </cell>
          <cell r="AS482">
            <v>10</v>
          </cell>
        </row>
        <row r="483">
          <cell r="F483" t="str">
            <v>Completed</v>
          </cell>
          <cell r="L483" t="str">
            <v>UT</v>
          </cell>
          <cell r="AB483">
            <v>60</v>
          </cell>
          <cell r="AC483">
            <v>2262</v>
          </cell>
          <cell r="AE483">
            <v>300</v>
          </cell>
          <cell r="AH483">
            <v>990</v>
          </cell>
          <cell r="AR483">
            <v>2015</v>
          </cell>
          <cell r="AS483">
            <v>10</v>
          </cell>
        </row>
        <row r="484">
          <cell r="F484" t="str">
            <v>Completed</v>
          </cell>
          <cell r="L484" t="str">
            <v>UT</v>
          </cell>
          <cell r="AB484">
            <v>60</v>
          </cell>
          <cell r="AC484">
            <v>5742</v>
          </cell>
          <cell r="AE484">
            <v>600</v>
          </cell>
          <cell r="AH484">
            <v>1238.4000000000001</v>
          </cell>
          <cell r="AR484">
            <v>2015</v>
          </cell>
          <cell r="AS484">
            <v>10</v>
          </cell>
        </row>
        <row r="485">
          <cell r="F485" t="str">
            <v>Completed</v>
          </cell>
          <cell r="L485" t="str">
            <v>UT</v>
          </cell>
          <cell r="AB485">
            <v>1</v>
          </cell>
          <cell r="AC485">
            <v>95.7</v>
          </cell>
          <cell r="AE485">
            <v>10</v>
          </cell>
          <cell r="AH485">
            <v>20.64</v>
          </cell>
          <cell r="AR485">
            <v>2015</v>
          </cell>
          <cell r="AS485">
            <v>10</v>
          </cell>
        </row>
        <row r="486">
          <cell r="F486" t="str">
            <v>Completed</v>
          </cell>
          <cell r="L486" t="str">
            <v>UT</v>
          </cell>
          <cell r="AB486">
            <v>1</v>
          </cell>
          <cell r="AC486">
            <v>95.7</v>
          </cell>
          <cell r="AE486">
            <v>13</v>
          </cell>
          <cell r="AH486">
            <v>21.75</v>
          </cell>
          <cell r="AR486">
            <v>2015</v>
          </cell>
          <cell r="AS486">
            <v>10</v>
          </cell>
        </row>
        <row r="487">
          <cell r="F487" t="str">
            <v>Completed</v>
          </cell>
          <cell r="L487" t="str">
            <v>UT</v>
          </cell>
          <cell r="AB487">
            <v>1</v>
          </cell>
          <cell r="AC487">
            <v>95.7</v>
          </cell>
          <cell r="AE487">
            <v>9.3000000000000007</v>
          </cell>
          <cell r="AH487">
            <v>20.64</v>
          </cell>
          <cell r="AR487">
            <v>2015</v>
          </cell>
          <cell r="AS487">
            <v>10</v>
          </cell>
        </row>
        <row r="488">
          <cell r="F488" t="str">
            <v>Completed</v>
          </cell>
          <cell r="L488" t="str">
            <v>UT</v>
          </cell>
          <cell r="AB488">
            <v>75</v>
          </cell>
          <cell r="AC488">
            <v>2827.5</v>
          </cell>
          <cell r="AE488">
            <v>375</v>
          </cell>
          <cell r="AH488">
            <v>1237.5</v>
          </cell>
          <cell r="AR488">
            <v>2015</v>
          </cell>
          <cell r="AS488">
            <v>10</v>
          </cell>
        </row>
        <row r="489">
          <cell r="F489" t="str">
            <v>Completed</v>
          </cell>
          <cell r="L489" t="str">
            <v>UT</v>
          </cell>
          <cell r="AB489">
            <v>85</v>
          </cell>
          <cell r="AC489">
            <v>8134.5</v>
          </cell>
          <cell r="AE489">
            <v>850</v>
          </cell>
          <cell r="AH489">
            <v>1754.4</v>
          </cell>
          <cell r="AR489">
            <v>2015</v>
          </cell>
          <cell r="AS489">
            <v>10</v>
          </cell>
        </row>
        <row r="490">
          <cell r="F490" t="str">
            <v>Completed</v>
          </cell>
          <cell r="L490" t="str">
            <v>UT</v>
          </cell>
          <cell r="AB490">
            <v>2</v>
          </cell>
          <cell r="AC490">
            <v>75.400000000000006</v>
          </cell>
          <cell r="AE490">
            <v>10</v>
          </cell>
          <cell r="AH490">
            <v>33</v>
          </cell>
          <cell r="AR490">
            <v>2015</v>
          </cell>
          <cell r="AS490">
            <v>10</v>
          </cell>
        </row>
        <row r="491">
          <cell r="F491" t="str">
            <v>Completed</v>
          </cell>
          <cell r="L491" t="str">
            <v>UT</v>
          </cell>
          <cell r="AB491">
            <v>2</v>
          </cell>
          <cell r="AC491">
            <v>75.400000000000006</v>
          </cell>
          <cell r="AE491">
            <v>10</v>
          </cell>
          <cell r="AH491">
            <v>33</v>
          </cell>
          <cell r="AR491">
            <v>2015</v>
          </cell>
          <cell r="AS491">
            <v>11</v>
          </cell>
        </row>
        <row r="492">
          <cell r="F492" t="str">
            <v>Completed</v>
          </cell>
          <cell r="L492" t="str">
            <v>UT</v>
          </cell>
          <cell r="AB492">
            <v>20</v>
          </cell>
          <cell r="AC492">
            <v>754</v>
          </cell>
          <cell r="AE492">
            <v>100</v>
          </cell>
          <cell r="AH492">
            <v>330</v>
          </cell>
          <cell r="AR492">
            <v>2015</v>
          </cell>
          <cell r="AS492">
            <v>11</v>
          </cell>
        </row>
        <row r="493">
          <cell r="F493" t="str">
            <v>Completed</v>
          </cell>
          <cell r="L493" t="str">
            <v>UT</v>
          </cell>
          <cell r="AB493">
            <v>100</v>
          </cell>
          <cell r="AC493">
            <v>3770.0000000000005</v>
          </cell>
          <cell r="AE493">
            <v>365</v>
          </cell>
          <cell r="AH493">
            <v>1650</v>
          </cell>
          <cell r="AR493">
            <v>2015</v>
          </cell>
          <cell r="AS493">
            <v>10</v>
          </cell>
        </row>
        <row r="494">
          <cell r="F494" t="str">
            <v>Completed</v>
          </cell>
          <cell r="L494" t="str">
            <v>UT</v>
          </cell>
          <cell r="AB494">
            <v>5</v>
          </cell>
          <cell r="AC494">
            <v>188.5</v>
          </cell>
          <cell r="AE494">
            <v>25</v>
          </cell>
          <cell r="AH494">
            <v>82.5</v>
          </cell>
          <cell r="AR494">
            <v>2015</v>
          </cell>
          <cell r="AS494">
            <v>10</v>
          </cell>
        </row>
        <row r="495">
          <cell r="F495" t="str">
            <v>Completed</v>
          </cell>
          <cell r="L495" t="str">
            <v>UT</v>
          </cell>
          <cell r="AB495">
            <v>24</v>
          </cell>
          <cell r="AC495">
            <v>904.80000000000007</v>
          </cell>
          <cell r="AE495">
            <v>120</v>
          </cell>
          <cell r="AH495">
            <v>396</v>
          </cell>
          <cell r="AR495">
            <v>2015</v>
          </cell>
          <cell r="AS495">
            <v>10</v>
          </cell>
        </row>
        <row r="496">
          <cell r="F496" t="str">
            <v>Completed</v>
          </cell>
          <cell r="L496" t="str">
            <v>UT</v>
          </cell>
          <cell r="AB496">
            <v>4</v>
          </cell>
          <cell r="AC496">
            <v>150.80000000000001</v>
          </cell>
          <cell r="AE496">
            <v>20</v>
          </cell>
          <cell r="AH496">
            <v>66</v>
          </cell>
          <cell r="AR496">
            <v>2015</v>
          </cell>
          <cell r="AS496">
            <v>10</v>
          </cell>
        </row>
        <row r="497">
          <cell r="F497" t="str">
            <v>Completed</v>
          </cell>
          <cell r="L497" t="str">
            <v>UT</v>
          </cell>
          <cell r="AB497">
            <v>4</v>
          </cell>
          <cell r="AC497">
            <v>150.80000000000001</v>
          </cell>
          <cell r="AE497">
            <v>20</v>
          </cell>
          <cell r="AH497">
            <v>66</v>
          </cell>
          <cell r="AR497">
            <v>2015</v>
          </cell>
          <cell r="AS497">
            <v>10</v>
          </cell>
        </row>
        <row r="498">
          <cell r="F498" t="str">
            <v>Completed</v>
          </cell>
          <cell r="L498" t="str">
            <v>UT</v>
          </cell>
          <cell r="AB498">
            <v>6</v>
          </cell>
          <cell r="AC498">
            <v>226.20000000000002</v>
          </cell>
          <cell r="AE498">
            <v>30</v>
          </cell>
          <cell r="AH498">
            <v>99</v>
          </cell>
          <cell r="AR498">
            <v>2015</v>
          </cell>
          <cell r="AS498">
            <v>10</v>
          </cell>
        </row>
        <row r="499">
          <cell r="F499" t="str">
            <v>Completed</v>
          </cell>
          <cell r="L499" t="str">
            <v>UT</v>
          </cell>
          <cell r="AB499">
            <v>6</v>
          </cell>
          <cell r="AC499">
            <v>226.20000000000002</v>
          </cell>
          <cell r="AE499">
            <v>30</v>
          </cell>
          <cell r="AH499">
            <v>99</v>
          </cell>
          <cell r="AR499">
            <v>2015</v>
          </cell>
          <cell r="AS499">
            <v>10</v>
          </cell>
        </row>
        <row r="500">
          <cell r="F500" t="str">
            <v>Completed</v>
          </cell>
          <cell r="L500" t="str">
            <v>UT</v>
          </cell>
          <cell r="AB500">
            <v>36</v>
          </cell>
          <cell r="AC500">
            <v>1357.2</v>
          </cell>
          <cell r="AE500">
            <v>180</v>
          </cell>
          <cell r="AH500">
            <v>594</v>
          </cell>
          <cell r="AR500">
            <v>2015</v>
          </cell>
          <cell r="AS500">
            <v>10</v>
          </cell>
        </row>
        <row r="501">
          <cell r="F501" t="str">
            <v>Completed</v>
          </cell>
          <cell r="L501" t="str">
            <v>UT</v>
          </cell>
          <cell r="AB501">
            <v>6</v>
          </cell>
          <cell r="AC501">
            <v>574.20000000000005</v>
          </cell>
          <cell r="AE501">
            <v>78</v>
          </cell>
          <cell r="AH501">
            <v>130.5</v>
          </cell>
          <cell r="AR501">
            <v>2015</v>
          </cell>
          <cell r="AS501">
            <v>10</v>
          </cell>
        </row>
        <row r="502">
          <cell r="F502" t="str">
            <v>Completed</v>
          </cell>
          <cell r="L502" t="str">
            <v>UT</v>
          </cell>
          <cell r="AB502">
            <v>46</v>
          </cell>
          <cell r="AC502">
            <v>4402.2</v>
          </cell>
          <cell r="AE502">
            <v>104</v>
          </cell>
          <cell r="AH502">
            <v>1000.5</v>
          </cell>
          <cell r="AR502">
            <v>2015</v>
          </cell>
          <cell r="AS502">
            <v>10</v>
          </cell>
        </row>
        <row r="503">
          <cell r="F503" t="str">
            <v>Completed</v>
          </cell>
          <cell r="L503" t="str">
            <v>UT</v>
          </cell>
          <cell r="AB503">
            <v>12</v>
          </cell>
          <cell r="AC503">
            <v>1148.4000000000001</v>
          </cell>
          <cell r="AE503">
            <v>120</v>
          </cell>
          <cell r="AH503">
            <v>247.68</v>
          </cell>
          <cell r="AR503">
            <v>2015</v>
          </cell>
          <cell r="AS503">
            <v>10</v>
          </cell>
        </row>
        <row r="504">
          <cell r="F504" t="str">
            <v>Completed</v>
          </cell>
          <cell r="L504" t="str">
            <v>UT</v>
          </cell>
          <cell r="AB504">
            <v>12</v>
          </cell>
          <cell r="AC504">
            <v>1334.4</v>
          </cell>
          <cell r="AE504">
            <v>84</v>
          </cell>
          <cell r="AH504">
            <v>238.44</v>
          </cell>
          <cell r="AR504">
            <v>2015</v>
          </cell>
          <cell r="AS504">
            <v>10</v>
          </cell>
        </row>
        <row r="505">
          <cell r="F505" t="str">
            <v>Completed</v>
          </cell>
          <cell r="L505" t="str">
            <v>UT</v>
          </cell>
          <cell r="AB505">
            <v>4</v>
          </cell>
          <cell r="AC505">
            <v>150.80000000000001</v>
          </cell>
          <cell r="AE505">
            <v>20</v>
          </cell>
          <cell r="AH505">
            <v>66</v>
          </cell>
          <cell r="AR505">
            <v>2015</v>
          </cell>
          <cell r="AS505">
            <v>10</v>
          </cell>
        </row>
        <row r="506">
          <cell r="F506" t="str">
            <v>Completed</v>
          </cell>
          <cell r="L506" t="str">
            <v>UT</v>
          </cell>
          <cell r="AB506">
            <v>8</v>
          </cell>
          <cell r="AC506">
            <v>889.6</v>
          </cell>
          <cell r="AE506">
            <v>56</v>
          </cell>
          <cell r="AH506">
            <v>158.96</v>
          </cell>
          <cell r="AR506">
            <v>2015</v>
          </cell>
          <cell r="AS506">
            <v>10</v>
          </cell>
        </row>
        <row r="507">
          <cell r="F507" t="str">
            <v>Completed</v>
          </cell>
          <cell r="L507" t="str">
            <v>UT</v>
          </cell>
          <cell r="AB507">
            <v>12</v>
          </cell>
          <cell r="AC507">
            <v>1148.4000000000001</v>
          </cell>
          <cell r="AE507">
            <v>156</v>
          </cell>
          <cell r="AH507">
            <v>261</v>
          </cell>
          <cell r="AR507">
            <v>2015</v>
          </cell>
          <cell r="AS507">
            <v>10</v>
          </cell>
        </row>
        <row r="508">
          <cell r="F508" t="str">
            <v>Completed</v>
          </cell>
          <cell r="L508" t="str">
            <v>UT</v>
          </cell>
          <cell r="AB508">
            <v>12</v>
          </cell>
          <cell r="AC508">
            <v>1148.4000000000001</v>
          </cell>
          <cell r="AE508">
            <v>120</v>
          </cell>
          <cell r="AH508">
            <v>247.68</v>
          </cell>
          <cell r="AR508">
            <v>2015</v>
          </cell>
          <cell r="AS508">
            <v>10</v>
          </cell>
        </row>
        <row r="509">
          <cell r="F509" t="str">
            <v>Completed</v>
          </cell>
          <cell r="L509" t="str">
            <v>UT</v>
          </cell>
          <cell r="AB509">
            <v>2</v>
          </cell>
          <cell r="AC509">
            <v>191.4</v>
          </cell>
          <cell r="AE509">
            <v>26</v>
          </cell>
          <cell r="AH509">
            <v>43.5</v>
          </cell>
          <cell r="AR509">
            <v>2015</v>
          </cell>
          <cell r="AS509">
            <v>10</v>
          </cell>
        </row>
        <row r="510">
          <cell r="F510" t="str">
            <v>Completed</v>
          </cell>
          <cell r="L510" t="str">
            <v>UT</v>
          </cell>
          <cell r="AB510">
            <v>18</v>
          </cell>
          <cell r="AC510">
            <v>678.6</v>
          </cell>
          <cell r="AE510">
            <v>90</v>
          </cell>
          <cell r="AH510">
            <v>297</v>
          </cell>
          <cell r="AR510">
            <v>2015</v>
          </cell>
          <cell r="AS510">
            <v>10</v>
          </cell>
        </row>
        <row r="511">
          <cell r="F511" t="str">
            <v>Completed</v>
          </cell>
          <cell r="L511" t="str">
            <v>UT</v>
          </cell>
          <cell r="AB511">
            <v>144</v>
          </cell>
          <cell r="AC511">
            <v>5428.8</v>
          </cell>
          <cell r="AE511">
            <v>720</v>
          </cell>
          <cell r="AH511">
            <v>2376</v>
          </cell>
          <cell r="AR511">
            <v>2015</v>
          </cell>
          <cell r="AS511">
            <v>10</v>
          </cell>
        </row>
        <row r="512">
          <cell r="F512" t="str">
            <v>Completed</v>
          </cell>
          <cell r="L512" t="str">
            <v>UT</v>
          </cell>
          <cell r="AB512">
            <v>6</v>
          </cell>
          <cell r="AC512">
            <v>574.20000000000005</v>
          </cell>
          <cell r="AE512">
            <v>78</v>
          </cell>
          <cell r="AH512">
            <v>130.5</v>
          </cell>
          <cell r="AR512">
            <v>2015</v>
          </cell>
          <cell r="AS512">
            <v>10</v>
          </cell>
        </row>
        <row r="513">
          <cell r="F513" t="str">
            <v>Completed</v>
          </cell>
          <cell r="L513" t="str">
            <v>UT</v>
          </cell>
          <cell r="AB513">
            <v>3</v>
          </cell>
          <cell r="AC513">
            <v>113.10000000000001</v>
          </cell>
          <cell r="AE513">
            <v>15</v>
          </cell>
          <cell r="AH513">
            <v>49.5</v>
          </cell>
          <cell r="AR513">
            <v>2015</v>
          </cell>
          <cell r="AS513">
            <v>10</v>
          </cell>
        </row>
        <row r="514">
          <cell r="F514" t="str">
            <v>Completed</v>
          </cell>
          <cell r="L514" t="str">
            <v>UT</v>
          </cell>
          <cell r="AB514">
            <v>6</v>
          </cell>
          <cell r="AC514">
            <v>574.20000000000005</v>
          </cell>
          <cell r="AE514">
            <v>60</v>
          </cell>
          <cell r="AH514">
            <v>123.84</v>
          </cell>
          <cell r="AR514">
            <v>2015</v>
          </cell>
          <cell r="AS514">
            <v>10</v>
          </cell>
        </row>
        <row r="515">
          <cell r="F515" t="str">
            <v>Completed</v>
          </cell>
          <cell r="L515" t="str">
            <v>UT</v>
          </cell>
          <cell r="AB515">
            <v>12</v>
          </cell>
          <cell r="AC515">
            <v>1148.4000000000001</v>
          </cell>
          <cell r="AE515">
            <v>120</v>
          </cell>
          <cell r="AH515">
            <v>247.68</v>
          </cell>
          <cell r="AR515">
            <v>2015</v>
          </cell>
          <cell r="AS515">
            <v>10</v>
          </cell>
        </row>
        <row r="516">
          <cell r="F516" t="str">
            <v>Completed</v>
          </cell>
          <cell r="L516" t="str">
            <v>UT</v>
          </cell>
          <cell r="AB516">
            <v>174</v>
          </cell>
          <cell r="AC516">
            <v>6559.8</v>
          </cell>
          <cell r="AE516">
            <v>870</v>
          </cell>
          <cell r="AH516">
            <v>2871</v>
          </cell>
          <cell r="AR516">
            <v>2015</v>
          </cell>
          <cell r="AS516">
            <v>10</v>
          </cell>
        </row>
        <row r="517">
          <cell r="F517" t="str">
            <v>Completed</v>
          </cell>
          <cell r="L517" t="str">
            <v>UT</v>
          </cell>
          <cell r="AB517">
            <v>6</v>
          </cell>
          <cell r="AC517">
            <v>574.20000000000005</v>
          </cell>
          <cell r="AE517">
            <v>78</v>
          </cell>
          <cell r="AH517">
            <v>130.5</v>
          </cell>
          <cell r="AR517">
            <v>2015</v>
          </cell>
          <cell r="AS517">
            <v>10</v>
          </cell>
        </row>
        <row r="518">
          <cell r="F518" t="str">
            <v>Completed</v>
          </cell>
          <cell r="L518" t="str">
            <v>UT</v>
          </cell>
          <cell r="AB518">
            <v>24</v>
          </cell>
          <cell r="AC518">
            <v>2296.8000000000002</v>
          </cell>
          <cell r="AE518">
            <v>312</v>
          </cell>
          <cell r="AH518">
            <v>522</v>
          </cell>
          <cell r="AR518">
            <v>2015</v>
          </cell>
          <cell r="AS518">
            <v>10</v>
          </cell>
        </row>
        <row r="519">
          <cell r="F519" t="str">
            <v>Completed</v>
          </cell>
          <cell r="L519" t="str">
            <v>UT</v>
          </cell>
          <cell r="AB519">
            <v>20</v>
          </cell>
          <cell r="AC519">
            <v>2224</v>
          </cell>
          <cell r="AE519">
            <v>140</v>
          </cell>
          <cell r="AH519">
            <v>397.4</v>
          </cell>
          <cell r="AR519">
            <v>2015</v>
          </cell>
          <cell r="AS519">
            <v>10</v>
          </cell>
        </row>
        <row r="520">
          <cell r="F520" t="str">
            <v>Completed</v>
          </cell>
          <cell r="L520" t="str">
            <v>UT</v>
          </cell>
          <cell r="AB520">
            <v>12</v>
          </cell>
          <cell r="AC520">
            <v>1334.4</v>
          </cell>
          <cell r="AE520">
            <v>84</v>
          </cell>
          <cell r="AH520">
            <v>238.44</v>
          </cell>
          <cell r="AR520">
            <v>2015</v>
          </cell>
          <cell r="AS520">
            <v>10</v>
          </cell>
        </row>
        <row r="521">
          <cell r="F521" t="str">
            <v>Completed</v>
          </cell>
          <cell r="L521" t="str">
            <v>UT</v>
          </cell>
          <cell r="AB521">
            <v>56</v>
          </cell>
          <cell r="AC521">
            <v>2111.2000000000003</v>
          </cell>
          <cell r="AE521">
            <v>280</v>
          </cell>
          <cell r="AH521">
            <v>924</v>
          </cell>
          <cell r="AR521">
            <v>2015</v>
          </cell>
          <cell r="AS521">
            <v>10</v>
          </cell>
        </row>
        <row r="522">
          <cell r="F522" t="str">
            <v>Completed</v>
          </cell>
          <cell r="L522" t="str">
            <v>UT</v>
          </cell>
          <cell r="AB522">
            <v>12</v>
          </cell>
          <cell r="AC522">
            <v>452.40000000000003</v>
          </cell>
          <cell r="AE522">
            <v>60</v>
          </cell>
          <cell r="AH522">
            <v>198</v>
          </cell>
          <cell r="AR522">
            <v>2015</v>
          </cell>
          <cell r="AS522">
            <v>10</v>
          </cell>
        </row>
        <row r="523">
          <cell r="F523" t="str">
            <v>Completed</v>
          </cell>
          <cell r="L523" t="str">
            <v>UT</v>
          </cell>
          <cell r="AB523">
            <v>1</v>
          </cell>
          <cell r="AC523">
            <v>95.7</v>
          </cell>
          <cell r="AE523">
            <v>10</v>
          </cell>
          <cell r="AH523">
            <v>20.64</v>
          </cell>
          <cell r="AR523">
            <v>2015</v>
          </cell>
          <cell r="AS523">
            <v>10</v>
          </cell>
        </row>
        <row r="524">
          <cell r="F524" t="str">
            <v>Completed</v>
          </cell>
          <cell r="L524" t="str">
            <v>UT</v>
          </cell>
          <cell r="AB524">
            <v>72</v>
          </cell>
          <cell r="AC524">
            <v>6890.4000000000005</v>
          </cell>
          <cell r="AE524">
            <v>720</v>
          </cell>
          <cell r="AH524">
            <v>1486.08</v>
          </cell>
          <cell r="AR524">
            <v>2015</v>
          </cell>
          <cell r="AS524">
            <v>10</v>
          </cell>
        </row>
        <row r="525">
          <cell r="F525" t="str">
            <v>Completed</v>
          </cell>
          <cell r="L525" t="str">
            <v>UT</v>
          </cell>
          <cell r="AB525">
            <v>60</v>
          </cell>
          <cell r="AC525">
            <v>2262</v>
          </cell>
          <cell r="AE525">
            <v>300</v>
          </cell>
          <cell r="AH525">
            <v>990</v>
          </cell>
          <cell r="AR525">
            <v>2015</v>
          </cell>
          <cell r="AS525">
            <v>10</v>
          </cell>
        </row>
        <row r="526">
          <cell r="F526" t="str">
            <v>Completed</v>
          </cell>
          <cell r="L526" t="str">
            <v>UT</v>
          </cell>
          <cell r="AB526">
            <v>2</v>
          </cell>
          <cell r="AC526">
            <v>75.400000000000006</v>
          </cell>
          <cell r="AE526">
            <v>10</v>
          </cell>
          <cell r="AH526">
            <v>33</v>
          </cell>
          <cell r="AR526">
            <v>2015</v>
          </cell>
          <cell r="AS526">
            <v>10</v>
          </cell>
        </row>
        <row r="527">
          <cell r="F527" t="str">
            <v>Completed</v>
          </cell>
          <cell r="L527" t="str">
            <v>UT</v>
          </cell>
          <cell r="AB527">
            <v>2</v>
          </cell>
          <cell r="AC527">
            <v>222.4</v>
          </cell>
          <cell r="AE527">
            <v>14</v>
          </cell>
          <cell r="AH527">
            <v>39.74</v>
          </cell>
          <cell r="AR527">
            <v>2015</v>
          </cell>
          <cell r="AS527">
            <v>10</v>
          </cell>
        </row>
        <row r="528">
          <cell r="F528" t="str">
            <v>Completed</v>
          </cell>
          <cell r="L528" t="str">
            <v>UT</v>
          </cell>
          <cell r="AB528">
            <v>3</v>
          </cell>
          <cell r="AC528">
            <v>333.6</v>
          </cell>
          <cell r="AE528">
            <v>21</v>
          </cell>
          <cell r="AH528">
            <v>59.61</v>
          </cell>
          <cell r="AR528">
            <v>2015</v>
          </cell>
          <cell r="AS528">
            <v>10</v>
          </cell>
        </row>
        <row r="529">
          <cell r="F529" t="str">
            <v>Completed</v>
          </cell>
          <cell r="L529" t="str">
            <v>UT</v>
          </cell>
          <cell r="AB529">
            <v>5</v>
          </cell>
          <cell r="AC529">
            <v>478.5</v>
          </cell>
          <cell r="AE529">
            <v>65</v>
          </cell>
          <cell r="AH529">
            <v>108.75</v>
          </cell>
          <cell r="AR529">
            <v>2015</v>
          </cell>
          <cell r="AS529">
            <v>10</v>
          </cell>
        </row>
        <row r="530">
          <cell r="F530" t="str">
            <v>Completed</v>
          </cell>
          <cell r="L530" t="str">
            <v>UT</v>
          </cell>
          <cell r="AB530">
            <v>6</v>
          </cell>
          <cell r="AC530">
            <v>667.2</v>
          </cell>
          <cell r="AE530">
            <v>42</v>
          </cell>
          <cell r="AH530">
            <v>119.22</v>
          </cell>
          <cell r="AR530">
            <v>2015</v>
          </cell>
          <cell r="AS530">
            <v>10</v>
          </cell>
        </row>
        <row r="531">
          <cell r="F531" t="str">
            <v>Completed</v>
          </cell>
          <cell r="L531" t="str">
            <v>UT</v>
          </cell>
          <cell r="AB531">
            <v>25</v>
          </cell>
          <cell r="AC531">
            <v>2780</v>
          </cell>
          <cell r="AE531">
            <v>175</v>
          </cell>
          <cell r="AH531">
            <v>496.75</v>
          </cell>
          <cell r="AR531">
            <v>2015</v>
          </cell>
          <cell r="AS531">
            <v>11</v>
          </cell>
        </row>
        <row r="532">
          <cell r="F532" t="str">
            <v>Completed</v>
          </cell>
          <cell r="L532" t="str">
            <v>UT</v>
          </cell>
          <cell r="AB532">
            <v>24</v>
          </cell>
          <cell r="AC532">
            <v>2296.8000000000002</v>
          </cell>
          <cell r="AE532">
            <v>240</v>
          </cell>
          <cell r="AH532">
            <v>495.36</v>
          </cell>
          <cell r="AR532">
            <v>2015</v>
          </cell>
          <cell r="AS532">
            <v>10</v>
          </cell>
        </row>
        <row r="533">
          <cell r="F533" t="str">
            <v>Completed</v>
          </cell>
          <cell r="L533" t="str">
            <v>UT</v>
          </cell>
          <cell r="AB533">
            <v>5</v>
          </cell>
          <cell r="AC533">
            <v>556</v>
          </cell>
          <cell r="AE533">
            <v>35</v>
          </cell>
          <cell r="AH533">
            <v>99.35</v>
          </cell>
          <cell r="AR533">
            <v>2015</v>
          </cell>
          <cell r="AS533">
            <v>10</v>
          </cell>
        </row>
        <row r="534">
          <cell r="F534" t="str">
            <v>Completed</v>
          </cell>
          <cell r="L534" t="str">
            <v>UT</v>
          </cell>
          <cell r="AB534">
            <v>5</v>
          </cell>
          <cell r="AC534">
            <v>478.5</v>
          </cell>
          <cell r="AE534">
            <v>65</v>
          </cell>
          <cell r="AH534">
            <v>108.75</v>
          </cell>
          <cell r="AR534">
            <v>2015</v>
          </cell>
          <cell r="AS534">
            <v>10</v>
          </cell>
        </row>
        <row r="535">
          <cell r="F535" t="str">
            <v>Completed</v>
          </cell>
          <cell r="L535" t="str">
            <v>UT</v>
          </cell>
          <cell r="AB535">
            <v>5</v>
          </cell>
          <cell r="AC535">
            <v>478.5</v>
          </cell>
          <cell r="AE535">
            <v>65</v>
          </cell>
          <cell r="AH535">
            <v>108.75</v>
          </cell>
          <cell r="AR535">
            <v>2015</v>
          </cell>
          <cell r="AS535">
            <v>10</v>
          </cell>
        </row>
        <row r="536">
          <cell r="F536" t="str">
            <v>Completed</v>
          </cell>
          <cell r="L536" t="str">
            <v>UT</v>
          </cell>
          <cell r="AB536">
            <v>3</v>
          </cell>
          <cell r="AC536">
            <v>287.10000000000002</v>
          </cell>
          <cell r="AE536">
            <v>39</v>
          </cell>
          <cell r="AH536">
            <v>65.25</v>
          </cell>
          <cell r="AR536">
            <v>2015</v>
          </cell>
          <cell r="AS536">
            <v>10</v>
          </cell>
        </row>
        <row r="537">
          <cell r="F537" t="str">
            <v>Completed</v>
          </cell>
          <cell r="L537" t="str">
            <v>UT</v>
          </cell>
          <cell r="AB537">
            <v>12</v>
          </cell>
          <cell r="AC537">
            <v>452.40000000000003</v>
          </cell>
          <cell r="AE537">
            <v>60</v>
          </cell>
          <cell r="AH537">
            <v>198</v>
          </cell>
          <cell r="AR537">
            <v>2015</v>
          </cell>
          <cell r="AS537">
            <v>10</v>
          </cell>
        </row>
        <row r="538">
          <cell r="F538" t="str">
            <v>Completed</v>
          </cell>
          <cell r="L538" t="str">
            <v>WA</v>
          </cell>
          <cell r="AB538">
            <v>2</v>
          </cell>
          <cell r="AC538">
            <v>191.4</v>
          </cell>
          <cell r="AE538">
            <v>26</v>
          </cell>
          <cell r="AH538">
            <v>38.619999999999997</v>
          </cell>
          <cell r="AR538">
            <v>2015</v>
          </cell>
          <cell r="AS538">
            <v>10</v>
          </cell>
        </row>
        <row r="539">
          <cell r="F539" t="str">
            <v>Completed</v>
          </cell>
          <cell r="L539" t="str">
            <v>WA</v>
          </cell>
          <cell r="AB539">
            <v>1</v>
          </cell>
          <cell r="AC539">
            <v>37.700000000000003</v>
          </cell>
          <cell r="AE539">
            <v>5</v>
          </cell>
          <cell r="AH539">
            <v>12.22</v>
          </cell>
          <cell r="AR539">
            <v>2015</v>
          </cell>
          <cell r="AS539">
            <v>10</v>
          </cell>
        </row>
        <row r="540">
          <cell r="F540" t="str">
            <v>Completed</v>
          </cell>
          <cell r="L540" t="str">
            <v>WA</v>
          </cell>
          <cell r="AB540">
            <v>20</v>
          </cell>
          <cell r="AC540">
            <v>754</v>
          </cell>
          <cell r="AE540">
            <v>100</v>
          </cell>
          <cell r="AH540">
            <v>244.4</v>
          </cell>
          <cell r="AR540">
            <v>2015</v>
          </cell>
          <cell r="AS540">
            <v>10</v>
          </cell>
        </row>
        <row r="541">
          <cell r="F541" t="str">
            <v>Completed</v>
          </cell>
          <cell r="L541" t="str">
            <v>WA</v>
          </cell>
          <cell r="AB541">
            <v>10</v>
          </cell>
          <cell r="AC541">
            <v>957</v>
          </cell>
          <cell r="AE541">
            <v>100</v>
          </cell>
          <cell r="AH541">
            <v>146.6</v>
          </cell>
          <cell r="AR541">
            <v>2015</v>
          </cell>
          <cell r="AS541">
            <v>10</v>
          </cell>
        </row>
        <row r="542">
          <cell r="F542" t="str">
            <v>Completed</v>
          </cell>
          <cell r="L542" t="str">
            <v>WA</v>
          </cell>
          <cell r="AB542">
            <v>12</v>
          </cell>
          <cell r="AC542">
            <v>1148.4000000000001</v>
          </cell>
          <cell r="AE542">
            <v>156</v>
          </cell>
          <cell r="AH542">
            <v>231.72</v>
          </cell>
          <cell r="AR542">
            <v>2015</v>
          </cell>
          <cell r="AS542">
            <v>10</v>
          </cell>
        </row>
        <row r="543">
          <cell r="F543" t="str">
            <v>Completed</v>
          </cell>
          <cell r="L543" t="str">
            <v>WA</v>
          </cell>
          <cell r="AB543">
            <v>130</v>
          </cell>
          <cell r="AC543">
            <v>12441</v>
          </cell>
          <cell r="AE543">
            <v>1690</v>
          </cell>
          <cell r="AH543">
            <v>4200.3</v>
          </cell>
          <cell r="AR543">
            <v>2015</v>
          </cell>
          <cell r="AS543">
            <v>10</v>
          </cell>
        </row>
        <row r="544">
          <cell r="F544" t="str">
            <v>Completed</v>
          </cell>
          <cell r="L544" t="str">
            <v>WA</v>
          </cell>
          <cell r="AB544">
            <v>2</v>
          </cell>
          <cell r="AC544">
            <v>191.4</v>
          </cell>
          <cell r="AE544">
            <v>26</v>
          </cell>
          <cell r="AH544">
            <v>38.619999999999997</v>
          </cell>
          <cell r="AR544">
            <v>2015</v>
          </cell>
          <cell r="AS544">
            <v>10</v>
          </cell>
        </row>
        <row r="545">
          <cell r="F545" t="str">
            <v>Completed</v>
          </cell>
          <cell r="L545" t="str">
            <v>WA</v>
          </cell>
          <cell r="AB545">
            <v>18</v>
          </cell>
          <cell r="AC545">
            <v>678.6</v>
          </cell>
          <cell r="AE545">
            <v>90</v>
          </cell>
          <cell r="AH545">
            <v>219.96</v>
          </cell>
          <cell r="AR545">
            <v>2015</v>
          </cell>
          <cell r="AS545">
            <v>10</v>
          </cell>
        </row>
        <row r="546">
          <cell r="F546" t="str">
            <v>Completed</v>
          </cell>
          <cell r="L546" t="str">
            <v>UT</v>
          </cell>
          <cell r="AB546">
            <v>32</v>
          </cell>
          <cell r="AC546">
            <v>1206.4000000000001</v>
          </cell>
          <cell r="AE546">
            <v>160</v>
          </cell>
          <cell r="AH546">
            <v>528</v>
          </cell>
          <cell r="AR546">
            <v>2015</v>
          </cell>
          <cell r="AS546">
            <v>11</v>
          </cell>
        </row>
        <row r="547">
          <cell r="F547" t="str">
            <v>Completed</v>
          </cell>
          <cell r="L547" t="str">
            <v>UT</v>
          </cell>
          <cell r="AB547">
            <v>40</v>
          </cell>
          <cell r="AC547">
            <v>1508</v>
          </cell>
          <cell r="AE547">
            <v>200</v>
          </cell>
          <cell r="AH547">
            <v>660</v>
          </cell>
          <cell r="AR547">
            <v>2015</v>
          </cell>
          <cell r="AS547">
            <v>11</v>
          </cell>
        </row>
        <row r="548">
          <cell r="F548" t="str">
            <v>Completed</v>
          </cell>
          <cell r="L548" t="str">
            <v>UT</v>
          </cell>
          <cell r="AB548">
            <v>2</v>
          </cell>
          <cell r="AC548">
            <v>75.400000000000006</v>
          </cell>
          <cell r="AE548">
            <v>10</v>
          </cell>
          <cell r="AH548">
            <v>33</v>
          </cell>
          <cell r="AR548">
            <v>2015</v>
          </cell>
          <cell r="AS548">
            <v>11</v>
          </cell>
        </row>
        <row r="549">
          <cell r="F549" t="str">
            <v>Completed</v>
          </cell>
          <cell r="L549" t="str">
            <v>UT</v>
          </cell>
          <cell r="AB549">
            <v>95</v>
          </cell>
          <cell r="AC549">
            <v>9091.5</v>
          </cell>
          <cell r="AE549">
            <v>1235</v>
          </cell>
          <cell r="AH549">
            <v>2066.25</v>
          </cell>
          <cell r="AR549">
            <v>2015</v>
          </cell>
          <cell r="AS549">
            <v>11</v>
          </cell>
        </row>
        <row r="550">
          <cell r="F550" t="str">
            <v>Completed</v>
          </cell>
          <cell r="L550" t="str">
            <v>UT</v>
          </cell>
          <cell r="AB550">
            <v>12</v>
          </cell>
          <cell r="AC550">
            <v>1148.4000000000001</v>
          </cell>
          <cell r="AE550">
            <v>156</v>
          </cell>
          <cell r="AH550">
            <v>261</v>
          </cell>
          <cell r="AR550">
            <v>2015</v>
          </cell>
          <cell r="AS550">
            <v>11</v>
          </cell>
        </row>
        <row r="551">
          <cell r="F551" t="str">
            <v>Completed</v>
          </cell>
          <cell r="L551" t="str">
            <v>UT</v>
          </cell>
          <cell r="AB551">
            <v>6</v>
          </cell>
          <cell r="AC551">
            <v>405.59999999999997</v>
          </cell>
          <cell r="AE551">
            <v>30</v>
          </cell>
          <cell r="AH551">
            <v>67.38</v>
          </cell>
          <cell r="AR551">
            <v>2015</v>
          </cell>
          <cell r="AS551">
            <v>11</v>
          </cell>
        </row>
        <row r="552">
          <cell r="F552" t="str">
            <v>Completed</v>
          </cell>
          <cell r="L552" t="str">
            <v>UT</v>
          </cell>
          <cell r="AB552">
            <v>12</v>
          </cell>
          <cell r="AC552">
            <v>452.40000000000003</v>
          </cell>
          <cell r="AE552">
            <v>60</v>
          </cell>
          <cell r="AH552">
            <v>198</v>
          </cell>
          <cell r="AR552">
            <v>2015</v>
          </cell>
          <cell r="AS552">
            <v>11</v>
          </cell>
        </row>
        <row r="553">
          <cell r="F553" t="str">
            <v>Completed</v>
          </cell>
          <cell r="L553" t="str">
            <v>UT</v>
          </cell>
          <cell r="AB553">
            <v>24</v>
          </cell>
          <cell r="AC553">
            <v>904.80000000000007</v>
          </cell>
          <cell r="AE553">
            <v>120</v>
          </cell>
          <cell r="AH553">
            <v>396</v>
          </cell>
          <cell r="AR553">
            <v>2015</v>
          </cell>
          <cell r="AS553">
            <v>11</v>
          </cell>
        </row>
        <row r="554">
          <cell r="F554" t="str">
            <v>Completed</v>
          </cell>
          <cell r="L554" t="str">
            <v>UT</v>
          </cell>
          <cell r="AB554">
            <v>11</v>
          </cell>
          <cell r="AC554">
            <v>1052.7</v>
          </cell>
          <cell r="AE554">
            <v>143</v>
          </cell>
          <cell r="AH554">
            <v>341.66</v>
          </cell>
          <cell r="AR554">
            <v>2015</v>
          </cell>
          <cell r="AS554">
            <v>11</v>
          </cell>
        </row>
        <row r="555">
          <cell r="F555" t="str">
            <v>Completed</v>
          </cell>
          <cell r="L555" t="str">
            <v>UT</v>
          </cell>
          <cell r="AB555">
            <v>34</v>
          </cell>
          <cell r="AC555">
            <v>3253.8</v>
          </cell>
          <cell r="AE555">
            <v>442</v>
          </cell>
          <cell r="AH555">
            <v>739.5</v>
          </cell>
          <cell r="AR555">
            <v>2015</v>
          </cell>
          <cell r="AS555">
            <v>11</v>
          </cell>
        </row>
        <row r="556">
          <cell r="F556" t="str">
            <v>Completed</v>
          </cell>
          <cell r="L556" t="str">
            <v>UT</v>
          </cell>
          <cell r="AB556">
            <v>12</v>
          </cell>
          <cell r="AC556">
            <v>452.40000000000003</v>
          </cell>
          <cell r="AE556">
            <v>60</v>
          </cell>
          <cell r="AH556">
            <v>198</v>
          </cell>
          <cell r="AR556">
            <v>2015</v>
          </cell>
          <cell r="AS556">
            <v>11</v>
          </cell>
        </row>
        <row r="557">
          <cell r="F557" t="str">
            <v>Completed</v>
          </cell>
          <cell r="L557" t="str">
            <v>UT</v>
          </cell>
          <cell r="AB557">
            <v>7</v>
          </cell>
          <cell r="AC557">
            <v>669.9</v>
          </cell>
          <cell r="AE557">
            <v>91</v>
          </cell>
          <cell r="AH557">
            <v>152.25</v>
          </cell>
          <cell r="AR557">
            <v>2015</v>
          </cell>
          <cell r="AS557">
            <v>11</v>
          </cell>
        </row>
        <row r="558">
          <cell r="F558" t="str">
            <v>Completed</v>
          </cell>
          <cell r="L558" t="str">
            <v>UT</v>
          </cell>
          <cell r="AB558">
            <v>14</v>
          </cell>
          <cell r="AC558">
            <v>1339.8</v>
          </cell>
          <cell r="AE558">
            <v>140</v>
          </cell>
          <cell r="AH558">
            <v>288.95999999999998</v>
          </cell>
          <cell r="AR558">
            <v>2015</v>
          </cell>
          <cell r="AS558">
            <v>11</v>
          </cell>
        </row>
        <row r="559">
          <cell r="F559" t="str">
            <v>Completed</v>
          </cell>
          <cell r="L559" t="str">
            <v>UT</v>
          </cell>
          <cell r="AB559">
            <v>10</v>
          </cell>
          <cell r="AC559">
            <v>957</v>
          </cell>
          <cell r="AE559">
            <v>100</v>
          </cell>
          <cell r="AH559">
            <v>206.4</v>
          </cell>
          <cell r="AR559">
            <v>2015</v>
          </cell>
          <cell r="AS559">
            <v>11</v>
          </cell>
        </row>
        <row r="560">
          <cell r="F560" t="str">
            <v>Completed</v>
          </cell>
          <cell r="L560" t="str">
            <v>UT</v>
          </cell>
          <cell r="AB560">
            <v>6</v>
          </cell>
          <cell r="AC560">
            <v>574.20000000000005</v>
          </cell>
          <cell r="AE560">
            <v>60</v>
          </cell>
          <cell r="AH560">
            <v>123.84</v>
          </cell>
          <cell r="AR560">
            <v>2015</v>
          </cell>
          <cell r="AS560">
            <v>11</v>
          </cell>
        </row>
        <row r="561">
          <cell r="F561" t="str">
            <v>Completed</v>
          </cell>
          <cell r="L561" t="str">
            <v>UT</v>
          </cell>
          <cell r="AB561">
            <v>48</v>
          </cell>
          <cell r="AC561">
            <v>4593.6000000000004</v>
          </cell>
          <cell r="AE561">
            <v>480</v>
          </cell>
          <cell r="AH561">
            <v>990.72</v>
          </cell>
          <cell r="AR561">
            <v>2015</v>
          </cell>
          <cell r="AS561">
            <v>11</v>
          </cell>
        </row>
        <row r="562">
          <cell r="F562" t="str">
            <v>Completed</v>
          </cell>
          <cell r="L562" t="str">
            <v>UT</v>
          </cell>
          <cell r="AB562">
            <v>10</v>
          </cell>
          <cell r="AC562">
            <v>1112</v>
          </cell>
          <cell r="AE562">
            <v>70</v>
          </cell>
          <cell r="AH562">
            <v>198.7</v>
          </cell>
          <cell r="AR562">
            <v>2015</v>
          </cell>
          <cell r="AS562">
            <v>11</v>
          </cell>
        </row>
        <row r="563">
          <cell r="F563" t="str">
            <v>Completed</v>
          </cell>
          <cell r="L563" t="str">
            <v>UT</v>
          </cell>
          <cell r="AB563">
            <v>6</v>
          </cell>
          <cell r="AC563">
            <v>574.20000000000005</v>
          </cell>
          <cell r="AE563">
            <v>78</v>
          </cell>
          <cell r="AH563">
            <v>130.5</v>
          </cell>
          <cell r="AR563">
            <v>2015</v>
          </cell>
          <cell r="AS563">
            <v>11</v>
          </cell>
        </row>
        <row r="564">
          <cell r="F564" t="str">
            <v>Completed</v>
          </cell>
          <cell r="L564" t="str">
            <v>UT</v>
          </cell>
          <cell r="AB564">
            <v>12</v>
          </cell>
          <cell r="AC564">
            <v>1148.4000000000001</v>
          </cell>
          <cell r="AE564">
            <v>120</v>
          </cell>
          <cell r="AH564">
            <v>247.68</v>
          </cell>
          <cell r="AR564">
            <v>2015</v>
          </cell>
          <cell r="AS564">
            <v>11</v>
          </cell>
        </row>
        <row r="565">
          <cell r="F565" t="str">
            <v>Completed</v>
          </cell>
          <cell r="L565" t="str">
            <v>UT</v>
          </cell>
          <cell r="AB565">
            <v>1</v>
          </cell>
          <cell r="AC565">
            <v>95.7</v>
          </cell>
          <cell r="AE565">
            <v>12.57</v>
          </cell>
          <cell r="AH565">
            <v>21.75</v>
          </cell>
          <cell r="AR565">
            <v>2015</v>
          </cell>
          <cell r="AS565">
            <v>11</v>
          </cell>
        </row>
        <row r="566">
          <cell r="F566" t="str">
            <v>Completed</v>
          </cell>
          <cell r="L566" t="str">
            <v>UT</v>
          </cell>
          <cell r="AB566">
            <v>12</v>
          </cell>
          <cell r="AC566">
            <v>1148.4000000000001</v>
          </cell>
          <cell r="AE566">
            <v>120</v>
          </cell>
          <cell r="AH566">
            <v>247.68</v>
          </cell>
          <cell r="AR566">
            <v>2015</v>
          </cell>
          <cell r="AS566">
            <v>11</v>
          </cell>
        </row>
        <row r="567">
          <cell r="F567" t="str">
            <v>Completed</v>
          </cell>
          <cell r="L567" t="str">
            <v>UT</v>
          </cell>
          <cell r="AB567">
            <v>12</v>
          </cell>
          <cell r="AC567">
            <v>1148.4000000000001</v>
          </cell>
          <cell r="AE567">
            <v>156</v>
          </cell>
          <cell r="AH567">
            <v>261</v>
          </cell>
          <cell r="AR567">
            <v>2015</v>
          </cell>
          <cell r="AS567">
            <v>11</v>
          </cell>
        </row>
        <row r="568">
          <cell r="F568" t="str">
            <v>Completed</v>
          </cell>
          <cell r="L568" t="str">
            <v>UT</v>
          </cell>
          <cell r="AB568">
            <v>2</v>
          </cell>
          <cell r="AC568">
            <v>75.400000000000006</v>
          </cell>
          <cell r="AE568">
            <v>10</v>
          </cell>
          <cell r="AH568">
            <v>33</v>
          </cell>
          <cell r="AR568">
            <v>2015</v>
          </cell>
          <cell r="AS568">
            <v>11</v>
          </cell>
        </row>
        <row r="569">
          <cell r="F569" t="str">
            <v>Completed</v>
          </cell>
          <cell r="L569" t="str">
            <v>UT</v>
          </cell>
          <cell r="AB569">
            <v>2</v>
          </cell>
          <cell r="AC569">
            <v>75.400000000000006</v>
          </cell>
          <cell r="AE569">
            <v>10</v>
          </cell>
          <cell r="AH569">
            <v>33</v>
          </cell>
          <cell r="AR569">
            <v>2015</v>
          </cell>
          <cell r="AS569">
            <v>11</v>
          </cell>
        </row>
        <row r="570">
          <cell r="F570" t="str">
            <v>Completed</v>
          </cell>
          <cell r="L570" t="str">
            <v>UT</v>
          </cell>
          <cell r="AB570">
            <v>2</v>
          </cell>
          <cell r="AC570">
            <v>75.400000000000006</v>
          </cell>
          <cell r="AE570">
            <v>10</v>
          </cell>
          <cell r="AH570">
            <v>33</v>
          </cell>
          <cell r="AR570">
            <v>2015</v>
          </cell>
          <cell r="AS570">
            <v>11</v>
          </cell>
        </row>
        <row r="571">
          <cell r="F571" t="str">
            <v>Completed</v>
          </cell>
          <cell r="L571" t="str">
            <v>UT</v>
          </cell>
          <cell r="AB571">
            <v>10</v>
          </cell>
          <cell r="AC571">
            <v>1112</v>
          </cell>
          <cell r="AE571">
            <v>70</v>
          </cell>
          <cell r="AH571">
            <v>198.7</v>
          </cell>
          <cell r="AR571">
            <v>2015</v>
          </cell>
          <cell r="AS571">
            <v>11</v>
          </cell>
        </row>
        <row r="572">
          <cell r="F572" t="str">
            <v>Completed</v>
          </cell>
          <cell r="L572" t="str">
            <v>UT</v>
          </cell>
          <cell r="AB572">
            <v>73</v>
          </cell>
          <cell r="AC572">
            <v>2752.1000000000004</v>
          </cell>
          <cell r="AE572">
            <v>356</v>
          </cell>
          <cell r="AH572">
            <v>1204.5</v>
          </cell>
          <cell r="AR572">
            <v>2015</v>
          </cell>
          <cell r="AS572">
            <v>11</v>
          </cell>
        </row>
        <row r="573">
          <cell r="F573" t="str">
            <v>Completed</v>
          </cell>
          <cell r="L573" t="str">
            <v>UT</v>
          </cell>
          <cell r="AB573">
            <v>38</v>
          </cell>
          <cell r="AC573">
            <v>3636.6</v>
          </cell>
          <cell r="AE573">
            <v>494</v>
          </cell>
          <cell r="AH573">
            <v>826.5</v>
          </cell>
          <cell r="AR573">
            <v>2015</v>
          </cell>
          <cell r="AS573">
            <v>11</v>
          </cell>
        </row>
        <row r="574">
          <cell r="F574" t="str">
            <v>Completed</v>
          </cell>
          <cell r="L574" t="str">
            <v>UT</v>
          </cell>
          <cell r="AB574">
            <v>6</v>
          </cell>
          <cell r="AC574">
            <v>574.20000000000005</v>
          </cell>
          <cell r="AE574">
            <v>78</v>
          </cell>
          <cell r="AH574">
            <v>130.5</v>
          </cell>
          <cell r="AR574">
            <v>2015</v>
          </cell>
          <cell r="AS574">
            <v>11</v>
          </cell>
        </row>
        <row r="575">
          <cell r="F575" t="str">
            <v>Completed</v>
          </cell>
          <cell r="L575" t="str">
            <v>UT</v>
          </cell>
          <cell r="AB575">
            <v>20</v>
          </cell>
          <cell r="AC575">
            <v>754</v>
          </cell>
          <cell r="AE575">
            <v>100</v>
          </cell>
          <cell r="AH575">
            <v>330</v>
          </cell>
          <cell r="AR575">
            <v>2015</v>
          </cell>
          <cell r="AS575">
            <v>11</v>
          </cell>
        </row>
        <row r="576">
          <cell r="F576" t="str">
            <v>Completed</v>
          </cell>
          <cell r="L576" t="str">
            <v>UT</v>
          </cell>
          <cell r="AB576">
            <v>9</v>
          </cell>
          <cell r="AC576">
            <v>339.3</v>
          </cell>
          <cell r="AE576">
            <v>45</v>
          </cell>
          <cell r="AH576">
            <v>148.5</v>
          </cell>
          <cell r="AR576">
            <v>2015</v>
          </cell>
          <cell r="AS576">
            <v>11</v>
          </cell>
        </row>
        <row r="577">
          <cell r="F577" t="str">
            <v>Completed</v>
          </cell>
          <cell r="L577" t="str">
            <v>UT</v>
          </cell>
          <cell r="AB577">
            <v>4</v>
          </cell>
          <cell r="AC577">
            <v>270.39999999999998</v>
          </cell>
          <cell r="AE577">
            <v>20</v>
          </cell>
          <cell r="AH577">
            <v>44.92</v>
          </cell>
          <cell r="AR577">
            <v>2015</v>
          </cell>
          <cell r="AS577">
            <v>11</v>
          </cell>
        </row>
        <row r="578">
          <cell r="F578" t="str">
            <v>Completed</v>
          </cell>
          <cell r="L578" t="str">
            <v>UT</v>
          </cell>
          <cell r="AB578">
            <v>6</v>
          </cell>
          <cell r="AC578">
            <v>574.20000000000005</v>
          </cell>
          <cell r="AE578">
            <v>78</v>
          </cell>
          <cell r="AH578">
            <v>130.5</v>
          </cell>
          <cell r="AR578">
            <v>2015</v>
          </cell>
          <cell r="AS578">
            <v>11</v>
          </cell>
        </row>
        <row r="579">
          <cell r="F579" t="str">
            <v>Completed</v>
          </cell>
          <cell r="L579" t="str">
            <v>UT</v>
          </cell>
          <cell r="AB579">
            <v>30</v>
          </cell>
          <cell r="AC579">
            <v>2871</v>
          </cell>
          <cell r="AE579">
            <v>390</v>
          </cell>
          <cell r="AH579">
            <v>652.5</v>
          </cell>
          <cell r="AR579">
            <v>2015</v>
          </cell>
          <cell r="AS579">
            <v>11</v>
          </cell>
        </row>
        <row r="580">
          <cell r="F580" t="str">
            <v>Completed</v>
          </cell>
          <cell r="L580" t="str">
            <v>UT</v>
          </cell>
          <cell r="AB580">
            <v>7</v>
          </cell>
          <cell r="AC580">
            <v>263.90000000000003</v>
          </cell>
          <cell r="AE580">
            <v>35</v>
          </cell>
          <cell r="AH580">
            <v>115.5</v>
          </cell>
          <cell r="AR580">
            <v>2015</v>
          </cell>
          <cell r="AS580">
            <v>11</v>
          </cell>
        </row>
        <row r="581">
          <cell r="F581" t="str">
            <v>Completed</v>
          </cell>
          <cell r="L581" t="str">
            <v>UT</v>
          </cell>
          <cell r="AB581">
            <v>12</v>
          </cell>
          <cell r="AC581">
            <v>1148.4000000000001</v>
          </cell>
          <cell r="AE581">
            <v>156</v>
          </cell>
          <cell r="AH581">
            <v>261</v>
          </cell>
          <cell r="AR581">
            <v>2015</v>
          </cell>
          <cell r="AS581">
            <v>11</v>
          </cell>
        </row>
        <row r="582">
          <cell r="F582" t="str">
            <v>Completed</v>
          </cell>
          <cell r="L582" t="str">
            <v>UT</v>
          </cell>
          <cell r="AB582">
            <v>24</v>
          </cell>
          <cell r="AC582">
            <v>2296.8000000000002</v>
          </cell>
          <cell r="AE582">
            <v>240</v>
          </cell>
          <cell r="AH582">
            <v>495.36</v>
          </cell>
          <cell r="AR582">
            <v>2015</v>
          </cell>
          <cell r="AS582">
            <v>11</v>
          </cell>
        </row>
        <row r="583">
          <cell r="F583" t="str">
            <v>Completed</v>
          </cell>
          <cell r="L583" t="str">
            <v>UT</v>
          </cell>
          <cell r="AB583">
            <v>204</v>
          </cell>
          <cell r="AC583">
            <v>19522.8</v>
          </cell>
          <cell r="AE583">
            <v>2652</v>
          </cell>
          <cell r="AH583">
            <v>4437</v>
          </cell>
          <cell r="AR583">
            <v>2015</v>
          </cell>
          <cell r="AS583">
            <v>11</v>
          </cell>
        </row>
        <row r="584">
          <cell r="F584" t="str">
            <v>Completed</v>
          </cell>
          <cell r="L584" t="str">
            <v>UT</v>
          </cell>
          <cell r="AB584">
            <v>1812</v>
          </cell>
          <cell r="AC584">
            <v>68312.400000000009</v>
          </cell>
          <cell r="AE584">
            <v>9060</v>
          </cell>
          <cell r="AH584">
            <v>29898</v>
          </cell>
          <cell r="AR584">
            <v>2015</v>
          </cell>
          <cell r="AS584">
            <v>11</v>
          </cell>
        </row>
        <row r="585">
          <cell r="F585" t="str">
            <v>Completed</v>
          </cell>
          <cell r="L585" t="str">
            <v>UT</v>
          </cell>
          <cell r="AB585">
            <v>27</v>
          </cell>
          <cell r="AC585">
            <v>1017.9000000000001</v>
          </cell>
          <cell r="AE585">
            <v>135</v>
          </cell>
          <cell r="AH585">
            <v>445.5</v>
          </cell>
          <cell r="AR585">
            <v>2015</v>
          </cell>
          <cell r="AS585">
            <v>11</v>
          </cell>
        </row>
        <row r="586">
          <cell r="F586" t="str">
            <v>Completed</v>
          </cell>
          <cell r="L586" t="str">
            <v>UT</v>
          </cell>
          <cell r="AB586">
            <v>4</v>
          </cell>
          <cell r="AC586">
            <v>382.8</v>
          </cell>
          <cell r="AE586">
            <v>52</v>
          </cell>
          <cell r="AH586">
            <v>124.24</v>
          </cell>
          <cell r="AR586">
            <v>2015</v>
          </cell>
          <cell r="AS586">
            <v>11</v>
          </cell>
        </row>
        <row r="587">
          <cell r="F587" t="str">
            <v>Completed</v>
          </cell>
          <cell r="L587" t="str">
            <v>UT</v>
          </cell>
          <cell r="AB587">
            <v>45</v>
          </cell>
          <cell r="AC587">
            <v>1696.5000000000002</v>
          </cell>
          <cell r="AE587">
            <v>225</v>
          </cell>
          <cell r="AH587">
            <v>742.5</v>
          </cell>
          <cell r="AR587">
            <v>2015</v>
          </cell>
          <cell r="AS587">
            <v>11</v>
          </cell>
        </row>
        <row r="588">
          <cell r="F588" t="str">
            <v>Completed</v>
          </cell>
          <cell r="L588" t="str">
            <v>UT</v>
          </cell>
          <cell r="AB588">
            <v>12</v>
          </cell>
          <cell r="AC588">
            <v>1148.4000000000001</v>
          </cell>
          <cell r="AE588">
            <v>120</v>
          </cell>
          <cell r="AH588">
            <v>247.68</v>
          </cell>
          <cell r="AR588">
            <v>2015</v>
          </cell>
          <cell r="AS588">
            <v>11</v>
          </cell>
        </row>
        <row r="589">
          <cell r="F589" t="str">
            <v>Completed</v>
          </cell>
          <cell r="L589" t="str">
            <v>UT</v>
          </cell>
          <cell r="AB589">
            <v>17</v>
          </cell>
          <cell r="AC589">
            <v>1626.9</v>
          </cell>
          <cell r="AE589">
            <v>170</v>
          </cell>
          <cell r="AH589">
            <v>350.88</v>
          </cell>
          <cell r="AR589">
            <v>2015</v>
          </cell>
          <cell r="AS589">
            <v>11</v>
          </cell>
        </row>
        <row r="590">
          <cell r="F590" t="str">
            <v>Completed</v>
          </cell>
          <cell r="L590" t="str">
            <v>UT</v>
          </cell>
          <cell r="AB590">
            <v>12</v>
          </cell>
          <cell r="AC590">
            <v>452.40000000000003</v>
          </cell>
          <cell r="AE590">
            <v>60</v>
          </cell>
          <cell r="AH590">
            <v>198</v>
          </cell>
          <cell r="AR590">
            <v>2015</v>
          </cell>
          <cell r="AS590">
            <v>11</v>
          </cell>
        </row>
        <row r="591">
          <cell r="F591" t="str">
            <v>Completed</v>
          </cell>
          <cell r="L591" t="str">
            <v>UT</v>
          </cell>
          <cell r="AB591">
            <v>130</v>
          </cell>
          <cell r="AC591">
            <v>4901</v>
          </cell>
          <cell r="AE591">
            <v>650</v>
          </cell>
          <cell r="AH591">
            <v>2145</v>
          </cell>
          <cell r="AR591">
            <v>2015</v>
          </cell>
          <cell r="AS591">
            <v>11</v>
          </cell>
        </row>
        <row r="592">
          <cell r="F592" t="str">
            <v>Completed</v>
          </cell>
          <cell r="L592" t="str">
            <v>UT</v>
          </cell>
          <cell r="AB592">
            <v>1</v>
          </cell>
          <cell r="AC592">
            <v>95.7</v>
          </cell>
          <cell r="AE592">
            <v>13</v>
          </cell>
          <cell r="AH592">
            <v>21.75</v>
          </cell>
          <cell r="AR592">
            <v>2015</v>
          </cell>
          <cell r="AS592">
            <v>11</v>
          </cell>
        </row>
        <row r="593">
          <cell r="F593" t="str">
            <v>Completed</v>
          </cell>
          <cell r="L593" t="str">
            <v>UT</v>
          </cell>
          <cell r="AB593">
            <v>9</v>
          </cell>
          <cell r="AC593">
            <v>861.30000000000007</v>
          </cell>
          <cell r="AE593">
            <v>117</v>
          </cell>
          <cell r="AH593">
            <v>195.75</v>
          </cell>
          <cell r="AR593">
            <v>2015</v>
          </cell>
          <cell r="AS593">
            <v>11</v>
          </cell>
        </row>
        <row r="594">
          <cell r="F594" t="str">
            <v>Completed</v>
          </cell>
          <cell r="L594" t="str">
            <v>UT</v>
          </cell>
          <cell r="AB594">
            <v>1</v>
          </cell>
          <cell r="AC594">
            <v>67.599999999999994</v>
          </cell>
          <cell r="AE594">
            <v>5</v>
          </cell>
          <cell r="AH594">
            <v>11.23</v>
          </cell>
          <cell r="AR594">
            <v>2015</v>
          </cell>
          <cell r="AS594">
            <v>11</v>
          </cell>
        </row>
        <row r="595">
          <cell r="F595" t="str">
            <v>Completed</v>
          </cell>
          <cell r="L595" t="str">
            <v>UT</v>
          </cell>
          <cell r="AB595">
            <v>4</v>
          </cell>
          <cell r="AC595">
            <v>270.39999999999998</v>
          </cell>
          <cell r="AE595">
            <v>20</v>
          </cell>
          <cell r="AH595">
            <v>44.92</v>
          </cell>
          <cell r="AR595">
            <v>2015</v>
          </cell>
          <cell r="AS595">
            <v>11</v>
          </cell>
        </row>
        <row r="596">
          <cell r="F596" t="str">
            <v>Completed</v>
          </cell>
          <cell r="L596" t="str">
            <v>UT</v>
          </cell>
          <cell r="AB596">
            <v>24</v>
          </cell>
          <cell r="AC596">
            <v>2296.8000000000002</v>
          </cell>
          <cell r="AE596">
            <v>240</v>
          </cell>
          <cell r="AH596">
            <v>495.36</v>
          </cell>
          <cell r="AR596">
            <v>2015</v>
          </cell>
          <cell r="AS596">
            <v>11</v>
          </cell>
        </row>
        <row r="597">
          <cell r="F597" t="str">
            <v>Completed</v>
          </cell>
          <cell r="L597" t="str">
            <v>UT</v>
          </cell>
          <cell r="AB597">
            <v>12</v>
          </cell>
          <cell r="AC597">
            <v>452.40000000000003</v>
          </cell>
          <cell r="AE597">
            <v>60</v>
          </cell>
          <cell r="AH597">
            <v>198</v>
          </cell>
          <cell r="AR597">
            <v>2015</v>
          </cell>
          <cell r="AS597">
            <v>11</v>
          </cell>
        </row>
        <row r="598">
          <cell r="F598" t="str">
            <v>Completed</v>
          </cell>
          <cell r="L598" t="str">
            <v>UT</v>
          </cell>
          <cell r="AB598">
            <v>1</v>
          </cell>
          <cell r="AC598">
            <v>111.2</v>
          </cell>
          <cell r="AE598">
            <v>7</v>
          </cell>
          <cell r="AH598">
            <v>19.87</v>
          </cell>
          <cell r="AR598">
            <v>2015</v>
          </cell>
          <cell r="AS598">
            <v>11</v>
          </cell>
        </row>
        <row r="599">
          <cell r="F599" t="str">
            <v>Completed</v>
          </cell>
          <cell r="L599" t="str">
            <v>UT</v>
          </cell>
          <cell r="AB599">
            <v>26</v>
          </cell>
          <cell r="AC599">
            <v>2488.2000000000003</v>
          </cell>
          <cell r="AE599">
            <v>260</v>
          </cell>
          <cell r="AH599">
            <v>536.64</v>
          </cell>
          <cell r="AR599">
            <v>2015</v>
          </cell>
          <cell r="AS599">
            <v>11</v>
          </cell>
        </row>
        <row r="600">
          <cell r="F600" t="str">
            <v>Completed</v>
          </cell>
          <cell r="L600" t="str">
            <v>UT</v>
          </cell>
          <cell r="AB600">
            <v>96</v>
          </cell>
          <cell r="AC600">
            <v>3619.2000000000003</v>
          </cell>
          <cell r="AE600">
            <v>480</v>
          </cell>
          <cell r="AH600">
            <v>1584</v>
          </cell>
          <cell r="AR600">
            <v>2015</v>
          </cell>
          <cell r="AS600">
            <v>11</v>
          </cell>
        </row>
        <row r="601">
          <cell r="F601" t="str">
            <v>Completed</v>
          </cell>
          <cell r="L601" t="str">
            <v>UT</v>
          </cell>
          <cell r="AB601">
            <v>4</v>
          </cell>
          <cell r="AC601">
            <v>270.39999999999998</v>
          </cell>
          <cell r="AE601">
            <v>20</v>
          </cell>
          <cell r="AH601">
            <v>44.92</v>
          </cell>
          <cell r="AR601">
            <v>2015</v>
          </cell>
          <cell r="AS601">
            <v>11</v>
          </cell>
        </row>
        <row r="602">
          <cell r="F602" t="str">
            <v>Completed</v>
          </cell>
          <cell r="L602" t="str">
            <v>UT</v>
          </cell>
          <cell r="AB602">
            <v>12</v>
          </cell>
          <cell r="AC602">
            <v>1148.4000000000001</v>
          </cell>
          <cell r="AE602">
            <v>156</v>
          </cell>
          <cell r="AH602">
            <v>261</v>
          </cell>
          <cell r="AR602">
            <v>2015</v>
          </cell>
          <cell r="AS602">
            <v>11</v>
          </cell>
        </row>
        <row r="603">
          <cell r="F603" t="str">
            <v>Completed</v>
          </cell>
          <cell r="L603" t="str">
            <v>UT</v>
          </cell>
          <cell r="AB603">
            <v>16</v>
          </cell>
          <cell r="AC603">
            <v>1531.2</v>
          </cell>
          <cell r="AE603">
            <v>208</v>
          </cell>
          <cell r="AH603">
            <v>348</v>
          </cell>
          <cell r="AR603">
            <v>2015</v>
          </cell>
          <cell r="AS603">
            <v>11</v>
          </cell>
        </row>
        <row r="604">
          <cell r="F604" t="str">
            <v>Completed</v>
          </cell>
          <cell r="L604" t="str">
            <v>UT</v>
          </cell>
          <cell r="AB604">
            <v>36</v>
          </cell>
          <cell r="AC604">
            <v>3445.2000000000003</v>
          </cell>
          <cell r="AE604">
            <v>360</v>
          </cell>
          <cell r="AH604">
            <v>743.04</v>
          </cell>
          <cell r="AR604">
            <v>2015</v>
          </cell>
          <cell r="AS604">
            <v>11</v>
          </cell>
        </row>
        <row r="605">
          <cell r="F605" t="str">
            <v>Completed</v>
          </cell>
          <cell r="L605" t="str">
            <v>UT</v>
          </cell>
          <cell r="AB605">
            <v>125</v>
          </cell>
          <cell r="AC605">
            <v>11962.5</v>
          </cell>
          <cell r="AE605">
            <v>1250</v>
          </cell>
          <cell r="AH605">
            <v>2580</v>
          </cell>
          <cell r="AR605">
            <v>2015</v>
          </cell>
          <cell r="AS605">
            <v>11</v>
          </cell>
        </row>
        <row r="606">
          <cell r="F606" t="str">
            <v>Completed</v>
          </cell>
          <cell r="L606" t="str">
            <v>UT</v>
          </cell>
          <cell r="AB606">
            <v>36</v>
          </cell>
          <cell r="AC606">
            <v>3445.2000000000003</v>
          </cell>
          <cell r="AE606">
            <v>360</v>
          </cell>
          <cell r="AH606">
            <v>743.04</v>
          </cell>
          <cell r="AR606">
            <v>2015</v>
          </cell>
          <cell r="AS606">
            <v>11</v>
          </cell>
        </row>
        <row r="607">
          <cell r="F607" t="str">
            <v>Completed</v>
          </cell>
          <cell r="L607" t="str">
            <v>UT</v>
          </cell>
          <cell r="AB607">
            <v>27</v>
          </cell>
          <cell r="AC607">
            <v>2583.9</v>
          </cell>
          <cell r="AE607">
            <v>351</v>
          </cell>
          <cell r="AH607">
            <v>587.25</v>
          </cell>
          <cell r="AR607">
            <v>2015</v>
          </cell>
          <cell r="AS607">
            <v>11</v>
          </cell>
        </row>
        <row r="608">
          <cell r="F608" t="str">
            <v>Completed</v>
          </cell>
          <cell r="L608" t="str">
            <v>UT</v>
          </cell>
          <cell r="AB608">
            <v>36</v>
          </cell>
          <cell r="AC608">
            <v>3445.2000000000003</v>
          </cell>
          <cell r="AE608">
            <v>468</v>
          </cell>
          <cell r="AH608">
            <v>783</v>
          </cell>
          <cell r="AR608">
            <v>2015</v>
          </cell>
          <cell r="AS608">
            <v>11</v>
          </cell>
        </row>
        <row r="609">
          <cell r="F609" t="str">
            <v>Completed</v>
          </cell>
          <cell r="L609" t="str">
            <v>UT</v>
          </cell>
          <cell r="AB609">
            <v>12</v>
          </cell>
          <cell r="AC609">
            <v>1148.4000000000001</v>
          </cell>
          <cell r="AE609">
            <v>156</v>
          </cell>
          <cell r="AH609">
            <v>261</v>
          </cell>
          <cell r="AR609">
            <v>2015</v>
          </cell>
          <cell r="AS609">
            <v>11</v>
          </cell>
        </row>
        <row r="610">
          <cell r="F610" t="str">
            <v>Completed</v>
          </cell>
          <cell r="L610" t="str">
            <v>UT</v>
          </cell>
          <cell r="AB610">
            <v>6</v>
          </cell>
          <cell r="AC610">
            <v>574.20000000000005</v>
          </cell>
          <cell r="AE610">
            <v>78</v>
          </cell>
          <cell r="AH610">
            <v>130.5</v>
          </cell>
          <cell r="AR610">
            <v>2015</v>
          </cell>
          <cell r="AS610">
            <v>11</v>
          </cell>
        </row>
        <row r="611">
          <cell r="F611" t="str">
            <v>Completed</v>
          </cell>
          <cell r="L611" t="str">
            <v>UT</v>
          </cell>
          <cell r="AB611">
            <v>27</v>
          </cell>
          <cell r="AC611">
            <v>1017.9000000000001</v>
          </cell>
          <cell r="AE611">
            <v>135</v>
          </cell>
          <cell r="AH611">
            <v>445.5</v>
          </cell>
          <cell r="AR611">
            <v>2015</v>
          </cell>
          <cell r="AS611">
            <v>11</v>
          </cell>
        </row>
        <row r="612">
          <cell r="F612" t="str">
            <v>Completed</v>
          </cell>
          <cell r="L612" t="str">
            <v>UT</v>
          </cell>
          <cell r="AB612">
            <v>51</v>
          </cell>
          <cell r="AC612">
            <v>4880.7</v>
          </cell>
          <cell r="AE612">
            <v>510</v>
          </cell>
          <cell r="AH612">
            <v>1109.25</v>
          </cell>
          <cell r="AR612">
            <v>2015</v>
          </cell>
          <cell r="AS612">
            <v>11</v>
          </cell>
        </row>
        <row r="613">
          <cell r="F613" t="str">
            <v>Completed</v>
          </cell>
          <cell r="L613" t="str">
            <v>UT</v>
          </cell>
          <cell r="AB613">
            <v>230</v>
          </cell>
          <cell r="AC613">
            <v>22011</v>
          </cell>
          <cell r="AE613">
            <v>2990</v>
          </cell>
          <cell r="AH613">
            <v>5002.5</v>
          </cell>
          <cell r="AR613">
            <v>2015</v>
          </cell>
          <cell r="AS613">
            <v>11</v>
          </cell>
        </row>
        <row r="614">
          <cell r="F614" t="str">
            <v>Completed</v>
          </cell>
          <cell r="L614" t="str">
            <v>UT</v>
          </cell>
          <cell r="AB614">
            <v>1</v>
          </cell>
          <cell r="AC614">
            <v>95.7</v>
          </cell>
          <cell r="AE614">
            <v>13</v>
          </cell>
          <cell r="AH614">
            <v>21.75</v>
          </cell>
          <cell r="AR614">
            <v>2015</v>
          </cell>
          <cell r="AS614">
            <v>11</v>
          </cell>
        </row>
        <row r="615">
          <cell r="F615" t="str">
            <v>Completed</v>
          </cell>
          <cell r="L615" t="str">
            <v>UT</v>
          </cell>
          <cell r="AB615">
            <v>4</v>
          </cell>
          <cell r="AC615">
            <v>382.8</v>
          </cell>
          <cell r="AE615">
            <v>40</v>
          </cell>
          <cell r="AH615">
            <v>82.56</v>
          </cell>
          <cell r="AR615">
            <v>2015</v>
          </cell>
          <cell r="AS615">
            <v>11</v>
          </cell>
        </row>
        <row r="616">
          <cell r="F616" t="str">
            <v>Completed</v>
          </cell>
          <cell r="L616" t="str">
            <v>UT</v>
          </cell>
          <cell r="AB616">
            <v>36</v>
          </cell>
          <cell r="AC616">
            <v>3445.2000000000003</v>
          </cell>
          <cell r="AE616">
            <v>360</v>
          </cell>
          <cell r="AH616">
            <v>743.04</v>
          </cell>
          <cell r="AR616">
            <v>2015</v>
          </cell>
          <cell r="AS616">
            <v>11</v>
          </cell>
        </row>
        <row r="617">
          <cell r="F617" t="str">
            <v>Completed</v>
          </cell>
          <cell r="L617" t="str">
            <v>UT</v>
          </cell>
          <cell r="AB617">
            <v>6</v>
          </cell>
          <cell r="AC617">
            <v>574.20000000000005</v>
          </cell>
          <cell r="AE617">
            <v>78</v>
          </cell>
          <cell r="AH617">
            <v>130.5</v>
          </cell>
          <cell r="AR617">
            <v>2015</v>
          </cell>
          <cell r="AS617">
            <v>11</v>
          </cell>
        </row>
        <row r="618">
          <cell r="F618" t="str">
            <v>Completed</v>
          </cell>
          <cell r="L618" t="str">
            <v>UT</v>
          </cell>
          <cell r="AB618">
            <v>5</v>
          </cell>
          <cell r="AC618">
            <v>188.5</v>
          </cell>
          <cell r="AE618">
            <v>20</v>
          </cell>
          <cell r="AH618">
            <v>82.5</v>
          </cell>
          <cell r="AR618">
            <v>2015</v>
          </cell>
          <cell r="AS618">
            <v>11</v>
          </cell>
        </row>
        <row r="619">
          <cell r="F619" t="str">
            <v>Completed</v>
          </cell>
          <cell r="L619" t="str">
            <v>WA</v>
          </cell>
          <cell r="AB619">
            <v>8</v>
          </cell>
          <cell r="AC619">
            <v>765.6</v>
          </cell>
          <cell r="AE619">
            <v>55.04</v>
          </cell>
          <cell r="AH619">
            <v>117.28</v>
          </cell>
          <cell r="AR619">
            <v>2015</v>
          </cell>
          <cell r="AS619">
            <v>11</v>
          </cell>
        </row>
        <row r="620">
          <cell r="F620" t="str">
            <v>Completed</v>
          </cell>
          <cell r="L620" t="str">
            <v>UT</v>
          </cell>
          <cell r="AB620">
            <v>1</v>
          </cell>
          <cell r="AC620">
            <v>37.700000000000003</v>
          </cell>
          <cell r="AE620">
            <v>5</v>
          </cell>
          <cell r="AH620">
            <v>16.5</v>
          </cell>
          <cell r="AR620">
            <v>2015</v>
          </cell>
          <cell r="AS620">
            <v>11</v>
          </cell>
        </row>
        <row r="621">
          <cell r="F621" t="str">
            <v>Completed</v>
          </cell>
          <cell r="L621" t="str">
            <v>UT</v>
          </cell>
          <cell r="AB621">
            <v>22</v>
          </cell>
          <cell r="AC621">
            <v>2105.4</v>
          </cell>
          <cell r="AE621">
            <v>220</v>
          </cell>
          <cell r="AH621">
            <v>454.08</v>
          </cell>
          <cell r="AR621">
            <v>2015</v>
          </cell>
          <cell r="AS621">
            <v>11</v>
          </cell>
        </row>
        <row r="622">
          <cell r="F622" t="str">
            <v>Completed</v>
          </cell>
          <cell r="L622" t="str">
            <v>UT</v>
          </cell>
          <cell r="AB622">
            <v>71</v>
          </cell>
          <cell r="AC622">
            <v>6794.7</v>
          </cell>
          <cell r="AE622">
            <v>710</v>
          </cell>
          <cell r="AH622">
            <v>1465.44</v>
          </cell>
          <cell r="AR622">
            <v>2015</v>
          </cell>
          <cell r="AS622">
            <v>11</v>
          </cell>
        </row>
        <row r="623">
          <cell r="F623" t="str">
            <v>Completed</v>
          </cell>
          <cell r="L623" t="str">
            <v>UT</v>
          </cell>
          <cell r="AB623">
            <v>7</v>
          </cell>
          <cell r="AC623">
            <v>669.9</v>
          </cell>
          <cell r="AE623">
            <v>90.65</v>
          </cell>
          <cell r="AH623">
            <v>152.25</v>
          </cell>
          <cell r="AR623">
            <v>2015</v>
          </cell>
          <cell r="AS623">
            <v>11</v>
          </cell>
        </row>
        <row r="624">
          <cell r="F624" t="str">
            <v>Completed</v>
          </cell>
          <cell r="L624" t="str">
            <v>UT</v>
          </cell>
          <cell r="AB624">
            <v>12</v>
          </cell>
          <cell r="AC624">
            <v>1148.4000000000001</v>
          </cell>
          <cell r="AE624">
            <v>120</v>
          </cell>
          <cell r="AH624">
            <v>247.68</v>
          </cell>
          <cell r="AR624">
            <v>2015</v>
          </cell>
          <cell r="AS624">
            <v>11</v>
          </cell>
        </row>
        <row r="625">
          <cell r="F625" t="str">
            <v>Completed</v>
          </cell>
          <cell r="L625" t="str">
            <v>UT</v>
          </cell>
          <cell r="AB625">
            <v>12</v>
          </cell>
          <cell r="AC625">
            <v>452.40000000000003</v>
          </cell>
          <cell r="AE625">
            <v>60</v>
          </cell>
          <cell r="AH625">
            <v>198</v>
          </cell>
          <cell r="AR625">
            <v>2015</v>
          </cell>
          <cell r="AS625">
            <v>11</v>
          </cell>
        </row>
        <row r="626">
          <cell r="F626" t="str">
            <v>Completed</v>
          </cell>
          <cell r="L626" t="str">
            <v>UT</v>
          </cell>
          <cell r="AB626">
            <v>1</v>
          </cell>
          <cell r="AC626">
            <v>111.2</v>
          </cell>
          <cell r="AE626">
            <v>7</v>
          </cell>
          <cell r="AH626">
            <v>19.87</v>
          </cell>
          <cell r="AR626">
            <v>2015</v>
          </cell>
          <cell r="AS626">
            <v>11</v>
          </cell>
        </row>
        <row r="627">
          <cell r="F627" t="str">
            <v>Completed</v>
          </cell>
          <cell r="L627" t="str">
            <v>UT</v>
          </cell>
          <cell r="AB627">
            <v>3</v>
          </cell>
          <cell r="AC627">
            <v>287.10000000000002</v>
          </cell>
          <cell r="AE627">
            <v>39</v>
          </cell>
          <cell r="AH627">
            <v>93.18</v>
          </cell>
          <cell r="AR627">
            <v>2015</v>
          </cell>
          <cell r="AS627">
            <v>11</v>
          </cell>
        </row>
        <row r="628">
          <cell r="F628" t="str">
            <v>Completed</v>
          </cell>
          <cell r="L628" t="str">
            <v>UT</v>
          </cell>
          <cell r="AB628">
            <v>22</v>
          </cell>
          <cell r="AC628">
            <v>2105.4</v>
          </cell>
          <cell r="AE628">
            <v>286</v>
          </cell>
          <cell r="AH628">
            <v>683.32</v>
          </cell>
          <cell r="AR628">
            <v>2015</v>
          </cell>
          <cell r="AS628">
            <v>11</v>
          </cell>
        </row>
        <row r="629">
          <cell r="F629" t="str">
            <v>Completed</v>
          </cell>
          <cell r="L629" t="str">
            <v>UT</v>
          </cell>
          <cell r="AB629">
            <v>35</v>
          </cell>
          <cell r="AC629">
            <v>3349.5</v>
          </cell>
          <cell r="AE629">
            <v>350</v>
          </cell>
          <cell r="AH629">
            <v>722.4</v>
          </cell>
          <cell r="AR629">
            <v>2015</v>
          </cell>
          <cell r="AS629">
            <v>11</v>
          </cell>
        </row>
        <row r="630">
          <cell r="F630" t="str">
            <v>Completed</v>
          </cell>
          <cell r="L630" t="str">
            <v>UT</v>
          </cell>
          <cell r="AB630">
            <v>1</v>
          </cell>
          <cell r="AC630">
            <v>95.7</v>
          </cell>
          <cell r="AE630">
            <v>10</v>
          </cell>
          <cell r="AH630">
            <v>20.64</v>
          </cell>
          <cell r="AR630">
            <v>2015</v>
          </cell>
          <cell r="AS630">
            <v>11</v>
          </cell>
        </row>
        <row r="631">
          <cell r="F631" t="str">
            <v>Completed</v>
          </cell>
          <cell r="L631" t="str">
            <v>UT</v>
          </cell>
          <cell r="AB631">
            <v>9</v>
          </cell>
          <cell r="AC631">
            <v>861.30000000000007</v>
          </cell>
          <cell r="AE631">
            <v>90</v>
          </cell>
          <cell r="AH631">
            <v>185.76</v>
          </cell>
          <cell r="AR631">
            <v>2015</v>
          </cell>
          <cell r="AS631">
            <v>11</v>
          </cell>
        </row>
        <row r="632">
          <cell r="F632" t="str">
            <v>Completed</v>
          </cell>
          <cell r="L632" t="str">
            <v>UT</v>
          </cell>
          <cell r="AB632">
            <v>4</v>
          </cell>
          <cell r="AC632">
            <v>382.8</v>
          </cell>
          <cell r="AE632">
            <v>52</v>
          </cell>
          <cell r="AH632">
            <v>87</v>
          </cell>
          <cell r="AR632">
            <v>2015</v>
          </cell>
          <cell r="AS632">
            <v>11</v>
          </cell>
        </row>
        <row r="633">
          <cell r="F633" t="str">
            <v>Completed</v>
          </cell>
          <cell r="L633" t="str">
            <v>UT</v>
          </cell>
          <cell r="AB633">
            <v>18</v>
          </cell>
          <cell r="AC633">
            <v>1722.6000000000001</v>
          </cell>
          <cell r="AE633">
            <v>234</v>
          </cell>
          <cell r="AH633">
            <v>391.5</v>
          </cell>
          <cell r="AR633">
            <v>2015</v>
          </cell>
          <cell r="AS633">
            <v>11</v>
          </cell>
        </row>
        <row r="634">
          <cell r="F634" t="str">
            <v>Completed</v>
          </cell>
          <cell r="L634" t="str">
            <v>UT</v>
          </cell>
          <cell r="AB634">
            <v>10</v>
          </cell>
          <cell r="AC634">
            <v>377</v>
          </cell>
          <cell r="AE634">
            <v>50</v>
          </cell>
          <cell r="AH634">
            <v>165</v>
          </cell>
          <cell r="AR634">
            <v>2015</v>
          </cell>
          <cell r="AS634">
            <v>11</v>
          </cell>
        </row>
        <row r="635">
          <cell r="F635" t="str">
            <v>Completed</v>
          </cell>
          <cell r="L635" t="str">
            <v>UT</v>
          </cell>
          <cell r="AB635">
            <v>8</v>
          </cell>
          <cell r="AC635">
            <v>765.6</v>
          </cell>
          <cell r="AE635">
            <v>80</v>
          </cell>
          <cell r="AH635">
            <v>165.12</v>
          </cell>
          <cell r="AR635">
            <v>2015</v>
          </cell>
          <cell r="AS635">
            <v>11</v>
          </cell>
        </row>
        <row r="636">
          <cell r="F636" t="str">
            <v>Completed</v>
          </cell>
          <cell r="L636" t="str">
            <v>UT</v>
          </cell>
          <cell r="AB636">
            <v>48</v>
          </cell>
          <cell r="AC636">
            <v>4593.6000000000004</v>
          </cell>
          <cell r="AE636">
            <v>480</v>
          </cell>
          <cell r="AH636">
            <v>990.72</v>
          </cell>
          <cell r="AR636">
            <v>2015</v>
          </cell>
          <cell r="AS636">
            <v>11</v>
          </cell>
        </row>
        <row r="637">
          <cell r="F637" t="str">
            <v>Completed</v>
          </cell>
          <cell r="L637" t="str">
            <v>UT</v>
          </cell>
          <cell r="AB637">
            <v>2</v>
          </cell>
          <cell r="AC637">
            <v>191.4</v>
          </cell>
          <cell r="AE637">
            <v>26</v>
          </cell>
          <cell r="AH637">
            <v>43.5</v>
          </cell>
          <cell r="AR637">
            <v>2015</v>
          </cell>
          <cell r="AS637">
            <v>11</v>
          </cell>
        </row>
        <row r="638">
          <cell r="F638" t="str">
            <v>Completed</v>
          </cell>
          <cell r="L638" t="str">
            <v>UT</v>
          </cell>
          <cell r="AB638">
            <v>12</v>
          </cell>
          <cell r="AC638">
            <v>452.40000000000003</v>
          </cell>
          <cell r="AE638">
            <v>60</v>
          </cell>
          <cell r="AH638">
            <v>198</v>
          </cell>
          <cell r="AR638">
            <v>2015</v>
          </cell>
          <cell r="AS638">
            <v>11</v>
          </cell>
        </row>
        <row r="639">
          <cell r="F639" t="str">
            <v>Completed</v>
          </cell>
          <cell r="L639" t="str">
            <v>UT</v>
          </cell>
          <cell r="AB639">
            <v>6</v>
          </cell>
          <cell r="AC639">
            <v>667.2</v>
          </cell>
          <cell r="AE639">
            <v>42</v>
          </cell>
          <cell r="AH639">
            <v>119.22</v>
          </cell>
          <cell r="AR639">
            <v>2015</v>
          </cell>
          <cell r="AS639">
            <v>11</v>
          </cell>
        </row>
        <row r="640">
          <cell r="F640" t="str">
            <v>Completed</v>
          </cell>
          <cell r="L640" t="str">
            <v>UT</v>
          </cell>
          <cell r="AB640">
            <v>8</v>
          </cell>
          <cell r="AC640">
            <v>765.6</v>
          </cell>
          <cell r="AE640">
            <v>104</v>
          </cell>
          <cell r="AH640">
            <v>174</v>
          </cell>
          <cell r="AR640">
            <v>2015</v>
          </cell>
          <cell r="AS640">
            <v>11</v>
          </cell>
        </row>
        <row r="641">
          <cell r="F641" t="str">
            <v>Completed</v>
          </cell>
          <cell r="L641" t="str">
            <v>UT</v>
          </cell>
          <cell r="AB641">
            <v>12</v>
          </cell>
          <cell r="AC641">
            <v>1148.4000000000001</v>
          </cell>
          <cell r="AE641">
            <v>120</v>
          </cell>
          <cell r="AH641">
            <v>247.68</v>
          </cell>
          <cell r="AR641">
            <v>2015</v>
          </cell>
          <cell r="AS641">
            <v>11</v>
          </cell>
        </row>
        <row r="642">
          <cell r="F642" t="str">
            <v>Completed</v>
          </cell>
          <cell r="L642" t="str">
            <v>UT</v>
          </cell>
          <cell r="AB642">
            <v>1</v>
          </cell>
          <cell r="AC642">
            <v>95.7</v>
          </cell>
          <cell r="AE642">
            <v>13</v>
          </cell>
          <cell r="AH642">
            <v>21.75</v>
          </cell>
          <cell r="AR642">
            <v>2015</v>
          </cell>
          <cell r="AS642">
            <v>11</v>
          </cell>
        </row>
        <row r="643">
          <cell r="F643" t="str">
            <v>Completed</v>
          </cell>
          <cell r="L643" t="str">
            <v>UT</v>
          </cell>
          <cell r="AB643">
            <v>10</v>
          </cell>
          <cell r="AC643">
            <v>1112</v>
          </cell>
          <cell r="AE643">
            <v>70</v>
          </cell>
          <cell r="AH643">
            <v>198.7</v>
          </cell>
          <cell r="AR643">
            <v>2015</v>
          </cell>
          <cell r="AS643">
            <v>11</v>
          </cell>
        </row>
        <row r="644">
          <cell r="F644" t="str">
            <v>Completed</v>
          </cell>
          <cell r="L644" t="str">
            <v>UT</v>
          </cell>
          <cell r="AB644">
            <v>18</v>
          </cell>
          <cell r="AC644">
            <v>678.6</v>
          </cell>
          <cell r="AE644">
            <v>90</v>
          </cell>
          <cell r="AH644">
            <v>297</v>
          </cell>
          <cell r="AR644">
            <v>2015</v>
          </cell>
          <cell r="AS644">
            <v>11</v>
          </cell>
        </row>
        <row r="645">
          <cell r="F645" t="str">
            <v>Completed</v>
          </cell>
          <cell r="L645" t="str">
            <v>UT</v>
          </cell>
          <cell r="AB645">
            <v>6</v>
          </cell>
          <cell r="AC645">
            <v>226.20000000000002</v>
          </cell>
          <cell r="AE645">
            <v>30</v>
          </cell>
          <cell r="AH645">
            <v>99</v>
          </cell>
          <cell r="AR645">
            <v>2015</v>
          </cell>
          <cell r="AS645">
            <v>11</v>
          </cell>
        </row>
        <row r="646">
          <cell r="F646" t="str">
            <v>Completed</v>
          </cell>
          <cell r="L646" t="str">
            <v>UT</v>
          </cell>
          <cell r="AB646">
            <v>3</v>
          </cell>
          <cell r="AC646">
            <v>113.10000000000001</v>
          </cell>
          <cell r="AE646">
            <v>15</v>
          </cell>
          <cell r="AH646">
            <v>49.5</v>
          </cell>
          <cell r="AR646">
            <v>2015</v>
          </cell>
          <cell r="AS646">
            <v>11</v>
          </cell>
        </row>
        <row r="647">
          <cell r="F647" t="str">
            <v>Completed</v>
          </cell>
          <cell r="L647" t="str">
            <v>UT</v>
          </cell>
          <cell r="AB647">
            <v>16</v>
          </cell>
          <cell r="AC647">
            <v>1531.2</v>
          </cell>
          <cell r="AE647">
            <v>160</v>
          </cell>
          <cell r="AH647">
            <v>330.24</v>
          </cell>
          <cell r="AR647">
            <v>2015</v>
          </cell>
          <cell r="AS647">
            <v>11</v>
          </cell>
        </row>
        <row r="648">
          <cell r="F648" t="str">
            <v>Completed</v>
          </cell>
          <cell r="L648" t="str">
            <v>UT</v>
          </cell>
          <cell r="AB648">
            <v>2</v>
          </cell>
          <cell r="AC648">
            <v>191.4</v>
          </cell>
          <cell r="AE648">
            <v>20</v>
          </cell>
          <cell r="AH648">
            <v>41.28</v>
          </cell>
          <cell r="AR648">
            <v>2015</v>
          </cell>
          <cell r="AS648">
            <v>11</v>
          </cell>
        </row>
        <row r="649">
          <cell r="F649" t="str">
            <v>Completed</v>
          </cell>
          <cell r="L649" t="str">
            <v>UT</v>
          </cell>
          <cell r="AB649">
            <v>3</v>
          </cell>
          <cell r="AC649">
            <v>287.10000000000002</v>
          </cell>
          <cell r="AE649">
            <v>30</v>
          </cell>
          <cell r="AH649">
            <v>61.92</v>
          </cell>
          <cell r="AR649">
            <v>2015</v>
          </cell>
          <cell r="AS649">
            <v>11</v>
          </cell>
        </row>
        <row r="650">
          <cell r="F650" t="str">
            <v>Completed</v>
          </cell>
          <cell r="L650" t="str">
            <v>UT</v>
          </cell>
          <cell r="AB650">
            <v>132</v>
          </cell>
          <cell r="AC650">
            <v>12632.4</v>
          </cell>
          <cell r="AE650">
            <v>1320</v>
          </cell>
          <cell r="AH650">
            <v>2724.48</v>
          </cell>
          <cell r="AR650">
            <v>2015</v>
          </cell>
          <cell r="AS650">
            <v>11</v>
          </cell>
        </row>
        <row r="651">
          <cell r="F651" t="str">
            <v>Completed</v>
          </cell>
          <cell r="L651" t="str">
            <v>UT</v>
          </cell>
          <cell r="AB651">
            <v>36</v>
          </cell>
          <cell r="AC651">
            <v>1357.2</v>
          </cell>
          <cell r="AE651">
            <v>180</v>
          </cell>
          <cell r="AH651">
            <v>594</v>
          </cell>
          <cell r="AR651">
            <v>2015</v>
          </cell>
          <cell r="AS651">
            <v>11</v>
          </cell>
        </row>
        <row r="652">
          <cell r="F652" t="str">
            <v>Completed</v>
          </cell>
          <cell r="L652" t="str">
            <v>UT</v>
          </cell>
          <cell r="AB652">
            <v>72</v>
          </cell>
          <cell r="AC652">
            <v>2714.4</v>
          </cell>
          <cell r="AE652">
            <v>360</v>
          </cell>
          <cell r="AH652">
            <v>1188</v>
          </cell>
          <cell r="AR652">
            <v>2015</v>
          </cell>
          <cell r="AS652">
            <v>11</v>
          </cell>
        </row>
        <row r="653">
          <cell r="F653" t="str">
            <v>Completed</v>
          </cell>
          <cell r="L653" t="str">
            <v>WA</v>
          </cell>
          <cell r="AB653">
            <v>4</v>
          </cell>
          <cell r="AC653">
            <v>382.8</v>
          </cell>
          <cell r="AE653">
            <v>40</v>
          </cell>
          <cell r="AH653">
            <v>58.64</v>
          </cell>
          <cell r="AR653">
            <v>2015</v>
          </cell>
          <cell r="AS653">
            <v>11</v>
          </cell>
        </row>
        <row r="654">
          <cell r="F654" t="str">
            <v>Completed</v>
          </cell>
          <cell r="L654" t="str">
            <v>UT</v>
          </cell>
          <cell r="AB654">
            <v>72</v>
          </cell>
          <cell r="AC654">
            <v>2714.4</v>
          </cell>
          <cell r="AE654">
            <v>360</v>
          </cell>
          <cell r="AH654">
            <v>1188</v>
          </cell>
          <cell r="AR654">
            <v>2015</v>
          </cell>
          <cell r="AS654">
            <v>11</v>
          </cell>
        </row>
        <row r="655">
          <cell r="F655" t="str">
            <v>Completed</v>
          </cell>
          <cell r="L655" t="str">
            <v>UT</v>
          </cell>
          <cell r="AB655">
            <v>48</v>
          </cell>
          <cell r="AC655">
            <v>4593.6000000000004</v>
          </cell>
          <cell r="AE655">
            <v>480</v>
          </cell>
          <cell r="AH655">
            <v>990.72</v>
          </cell>
          <cell r="AR655">
            <v>2015</v>
          </cell>
          <cell r="AS655">
            <v>11</v>
          </cell>
        </row>
        <row r="656">
          <cell r="F656" t="str">
            <v>Completed</v>
          </cell>
          <cell r="L656" t="str">
            <v>UT</v>
          </cell>
          <cell r="AB656">
            <v>32</v>
          </cell>
          <cell r="AC656">
            <v>3062.4</v>
          </cell>
          <cell r="AE656">
            <v>416</v>
          </cell>
          <cell r="AH656">
            <v>696</v>
          </cell>
          <cell r="AR656">
            <v>2015</v>
          </cell>
          <cell r="AS656">
            <v>11</v>
          </cell>
        </row>
        <row r="657">
          <cell r="F657" t="str">
            <v>Completed</v>
          </cell>
          <cell r="L657" t="str">
            <v>UT</v>
          </cell>
          <cell r="AB657">
            <v>16</v>
          </cell>
          <cell r="AC657">
            <v>1531.2</v>
          </cell>
          <cell r="AE657">
            <v>208</v>
          </cell>
          <cell r="AH657">
            <v>496.96</v>
          </cell>
          <cell r="AR657">
            <v>2015</v>
          </cell>
          <cell r="AS657">
            <v>11</v>
          </cell>
        </row>
        <row r="658">
          <cell r="F658" t="str">
            <v>Completed</v>
          </cell>
          <cell r="L658" t="str">
            <v>UT</v>
          </cell>
          <cell r="AB658">
            <v>4</v>
          </cell>
          <cell r="AC658">
            <v>382.8</v>
          </cell>
          <cell r="AE658">
            <v>52</v>
          </cell>
          <cell r="AH658">
            <v>87</v>
          </cell>
          <cell r="AR658">
            <v>2015</v>
          </cell>
          <cell r="AS658">
            <v>11</v>
          </cell>
        </row>
        <row r="659">
          <cell r="F659" t="str">
            <v>Completed</v>
          </cell>
          <cell r="L659" t="str">
            <v>UT</v>
          </cell>
          <cell r="AB659">
            <v>32</v>
          </cell>
          <cell r="AC659">
            <v>3062.4</v>
          </cell>
          <cell r="AE659">
            <v>416</v>
          </cell>
          <cell r="AH659">
            <v>696</v>
          </cell>
          <cell r="AR659">
            <v>2015</v>
          </cell>
          <cell r="AS659">
            <v>11</v>
          </cell>
        </row>
        <row r="660">
          <cell r="F660" t="str">
            <v>Completed</v>
          </cell>
          <cell r="L660" t="str">
            <v>UT</v>
          </cell>
          <cell r="AB660">
            <v>12</v>
          </cell>
          <cell r="AC660">
            <v>1148.4000000000001</v>
          </cell>
          <cell r="AE660">
            <v>156</v>
          </cell>
          <cell r="AH660">
            <v>261</v>
          </cell>
          <cell r="AR660">
            <v>2015</v>
          </cell>
          <cell r="AS660">
            <v>11</v>
          </cell>
        </row>
        <row r="661">
          <cell r="F661" t="str">
            <v>Completed</v>
          </cell>
          <cell r="L661" t="str">
            <v>UT</v>
          </cell>
          <cell r="AB661">
            <v>20</v>
          </cell>
          <cell r="AC661">
            <v>1914</v>
          </cell>
          <cell r="AE661">
            <v>200</v>
          </cell>
          <cell r="AH661">
            <v>412.8</v>
          </cell>
          <cell r="AR661">
            <v>2015</v>
          </cell>
          <cell r="AS661">
            <v>11</v>
          </cell>
        </row>
        <row r="662">
          <cell r="F662" t="str">
            <v>Completed</v>
          </cell>
          <cell r="L662" t="str">
            <v>UT</v>
          </cell>
          <cell r="AB662">
            <v>15</v>
          </cell>
          <cell r="AC662">
            <v>1435.5</v>
          </cell>
          <cell r="AE662">
            <v>150</v>
          </cell>
          <cell r="AH662">
            <v>309.60000000000002</v>
          </cell>
          <cell r="AR662">
            <v>2015</v>
          </cell>
          <cell r="AS662">
            <v>11</v>
          </cell>
        </row>
        <row r="663">
          <cell r="F663" t="str">
            <v>Completed</v>
          </cell>
          <cell r="L663" t="str">
            <v>UT</v>
          </cell>
          <cell r="AB663">
            <v>24</v>
          </cell>
          <cell r="AC663">
            <v>2296.8000000000002</v>
          </cell>
          <cell r="AE663">
            <v>240</v>
          </cell>
          <cell r="AH663">
            <v>495.36</v>
          </cell>
          <cell r="AR663">
            <v>2015</v>
          </cell>
          <cell r="AS663">
            <v>11</v>
          </cell>
        </row>
        <row r="664">
          <cell r="F664" t="str">
            <v>Completed</v>
          </cell>
          <cell r="L664" t="str">
            <v>UT</v>
          </cell>
          <cell r="AB664">
            <v>50</v>
          </cell>
          <cell r="AC664">
            <v>1885.0000000000002</v>
          </cell>
          <cell r="AE664">
            <v>250</v>
          </cell>
          <cell r="AH664">
            <v>825</v>
          </cell>
          <cell r="AR664">
            <v>2015</v>
          </cell>
          <cell r="AS664">
            <v>11</v>
          </cell>
        </row>
        <row r="665">
          <cell r="F665" t="str">
            <v>Completed</v>
          </cell>
          <cell r="L665" t="str">
            <v>UT</v>
          </cell>
          <cell r="AB665">
            <v>24</v>
          </cell>
          <cell r="AC665">
            <v>2296.8000000000002</v>
          </cell>
          <cell r="AE665">
            <v>312</v>
          </cell>
          <cell r="AH665">
            <v>522</v>
          </cell>
          <cell r="AR665">
            <v>2015</v>
          </cell>
          <cell r="AS665">
            <v>11</v>
          </cell>
        </row>
        <row r="666">
          <cell r="F666" t="str">
            <v>Completed</v>
          </cell>
          <cell r="L666" t="str">
            <v>UT</v>
          </cell>
          <cell r="AB666">
            <v>12</v>
          </cell>
          <cell r="AC666">
            <v>1148.4000000000001</v>
          </cell>
          <cell r="AE666">
            <v>156</v>
          </cell>
          <cell r="AH666">
            <v>261</v>
          </cell>
          <cell r="AR666">
            <v>2015</v>
          </cell>
          <cell r="AS666">
            <v>11</v>
          </cell>
        </row>
        <row r="667">
          <cell r="F667" t="str">
            <v>Completed</v>
          </cell>
          <cell r="L667" t="str">
            <v>UT</v>
          </cell>
          <cell r="AB667">
            <v>36</v>
          </cell>
          <cell r="AC667">
            <v>1357.2</v>
          </cell>
          <cell r="AE667">
            <v>180</v>
          </cell>
          <cell r="AH667">
            <v>594</v>
          </cell>
          <cell r="AR667">
            <v>2015</v>
          </cell>
          <cell r="AS667">
            <v>11</v>
          </cell>
        </row>
        <row r="668">
          <cell r="F668" t="str">
            <v>Completed</v>
          </cell>
          <cell r="L668" t="str">
            <v>UT</v>
          </cell>
          <cell r="AB668">
            <v>6</v>
          </cell>
          <cell r="AC668">
            <v>226.20000000000002</v>
          </cell>
          <cell r="AE668">
            <v>30</v>
          </cell>
          <cell r="AH668">
            <v>99</v>
          </cell>
          <cell r="AR668">
            <v>2015</v>
          </cell>
          <cell r="AS668">
            <v>11</v>
          </cell>
        </row>
        <row r="669">
          <cell r="F669" t="str">
            <v>Completed</v>
          </cell>
          <cell r="L669" t="str">
            <v>UT</v>
          </cell>
          <cell r="AB669">
            <v>8</v>
          </cell>
          <cell r="AC669">
            <v>889.6</v>
          </cell>
          <cell r="AE669">
            <v>56</v>
          </cell>
          <cell r="AH669">
            <v>158.96</v>
          </cell>
          <cell r="AR669">
            <v>2015</v>
          </cell>
          <cell r="AS669">
            <v>11</v>
          </cell>
        </row>
        <row r="670">
          <cell r="F670" t="str">
            <v>Completed</v>
          </cell>
          <cell r="L670" t="str">
            <v>UT</v>
          </cell>
          <cell r="AB670">
            <v>6</v>
          </cell>
          <cell r="AC670">
            <v>574.20000000000005</v>
          </cell>
          <cell r="AE670">
            <v>60</v>
          </cell>
          <cell r="AH670">
            <v>123.84</v>
          </cell>
          <cell r="AR670">
            <v>2015</v>
          </cell>
          <cell r="AS670">
            <v>11</v>
          </cell>
        </row>
        <row r="671">
          <cell r="F671" t="str">
            <v>Completed</v>
          </cell>
          <cell r="L671" t="str">
            <v>UT</v>
          </cell>
          <cell r="AB671">
            <v>12</v>
          </cell>
          <cell r="AC671">
            <v>1148.4000000000001</v>
          </cell>
          <cell r="AE671">
            <v>156</v>
          </cell>
          <cell r="AH671">
            <v>261</v>
          </cell>
          <cell r="AR671">
            <v>2015</v>
          </cell>
          <cell r="AS671">
            <v>11</v>
          </cell>
        </row>
        <row r="672">
          <cell r="F672" t="str">
            <v>Completed</v>
          </cell>
          <cell r="L672" t="str">
            <v>UT</v>
          </cell>
          <cell r="AB672">
            <v>200</v>
          </cell>
          <cell r="AC672">
            <v>7540.0000000000009</v>
          </cell>
          <cell r="AE672">
            <v>1000</v>
          </cell>
          <cell r="AH672">
            <v>3300</v>
          </cell>
          <cell r="AR672">
            <v>2015</v>
          </cell>
          <cell r="AS672">
            <v>11</v>
          </cell>
        </row>
        <row r="673">
          <cell r="F673" t="str">
            <v>Completed</v>
          </cell>
          <cell r="L673" t="str">
            <v>UT</v>
          </cell>
          <cell r="AB673">
            <v>40</v>
          </cell>
          <cell r="AC673">
            <v>2704</v>
          </cell>
          <cell r="AE673">
            <v>200</v>
          </cell>
          <cell r="AH673">
            <v>449.2</v>
          </cell>
          <cell r="AR673">
            <v>2015</v>
          </cell>
          <cell r="AS673">
            <v>11</v>
          </cell>
        </row>
        <row r="674">
          <cell r="F674" t="str">
            <v>Completed</v>
          </cell>
          <cell r="L674" t="str">
            <v>UT</v>
          </cell>
          <cell r="AB674">
            <v>24</v>
          </cell>
          <cell r="AC674">
            <v>2296.8000000000002</v>
          </cell>
          <cell r="AE674">
            <v>240</v>
          </cell>
          <cell r="AH674">
            <v>495.36</v>
          </cell>
          <cell r="AR674">
            <v>2015</v>
          </cell>
          <cell r="AS674">
            <v>11</v>
          </cell>
        </row>
        <row r="675">
          <cell r="F675" t="str">
            <v>Completed</v>
          </cell>
          <cell r="L675" t="str">
            <v>UT</v>
          </cell>
          <cell r="AB675">
            <v>18</v>
          </cell>
          <cell r="AC675">
            <v>1722.6000000000001</v>
          </cell>
          <cell r="AE675">
            <v>180</v>
          </cell>
          <cell r="AH675">
            <v>371.52</v>
          </cell>
          <cell r="AR675">
            <v>2015</v>
          </cell>
          <cell r="AS675">
            <v>11</v>
          </cell>
        </row>
        <row r="676">
          <cell r="F676" t="str">
            <v>Completed</v>
          </cell>
          <cell r="L676" t="str">
            <v>UT</v>
          </cell>
          <cell r="AB676">
            <v>6</v>
          </cell>
          <cell r="AC676">
            <v>574.20000000000005</v>
          </cell>
          <cell r="AE676">
            <v>60</v>
          </cell>
          <cell r="AH676">
            <v>123.84</v>
          </cell>
          <cell r="AR676">
            <v>2015</v>
          </cell>
          <cell r="AS676">
            <v>11</v>
          </cell>
        </row>
        <row r="677">
          <cell r="F677" t="str">
            <v>Completed</v>
          </cell>
          <cell r="L677" t="str">
            <v>UT</v>
          </cell>
          <cell r="AB677">
            <v>24</v>
          </cell>
          <cell r="AC677">
            <v>2296.8000000000002</v>
          </cell>
          <cell r="AE677">
            <v>206.84</v>
          </cell>
          <cell r="AH677">
            <v>522</v>
          </cell>
          <cell r="AR677">
            <v>2015</v>
          </cell>
          <cell r="AS677">
            <v>11</v>
          </cell>
        </row>
        <row r="678">
          <cell r="F678" t="str">
            <v>Completed</v>
          </cell>
          <cell r="L678" t="str">
            <v>UT</v>
          </cell>
          <cell r="AB678">
            <v>96</v>
          </cell>
          <cell r="AC678">
            <v>3619.2000000000003</v>
          </cell>
          <cell r="AE678">
            <v>480</v>
          </cell>
          <cell r="AH678">
            <v>1584</v>
          </cell>
          <cell r="AR678">
            <v>2015</v>
          </cell>
          <cell r="AS678">
            <v>11</v>
          </cell>
        </row>
        <row r="679">
          <cell r="F679" t="str">
            <v>Completed</v>
          </cell>
          <cell r="L679" t="str">
            <v>UT</v>
          </cell>
          <cell r="AB679">
            <v>96</v>
          </cell>
          <cell r="AC679">
            <v>9187.2000000000007</v>
          </cell>
          <cell r="AE679">
            <v>960</v>
          </cell>
          <cell r="AH679">
            <v>1981.44</v>
          </cell>
          <cell r="AR679">
            <v>2015</v>
          </cell>
          <cell r="AS679">
            <v>11</v>
          </cell>
        </row>
        <row r="680">
          <cell r="F680" t="str">
            <v>Completed</v>
          </cell>
          <cell r="L680" t="str">
            <v>UT</v>
          </cell>
          <cell r="AB680">
            <v>6</v>
          </cell>
          <cell r="AC680">
            <v>226.20000000000002</v>
          </cell>
          <cell r="AE680">
            <v>30</v>
          </cell>
          <cell r="AH680">
            <v>99</v>
          </cell>
          <cell r="AR680">
            <v>2015</v>
          </cell>
          <cell r="AS680">
            <v>11</v>
          </cell>
        </row>
        <row r="681">
          <cell r="F681" t="str">
            <v>Completed</v>
          </cell>
          <cell r="L681" t="str">
            <v>UT</v>
          </cell>
          <cell r="AB681">
            <v>1</v>
          </cell>
          <cell r="AC681">
            <v>37.700000000000003</v>
          </cell>
          <cell r="AE681">
            <v>5</v>
          </cell>
          <cell r="AH681">
            <v>16.5</v>
          </cell>
          <cell r="AR681">
            <v>2015</v>
          </cell>
          <cell r="AS681">
            <v>11</v>
          </cell>
        </row>
        <row r="682">
          <cell r="F682" t="str">
            <v>Completed</v>
          </cell>
          <cell r="L682" t="str">
            <v>UT</v>
          </cell>
          <cell r="AB682">
            <v>16</v>
          </cell>
          <cell r="AC682">
            <v>1531.2</v>
          </cell>
          <cell r="AE682">
            <v>208</v>
          </cell>
          <cell r="AH682">
            <v>348</v>
          </cell>
          <cell r="AR682">
            <v>2015</v>
          </cell>
          <cell r="AS682">
            <v>11</v>
          </cell>
        </row>
        <row r="683">
          <cell r="F683" t="str">
            <v>Completed</v>
          </cell>
          <cell r="L683" t="str">
            <v>UT</v>
          </cell>
          <cell r="AB683">
            <v>6</v>
          </cell>
          <cell r="AC683">
            <v>574.20000000000005</v>
          </cell>
          <cell r="AE683">
            <v>78</v>
          </cell>
          <cell r="AH683">
            <v>130.5</v>
          </cell>
          <cell r="AR683">
            <v>2015</v>
          </cell>
          <cell r="AS683">
            <v>11</v>
          </cell>
        </row>
        <row r="684">
          <cell r="F684" t="str">
            <v>Completed</v>
          </cell>
          <cell r="L684" t="str">
            <v>UT</v>
          </cell>
          <cell r="AB684">
            <v>12</v>
          </cell>
          <cell r="AC684">
            <v>1334.4</v>
          </cell>
          <cell r="AE684">
            <v>84</v>
          </cell>
          <cell r="AH684">
            <v>238.44</v>
          </cell>
          <cell r="AR684">
            <v>2015</v>
          </cell>
          <cell r="AS684">
            <v>11</v>
          </cell>
        </row>
        <row r="685">
          <cell r="F685" t="str">
            <v>Completed</v>
          </cell>
          <cell r="L685" t="str">
            <v>UT</v>
          </cell>
          <cell r="AB685">
            <v>4</v>
          </cell>
          <cell r="AC685">
            <v>382.8</v>
          </cell>
          <cell r="AE685">
            <v>52</v>
          </cell>
          <cell r="AH685">
            <v>87</v>
          </cell>
          <cell r="AR685">
            <v>2015</v>
          </cell>
          <cell r="AS685">
            <v>11</v>
          </cell>
        </row>
        <row r="686">
          <cell r="F686" t="str">
            <v>Completed</v>
          </cell>
          <cell r="L686" t="str">
            <v>UT</v>
          </cell>
          <cell r="AB686">
            <v>2</v>
          </cell>
          <cell r="AC686">
            <v>191.4</v>
          </cell>
          <cell r="AE686">
            <v>26</v>
          </cell>
          <cell r="AH686">
            <v>43.5</v>
          </cell>
          <cell r="AR686">
            <v>2015</v>
          </cell>
          <cell r="AS686">
            <v>11</v>
          </cell>
        </row>
        <row r="687">
          <cell r="F687" t="str">
            <v>Completed</v>
          </cell>
          <cell r="L687" t="str">
            <v>UT</v>
          </cell>
          <cell r="AB687">
            <v>4</v>
          </cell>
          <cell r="AC687">
            <v>150.80000000000001</v>
          </cell>
          <cell r="AE687">
            <v>20</v>
          </cell>
          <cell r="AH687">
            <v>66</v>
          </cell>
          <cell r="AR687">
            <v>2015</v>
          </cell>
          <cell r="AS687">
            <v>11</v>
          </cell>
        </row>
        <row r="688">
          <cell r="F688" t="str">
            <v>Completed</v>
          </cell>
          <cell r="L688" t="str">
            <v>UT</v>
          </cell>
          <cell r="AB688">
            <v>4</v>
          </cell>
          <cell r="AC688">
            <v>444.8</v>
          </cell>
          <cell r="AE688">
            <v>28</v>
          </cell>
          <cell r="AH688">
            <v>79.48</v>
          </cell>
          <cell r="AR688">
            <v>2015</v>
          </cell>
          <cell r="AS688">
            <v>11</v>
          </cell>
        </row>
        <row r="689">
          <cell r="F689" t="str">
            <v>Completed</v>
          </cell>
          <cell r="L689" t="str">
            <v>UT</v>
          </cell>
          <cell r="AB689">
            <v>12</v>
          </cell>
          <cell r="AC689">
            <v>1148.4000000000001</v>
          </cell>
          <cell r="AE689">
            <v>156</v>
          </cell>
          <cell r="AH689">
            <v>261</v>
          </cell>
          <cell r="AR689">
            <v>2015</v>
          </cell>
          <cell r="AS689">
            <v>11</v>
          </cell>
        </row>
        <row r="690">
          <cell r="F690" t="str">
            <v>Completed</v>
          </cell>
          <cell r="L690" t="str">
            <v>UT</v>
          </cell>
          <cell r="AB690">
            <v>1</v>
          </cell>
          <cell r="AC690">
            <v>95.7</v>
          </cell>
          <cell r="AE690">
            <v>10</v>
          </cell>
          <cell r="AH690">
            <v>20.64</v>
          </cell>
          <cell r="AR690">
            <v>2015</v>
          </cell>
          <cell r="AS690">
            <v>11</v>
          </cell>
        </row>
        <row r="691">
          <cell r="F691" t="str">
            <v>Completed</v>
          </cell>
          <cell r="L691" t="str">
            <v>UT</v>
          </cell>
          <cell r="AB691">
            <v>10</v>
          </cell>
          <cell r="AC691">
            <v>957</v>
          </cell>
          <cell r="AE691">
            <v>100</v>
          </cell>
          <cell r="AH691">
            <v>206.4</v>
          </cell>
          <cell r="AR691">
            <v>2015</v>
          </cell>
          <cell r="AS691">
            <v>11</v>
          </cell>
        </row>
        <row r="692">
          <cell r="F692" t="str">
            <v>Completed</v>
          </cell>
          <cell r="L692" t="str">
            <v>UT</v>
          </cell>
          <cell r="AB692">
            <v>12</v>
          </cell>
          <cell r="AC692">
            <v>452.40000000000003</v>
          </cell>
          <cell r="AE692">
            <v>60</v>
          </cell>
          <cell r="AH692">
            <v>198</v>
          </cell>
          <cell r="AR692">
            <v>2015</v>
          </cell>
          <cell r="AS692">
            <v>11</v>
          </cell>
        </row>
        <row r="693">
          <cell r="F693" t="str">
            <v>Completed</v>
          </cell>
          <cell r="L693" t="str">
            <v>UT</v>
          </cell>
          <cell r="AB693">
            <v>36</v>
          </cell>
          <cell r="AC693">
            <v>1357.2</v>
          </cell>
          <cell r="AE693">
            <v>180</v>
          </cell>
          <cell r="AH693">
            <v>594</v>
          </cell>
          <cell r="AR693">
            <v>2015</v>
          </cell>
          <cell r="AS693">
            <v>11</v>
          </cell>
        </row>
        <row r="694">
          <cell r="F694" t="str">
            <v>Completed</v>
          </cell>
          <cell r="L694" t="str">
            <v>UT</v>
          </cell>
          <cell r="AB694">
            <v>19</v>
          </cell>
          <cell r="AC694">
            <v>1818.3</v>
          </cell>
          <cell r="AE694">
            <v>247</v>
          </cell>
          <cell r="AH694">
            <v>413.25</v>
          </cell>
          <cell r="AR694">
            <v>2015</v>
          </cell>
          <cell r="AS694">
            <v>11</v>
          </cell>
        </row>
        <row r="695">
          <cell r="F695" t="str">
            <v>Completed</v>
          </cell>
          <cell r="L695" t="str">
            <v>UT</v>
          </cell>
          <cell r="AB695">
            <v>30</v>
          </cell>
          <cell r="AC695">
            <v>2871</v>
          </cell>
          <cell r="AE695">
            <v>300</v>
          </cell>
          <cell r="AH695">
            <v>619.20000000000005</v>
          </cell>
          <cell r="AR695">
            <v>2015</v>
          </cell>
          <cell r="AS695">
            <v>11</v>
          </cell>
        </row>
        <row r="696">
          <cell r="F696" t="str">
            <v>Completed</v>
          </cell>
          <cell r="L696" t="str">
            <v>UT</v>
          </cell>
          <cell r="AB696">
            <v>8</v>
          </cell>
          <cell r="AC696">
            <v>301.60000000000002</v>
          </cell>
          <cell r="AE696">
            <v>40</v>
          </cell>
          <cell r="AH696">
            <v>132</v>
          </cell>
          <cell r="AR696">
            <v>2015</v>
          </cell>
          <cell r="AS696">
            <v>11</v>
          </cell>
        </row>
        <row r="697">
          <cell r="F697" t="str">
            <v>Completed</v>
          </cell>
          <cell r="L697" t="str">
            <v>UT</v>
          </cell>
          <cell r="AB697">
            <v>10</v>
          </cell>
          <cell r="AC697">
            <v>676</v>
          </cell>
          <cell r="AE697">
            <v>50</v>
          </cell>
          <cell r="AH697">
            <v>112.3</v>
          </cell>
          <cell r="AR697">
            <v>2015</v>
          </cell>
          <cell r="AS697">
            <v>11</v>
          </cell>
        </row>
        <row r="698">
          <cell r="F698" t="str">
            <v>Completed</v>
          </cell>
          <cell r="L698" t="str">
            <v>UT</v>
          </cell>
          <cell r="AB698">
            <v>50</v>
          </cell>
          <cell r="AC698">
            <v>3379.9999999999995</v>
          </cell>
          <cell r="AE698">
            <v>250</v>
          </cell>
          <cell r="AH698">
            <v>561.5</v>
          </cell>
          <cell r="AR698">
            <v>2015</v>
          </cell>
          <cell r="AS698">
            <v>11</v>
          </cell>
        </row>
        <row r="699">
          <cell r="F699" t="str">
            <v>Completed</v>
          </cell>
          <cell r="L699" t="str">
            <v>UT</v>
          </cell>
          <cell r="AB699">
            <v>50</v>
          </cell>
          <cell r="AC699">
            <v>4785</v>
          </cell>
          <cell r="AE699">
            <v>500</v>
          </cell>
          <cell r="AH699">
            <v>1032</v>
          </cell>
          <cell r="AR699">
            <v>2015</v>
          </cell>
          <cell r="AS699">
            <v>11</v>
          </cell>
        </row>
        <row r="700">
          <cell r="F700" t="str">
            <v>Completed</v>
          </cell>
          <cell r="L700" t="str">
            <v>UT</v>
          </cell>
          <cell r="AB700">
            <v>25</v>
          </cell>
          <cell r="AC700">
            <v>2780</v>
          </cell>
          <cell r="AE700">
            <v>175</v>
          </cell>
          <cell r="AH700">
            <v>496.75</v>
          </cell>
          <cell r="AR700">
            <v>2015</v>
          </cell>
          <cell r="AS700">
            <v>11</v>
          </cell>
        </row>
        <row r="701">
          <cell r="F701" t="str">
            <v>Completed</v>
          </cell>
          <cell r="L701" t="str">
            <v>UT</v>
          </cell>
          <cell r="AB701">
            <v>12</v>
          </cell>
          <cell r="AC701">
            <v>1334.4</v>
          </cell>
          <cell r="AE701">
            <v>84</v>
          </cell>
          <cell r="AH701">
            <v>238.44</v>
          </cell>
          <cell r="AR701">
            <v>2015</v>
          </cell>
          <cell r="AS701">
            <v>11</v>
          </cell>
        </row>
        <row r="702">
          <cell r="F702" t="str">
            <v>Completed</v>
          </cell>
          <cell r="L702" t="str">
            <v>UT</v>
          </cell>
          <cell r="AB702">
            <v>10</v>
          </cell>
          <cell r="AC702">
            <v>1112</v>
          </cell>
          <cell r="AE702">
            <v>70</v>
          </cell>
          <cell r="AH702">
            <v>198.7</v>
          </cell>
          <cell r="AR702">
            <v>2015</v>
          </cell>
          <cell r="AS702">
            <v>11</v>
          </cell>
        </row>
        <row r="703">
          <cell r="F703" t="str">
            <v>Completed</v>
          </cell>
          <cell r="L703" t="str">
            <v>UT</v>
          </cell>
          <cell r="AB703">
            <v>4</v>
          </cell>
          <cell r="AC703">
            <v>382.8</v>
          </cell>
          <cell r="AE703">
            <v>52</v>
          </cell>
          <cell r="AH703">
            <v>87</v>
          </cell>
          <cell r="AR703">
            <v>2015</v>
          </cell>
          <cell r="AS703">
            <v>11</v>
          </cell>
        </row>
        <row r="704">
          <cell r="F704" t="str">
            <v>Completed</v>
          </cell>
          <cell r="L704" t="str">
            <v>UT</v>
          </cell>
          <cell r="AB704">
            <v>4</v>
          </cell>
          <cell r="AC704">
            <v>382.8</v>
          </cell>
          <cell r="AE704">
            <v>52</v>
          </cell>
          <cell r="AH704">
            <v>87</v>
          </cell>
          <cell r="AR704">
            <v>2015</v>
          </cell>
          <cell r="AS704">
            <v>11</v>
          </cell>
        </row>
        <row r="705">
          <cell r="F705" t="str">
            <v>Completed</v>
          </cell>
          <cell r="L705" t="str">
            <v>UT</v>
          </cell>
          <cell r="AB705">
            <v>10</v>
          </cell>
          <cell r="AC705">
            <v>1112</v>
          </cell>
          <cell r="AE705">
            <v>70</v>
          </cell>
          <cell r="AH705">
            <v>198.7</v>
          </cell>
          <cell r="AR705">
            <v>2015</v>
          </cell>
          <cell r="AS705">
            <v>11</v>
          </cell>
        </row>
        <row r="706">
          <cell r="F706" t="str">
            <v>Completed</v>
          </cell>
          <cell r="L706" t="str">
            <v>UT</v>
          </cell>
          <cell r="AB706">
            <v>4</v>
          </cell>
          <cell r="AC706">
            <v>382.8</v>
          </cell>
          <cell r="AE706">
            <v>52</v>
          </cell>
          <cell r="AH706">
            <v>87</v>
          </cell>
          <cell r="AR706">
            <v>2015</v>
          </cell>
          <cell r="AS706">
            <v>11</v>
          </cell>
        </row>
        <row r="707">
          <cell r="F707" t="str">
            <v>Completed</v>
          </cell>
          <cell r="L707" t="str">
            <v>UT</v>
          </cell>
          <cell r="AB707">
            <v>10</v>
          </cell>
          <cell r="AC707">
            <v>676</v>
          </cell>
          <cell r="AE707">
            <v>50</v>
          </cell>
          <cell r="AH707">
            <v>112.3</v>
          </cell>
          <cell r="AR707">
            <v>2015</v>
          </cell>
          <cell r="AS707">
            <v>11</v>
          </cell>
        </row>
        <row r="708">
          <cell r="F708" t="str">
            <v>Completed</v>
          </cell>
          <cell r="L708" t="str">
            <v>UT</v>
          </cell>
          <cell r="AB708">
            <v>20</v>
          </cell>
          <cell r="AC708">
            <v>1914</v>
          </cell>
          <cell r="AE708">
            <v>200</v>
          </cell>
          <cell r="AH708">
            <v>412.8</v>
          </cell>
          <cell r="AR708">
            <v>2015</v>
          </cell>
          <cell r="AS708">
            <v>11</v>
          </cell>
        </row>
        <row r="709">
          <cell r="F709" t="str">
            <v>Completed</v>
          </cell>
          <cell r="L709" t="str">
            <v>UT</v>
          </cell>
          <cell r="AB709">
            <v>2</v>
          </cell>
          <cell r="AC709">
            <v>191.4</v>
          </cell>
          <cell r="AE709">
            <v>26</v>
          </cell>
          <cell r="AH709">
            <v>43.5</v>
          </cell>
          <cell r="AR709">
            <v>2015</v>
          </cell>
          <cell r="AS709">
            <v>11</v>
          </cell>
        </row>
        <row r="710">
          <cell r="F710" t="str">
            <v>Completed</v>
          </cell>
          <cell r="L710" t="str">
            <v>UT</v>
          </cell>
          <cell r="AB710">
            <v>24</v>
          </cell>
          <cell r="AC710">
            <v>2296.8000000000002</v>
          </cell>
          <cell r="AE710">
            <v>312</v>
          </cell>
          <cell r="AH710">
            <v>522</v>
          </cell>
          <cell r="AR710">
            <v>2015</v>
          </cell>
          <cell r="AS710">
            <v>11</v>
          </cell>
        </row>
        <row r="711">
          <cell r="F711" t="str">
            <v>Completed</v>
          </cell>
          <cell r="L711" t="str">
            <v>UT</v>
          </cell>
          <cell r="AB711">
            <v>4</v>
          </cell>
          <cell r="AC711">
            <v>382.8</v>
          </cell>
          <cell r="AE711">
            <v>52</v>
          </cell>
          <cell r="AH711">
            <v>87</v>
          </cell>
          <cell r="AR711">
            <v>2015</v>
          </cell>
          <cell r="AS711">
            <v>11</v>
          </cell>
        </row>
        <row r="712">
          <cell r="F712" t="str">
            <v>Completed</v>
          </cell>
          <cell r="L712" t="str">
            <v>UT</v>
          </cell>
          <cell r="AB712">
            <v>8</v>
          </cell>
          <cell r="AC712">
            <v>765.6</v>
          </cell>
          <cell r="AE712">
            <v>104</v>
          </cell>
          <cell r="AH712">
            <v>174</v>
          </cell>
          <cell r="AR712">
            <v>2015</v>
          </cell>
          <cell r="AS712">
            <v>11</v>
          </cell>
        </row>
        <row r="713">
          <cell r="F713" t="str">
            <v>Completed</v>
          </cell>
          <cell r="L713" t="str">
            <v>UT</v>
          </cell>
          <cell r="AB713">
            <v>17</v>
          </cell>
          <cell r="AC713">
            <v>1626.9</v>
          </cell>
          <cell r="AE713">
            <v>170</v>
          </cell>
          <cell r="AH713">
            <v>350.88</v>
          </cell>
          <cell r="AR713">
            <v>2015</v>
          </cell>
          <cell r="AS713">
            <v>11</v>
          </cell>
        </row>
        <row r="714">
          <cell r="F714" t="str">
            <v>Completed</v>
          </cell>
          <cell r="L714" t="str">
            <v>UT</v>
          </cell>
          <cell r="AB714">
            <v>12</v>
          </cell>
          <cell r="AC714">
            <v>1148.4000000000001</v>
          </cell>
          <cell r="AE714">
            <v>120</v>
          </cell>
          <cell r="AH714">
            <v>247.68</v>
          </cell>
          <cell r="AR714">
            <v>2015</v>
          </cell>
          <cell r="AS714">
            <v>11</v>
          </cell>
        </row>
        <row r="715">
          <cell r="F715" t="str">
            <v>Completed</v>
          </cell>
          <cell r="L715" t="str">
            <v>UT</v>
          </cell>
          <cell r="AB715">
            <v>12</v>
          </cell>
          <cell r="AC715">
            <v>1148.4000000000001</v>
          </cell>
          <cell r="AE715">
            <v>120</v>
          </cell>
          <cell r="AH715">
            <v>247.68</v>
          </cell>
          <cell r="AR715">
            <v>2015</v>
          </cell>
          <cell r="AS715">
            <v>11</v>
          </cell>
        </row>
        <row r="716">
          <cell r="F716" t="str">
            <v>Completed</v>
          </cell>
          <cell r="L716" t="str">
            <v>UT</v>
          </cell>
          <cell r="AB716">
            <v>342</v>
          </cell>
          <cell r="AC716">
            <v>12893.400000000001</v>
          </cell>
          <cell r="AE716">
            <v>1710</v>
          </cell>
          <cell r="AH716">
            <v>5643</v>
          </cell>
          <cell r="AR716">
            <v>2015</v>
          </cell>
          <cell r="AS716">
            <v>11</v>
          </cell>
        </row>
        <row r="717">
          <cell r="F717" t="str">
            <v>Completed</v>
          </cell>
          <cell r="L717" t="str">
            <v>UT</v>
          </cell>
          <cell r="AB717">
            <v>9</v>
          </cell>
          <cell r="AC717">
            <v>861.30000000000007</v>
          </cell>
          <cell r="AE717">
            <v>90</v>
          </cell>
          <cell r="AH717">
            <v>185.76</v>
          </cell>
          <cell r="AR717">
            <v>2015</v>
          </cell>
          <cell r="AS717">
            <v>11</v>
          </cell>
        </row>
        <row r="718">
          <cell r="F718" t="str">
            <v>Completed</v>
          </cell>
          <cell r="L718" t="str">
            <v>UT</v>
          </cell>
          <cell r="AB718">
            <v>12</v>
          </cell>
          <cell r="AC718">
            <v>1148.4000000000001</v>
          </cell>
          <cell r="AE718">
            <v>120</v>
          </cell>
          <cell r="AH718">
            <v>247.68</v>
          </cell>
          <cell r="AR718">
            <v>2015</v>
          </cell>
          <cell r="AS718">
            <v>11</v>
          </cell>
        </row>
        <row r="719">
          <cell r="F719" t="str">
            <v>Completed</v>
          </cell>
          <cell r="L719" t="str">
            <v>UT</v>
          </cell>
          <cell r="AB719">
            <v>12</v>
          </cell>
          <cell r="AC719">
            <v>452.40000000000003</v>
          </cell>
          <cell r="AE719">
            <v>60</v>
          </cell>
          <cell r="AH719">
            <v>198</v>
          </cell>
          <cell r="AR719">
            <v>2015</v>
          </cell>
          <cell r="AS719">
            <v>11</v>
          </cell>
        </row>
        <row r="720">
          <cell r="F720" t="str">
            <v>Completed</v>
          </cell>
          <cell r="L720" t="str">
            <v>UT</v>
          </cell>
          <cell r="AB720">
            <v>4</v>
          </cell>
          <cell r="AC720">
            <v>382.8</v>
          </cell>
          <cell r="AE720">
            <v>40</v>
          </cell>
          <cell r="AH720">
            <v>82.56</v>
          </cell>
          <cell r="AR720">
            <v>2015</v>
          </cell>
          <cell r="AS720">
            <v>11</v>
          </cell>
        </row>
        <row r="721">
          <cell r="F721" t="str">
            <v>Completed</v>
          </cell>
          <cell r="L721" t="str">
            <v>UT</v>
          </cell>
          <cell r="AB721">
            <v>14</v>
          </cell>
          <cell r="AC721">
            <v>1339.8</v>
          </cell>
          <cell r="AE721">
            <v>182</v>
          </cell>
          <cell r="AH721">
            <v>304.5</v>
          </cell>
          <cell r="AR721">
            <v>2015</v>
          </cell>
          <cell r="AS721">
            <v>11</v>
          </cell>
        </row>
        <row r="722">
          <cell r="F722" t="str">
            <v>Completed</v>
          </cell>
          <cell r="L722" t="str">
            <v>UT</v>
          </cell>
          <cell r="AB722">
            <v>12</v>
          </cell>
          <cell r="AC722">
            <v>1148.4000000000001</v>
          </cell>
          <cell r="AE722">
            <v>156</v>
          </cell>
          <cell r="AH722">
            <v>372.72</v>
          </cell>
          <cell r="AR722">
            <v>2015</v>
          </cell>
          <cell r="AS722">
            <v>11</v>
          </cell>
        </row>
        <row r="723">
          <cell r="F723" t="str">
            <v>Completed</v>
          </cell>
          <cell r="L723" t="str">
            <v>UT</v>
          </cell>
          <cell r="AB723">
            <v>12</v>
          </cell>
          <cell r="AC723">
            <v>452.40000000000003</v>
          </cell>
          <cell r="AE723">
            <v>60</v>
          </cell>
          <cell r="AH723">
            <v>198</v>
          </cell>
          <cell r="AR723">
            <v>2015</v>
          </cell>
          <cell r="AS723">
            <v>11</v>
          </cell>
        </row>
        <row r="724">
          <cell r="F724" t="str">
            <v>Completed</v>
          </cell>
          <cell r="L724" t="str">
            <v>UT</v>
          </cell>
          <cell r="AB724">
            <v>20</v>
          </cell>
          <cell r="AC724">
            <v>1914</v>
          </cell>
          <cell r="AE724">
            <v>260</v>
          </cell>
          <cell r="AH724">
            <v>621.20000000000005</v>
          </cell>
          <cell r="AR724">
            <v>2015</v>
          </cell>
          <cell r="AS724">
            <v>11</v>
          </cell>
        </row>
        <row r="725">
          <cell r="F725" t="str">
            <v>Completed</v>
          </cell>
          <cell r="L725" t="str">
            <v>UT</v>
          </cell>
          <cell r="AB725">
            <v>50</v>
          </cell>
          <cell r="AC725">
            <v>1885.0000000000002</v>
          </cell>
          <cell r="AE725">
            <v>250</v>
          </cell>
          <cell r="AH725">
            <v>825</v>
          </cell>
          <cell r="AR725">
            <v>2015</v>
          </cell>
          <cell r="AS725">
            <v>11</v>
          </cell>
        </row>
        <row r="726">
          <cell r="F726" t="str">
            <v>Completed</v>
          </cell>
          <cell r="L726" t="str">
            <v>UT</v>
          </cell>
          <cell r="AB726">
            <v>30</v>
          </cell>
          <cell r="AC726">
            <v>2871</v>
          </cell>
          <cell r="AE726">
            <v>390</v>
          </cell>
          <cell r="AH726">
            <v>652.5</v>
          </cell>
          <cell r="AR726">
            <v>2015</v>
          </cell>
          <cell r="AS726">
            <v>11</v>
          </cell>
        </row>
        <row r="727">
          <cell r="F727" t="str">
            <v>Completed</v>
          </cell>
          <cell r="L727" t="str">
            <v>UT</v>
          </cell>
          <cell r="AB727">
            <v>146</v>
          </cell>
          <cell r="AC727">
            <v>13972.2</v>
          </cell>
          <cell r="AE727">
            <v>1460</v>
          </cell>
          <cell r="AH727">
            <v>3013.44</v>
          </cell>
          <cell r="AR727">
            <v>2015</v>
          </cell>
          <cell r="AS727">
            <v>11</v>
          </cell>
        </row>
        <row r="728">
          <cell r="F728" t="str">
            <v>Completed</v>
          </cell>
          <cell r="L728" t="str">
            <v>UT</v>
          </cell>
          <cell r="AB728">
            <v>4</v>
          </cell>
          <cell r="AC728">
            <v>270.39999999999998</v>
          </cell>
          <cell r="AE728">
            <v>20</v>
          </cell>
          <cell r="AH728">
            <v>44.92</v>
          </cell>
          <cell r="AR728">
            <v>2015</v>
          </cell>
          <cell r="AS728">
            <v>11</v>
          </cell>
        </row>
        <row r="729">
          <cell r="F729" t="str">
            <v>Completed</v>
          </cell>
          <cell r="L729" t="str">
            <v>UT</v>
          </cell>
          <cell r="AB729">
            <v>24</v>
          </cell>
          <cell r="AC729">
            <v>904.80000000000007</v>
          </cell>
          <cell r="AE729">
            <v>119.95</v>
          </cell>
          <cell r="AH729">
            <v>396</v>
          </cell>
          <cell r="AR729">
            <v>2015</v>
          </cell>
          <cell r="AS729">
            <v>11</v>
          </cell>
        </row>
        <row r="730">
          <cell r="F730" t="str">
            <v>Completed</v>
          </cell>
          <cell r="L730" t="str">
            <v>UT</v>
          </cell>
          <cell r="AB730">
            <v>20</v>
          </cell>
          <cell r="AC730">
            <v>754</v>
          </cell>
          <cell r="AE730">
            <v>100</v>
          </cell>
          <cell r="AH730">
            <v>330</v>
          </cell>
          <cell r="AR730">
            <v>2015</v>
          </cell>
          <cell r="AS730">
            <v>11</v>
          </cell>
        </row>
        <row r="731">
          <cell r="F731" t="str">
            <v>Completed</v>
          </cell>
          <cell r="L731" t="str">
            <v>UT</v>
          </cell>
          <cell r="AB731">
            <v>10</v>
          </cell>
          <cell r="AC731">
            <v>1112</v>
          </cell>
          <cell r="AE731">
            <v>70</v>
          </cell>
          <cell r="AH731">
            <v>198.7</v>
          </cell>
          <cell r="AR731">
            <v>2015</v>
          </cell>
          <cell r="AS731">
            <v>11</v>
          </cell>
        </row>
        <row r="732">
          <cell r="F732" t="str">
            <v>Completed</v>
          </cell>
          <cell r="L732" t="str">
            <v>UT</v>
          </cell>
          <cell r="AB732">
            <v>9</v>
          </cell>
          <cell r="AC732">
            <v>608.4</v>
          </cell>
          <cell r="AE732">
            <v>45</v>
          </cell>
          <cell r="AH732">
            <v>101.07</v>
          </cell>
          <cell r="AR732">
            <v>2015</v>
          </cell>
          <cell r="AS732">
            <v>12</v>
          </cell>
        </row>
        <row r="733">
          <cell r="F733" t="str">
            <v>Completed</v>
          </cell>
          <cell r="L733" t="str">
            <v>UT</v>
          </cell>
          <cell r="AB733">
            <v>6</v>
          </cell>
          <cell r="AC733">
            <v>667.2</v>
          </cell>
          <cell r="AE733">
            <v>42</v>
          </cell>
          <cell r="AH733">
            <v>119.22</v>
          </cell>
          <cell r="AR733">
            <v>2015</v>
          </cell>
          <cell r="AS733">
            <v>12</v>
          </cell>
        </row>
        <row r="734">
          <cell r="F734" t="str">
            <v>Completed</v>
          </cell>
          <cell r="L734" t="str">
            <v>UT</v>
          </cell>
          <cell r="AB734">
            <v>8</v>
          </cell>
          <cell r="AC734">
            <v>301.60000000000002</v>
          </cell>
          <cell r="AE734">
            <v>40</v>
          </cell>
          <cell r="AH734">
            <v>132</v>
          </cell>
          <cell r="AR734">
            <v>2015</v>
          </cell>
          <cell r="AS734">
            <v>12</v>
          </cell>
        </row>
        <row r="735">
          <cell r="F735" t="str">
            <v>Completed</v>
          </cell>
          <cell r="L735" t="str">
            <v>UT</v>
          </cell>
          <cell r="AB735">
            <v>4</v>
          </cell>
          <cell r="AC735">
            <v>382.8</v>
          </cell>
          <cell r="AE735">
            <v>40</v>
          </cell>
          <cell r="AH735">
            <v>82.56</v>
          </cell>
          <cell r="AR735">
            <v>2015</v>
          </cell>
          <cell r="AS735">
            <v>12</v>
          </cell>
        </row>
        <row r="736">
          <cell r="F736" t="str">
            <v>Completed</v>
          </cell>
          <cell r="L736" t="str">
            <v>UT</v>
          </cell>
          <cell r="AB736">
            <v>48</v>
          </cell>
          <cell r="AC736">
            <v>4593.6000000000004</v>
          </cell>
          <cell r="AE736">
            <v>480</v>
          </cell>
          <cell r="AH736">
            <v>990.72</v>
          </cell>
          <cell r="AR736">
            <v>2015</v>
          </cell>
          <cell r="AS736">
            <v>12</v>
          </cell>
        </row>
        <row r="737">
          <cell r="F737" t="str">
            <v>Completed</v>
          </cell>
          <cell r="L737" t="str">
            <v>UT</v>
          </cell>
          <cell r="AB737">
            <v>6</v>
          </cell>
          <cell r="AC737">
            <v>226.20000000000002</v>
          </cell>
          <cell r="AE737">
            <v>30</v>
          </cell>
          <cell r="AH737">
            <v>99</v>
          </cell>
          <cell r="AR737">
            <v>2015</v>
          </cell>
          <cell r="AS737">
            <v>12</v>
          </cell>
        </row>
        <row r="738">
          <cell r="F738" t="str">
            <v>Completed</v>
          </cell>
          <cell r="L738" t="str">
            <v>UT</v>
          </cell>
          <cell r="AB738">
            <v>2</v>
          </cell>
          <cell r="AC738">
            <v>75.400000000000006</v>
          </cell>
          <cell r="AE738">
            <v>10</v>
          </cell>
          <cell r="AH738">
            <v>33</v>
          </cell>
          <cell r="AR738">
            <v>2015</v>
          </cell>
          <cell r="AS738">
            <v>12</v>
          </cell>
        </row>
        <row r="739">
          <cell r="F739" t="str">
            <v>Completed</v>
          </cell>
          <cell r="L739" t="str">
            <v>UT</v>
          </cell>
          <cell r="AB739">
            <v>5</v>
          </cell>
          <cell r="AC739">
            <v>188.5</v>
          </cell>
          <cell r="AE739">
            <v>25</v>
          </cell>
          <cell r="AH739">
            <v>82.5</v>
          </cell>
          <cell r="AR739">
            <v>2015</v>
          </cell>
          <cell r="AS739">
            <v>12</v>
          </cell>
        </row>
        <row r="740">
          <cell r="F740" t="str">
            <v>Completed</v>
          </cell>
          <cell r="L740" t="str">
            <v>UT</v>
          </cell>
          <cell r="AB740">
            <v>30</v>
          </cell>
          <cell r="AC740">
            <v>1131</v>
          </cell>
          <cell r="AE740">
            <v>150</v>
          </cell>
          <cell r="AH740">
            <v>495</v>
          </cell>
          <cell r="AR740">
            <v>2015</v>
          </cell>
          <cell r="AS740">
            <v>12</v>
          </cell>
        </row>
        <row r="741">
          <cell r="F741" t="str">
            <v>Completed</v>
          </cell>
          <cell r="L741" t="str">
            <v>UT</v>
          </cell>
          <cell r="AB741">
            <v>9</v>
          </cell>
          <cell r="AC741">
            <v>339.3</v>
          </cell>
          <cell r="AE741">
            <v>45</v>
          </cell>
          <cell r="AH741">
            <v>148.5</v>
          </cell>
          <cell r="AR741">
            <v>2015</v>
          </cell>
          <cell r="AS741">
            <v>12</v>
          </cell>
        </row>
        <row r="742">
          <cell r="F742" t="str">
            <v>Completed</v>
          </cell>
          <cell r="L742" t="str">
            <v>UT</v>
          </cell>
          <cell r="AB742">
            <v>12</v>
          </cell>
          <cell r="AC742">
            <v>1148.4000000000001</v>
          </cell>
          <cell r="AE742">
            <v>120</v>
          </cell>
          <cell r="AH742">
            <v>247.68</v>
          </cell>
          <cell r="AR742">
            <v>2015</v>
          </cell>
          <cell r="AS742">
            <v>12</v>
          </cell>
        </row>
        <row r="743">
          <cell r="F743" t="str">
            <v>Completed</v>
          </cell>
          <cell r="L743" t="str">
            <v>UT</v>
          </cell>
          <cell r="AB743">
            <v>6</v>
          </cell>
          <cell r="AC743">
            <v>226.20000000000002</v>
          </cell>
          <cell r="AE743">
            <v>30</v>
          </cell>
          <cell r="AH743">
            <v>99</v>
          </cell>
          <cell r="AR743">
            <v>2015</v>
          </cell>
          <cell r="AS743">
            <v>12</v>
          </cell>
        </row>
        <row r="744">
          <cell r="F744" t="str">
            <v>Completed</v>
          </cell>
          <cell r="L744" t="str">
            <v>UT</v>
          </cell>
          <cell r="AB744">
            <v>12</v>
          </cell>
          <cell r="AC744">
            <v>1148.4000000000001</v>
          </cell>
          <cell r="AE744">
            <v>156</v>
          </cell>
          <cell r="AH744">
            <v>261</v>
          </cell>
          <cell r="AR744">
            <v>2015</v>
          </cell>
          <cell r="AS744">
            <v>12</v>
          </cell>
        </row>
        <row r="745">
          <cell r="F745" t="str">
            <v>Completed</v>
          </cell>
          <cell r="L745" t="str">
            <v>UT</v>
          </cell>
          <cell r="AB745">
            <v>12</v>
          </cell>
          <cell r="AC745">
            <v>452.40000000000003</v>
          </cell>
          <cell r="AE745">
            <v>60</v>
          </cell>
          <cell r="AH745">
            <v>198</v>
          </cell>
          <cell r="AR745">
            <v>2015</v>
          </cell>
          <cell r="AS745">
            <v>12</v>
          </cell>
        </row>
        <row r="746">
          <cell r="F746" t="str">
            <v>Completed</v>
          </cell>
          <cell r="L746" t="str">
            <v>UT</v>
          </cell>
          <cell r="AB746">
            <v>3</v>
          </cell>
          <cell r="AC746">
            <v>287.10000000000002</v>
          </cell>
          <cell r="AE746">
            <v>39</v>
          </cell>
          <cell r="AH746">
            <v>65.25</v>
          </cell>
          <cell r="AR746">
            <v>2015</v>
          </cell>
          <cell r="AS746">
            <v>12</v>
          </cell>
        </row>
        <row r="747">
          <cell r="F747" t="str">
            <v>Completed</v>
          </cell>
          <cell r="L747" t="str">
            <v>UT</v>
          </cell>
          <cell r="AB747">
            <v>14</v>
          </cell>
          <cell r="AC747">
            <v>1339.8</v>
          </cell>
          <cell r="AE747">
            <v>182</v>
          </cell>
          <cell r="AH747">
            <v>304.5</v>
          </cell>
          <cell r="AR747">
            <v>2015</v>
          </cell>
          <cell r="AS747">
            <v>12</v>
          </cell>
        </row>
        <row r="748">
          <cell r="F748" t="str">
            <v>Completed</v>
          </cell>
          <cell r="L748" t="str">
            <v>UT</v>
          </cell>
          <cell r="AB748">
            <v>6</v>
          </cell>
          <cell r="AC748">
            <v>574.20000000000005</v>
          </cell>
          <cell r="AE748">
            <v>60</v>
          </cell>
          <cell r="AH748">
            <v>123.84</v>
          </cell>
          <cell r="AR748">
            <v>2015</v>
          </cell>
          <cell r="AS748">
            <v>12</v>
          </cell>
        </row>
        <row r="749">
          <cell r="F749" t="str">
            <v>Completed</v>
          </cell>
          <cell r="L749" t="str">
            <v>UT</v>
          </cell>
          <cell r="AB749">
            <v>12</v>
          </cell>
          <cell r="AC749">
            <v>1148.4000000000001</v>
          </cell>
          <cell r="AE749">
            <v>156</v>
          </cell>
          <cell r="AH749">
            <v>261</v>
          </cell>
          <cell r="AR749">
            <v>2015</v>
          </cell>
          <cell r="AS749">
            <v>12</v>
          </cell>
        </row>
        <row r="750">
          <cell r="F750" t="str">
            <v>Completed</v>
          </cell>
          <cell r="L750" t="str">
            <v>UT</v>
          </cell>
          <cell r="AB750">
            <v>12</v>
          </cell>
          <cell r="AC750">
            <v>1148.4000000000001</v>
          </cell>
          <cell r="AE750">
            <v>120</v>
          </cell>
          <cell r="AH750">
            <v>247.68</v>
          </cell>
          <cell r="AR750">
            <v>2015</v>
          </cell>
          <cell r="AS750">
            <v>12</v>
          </cell>
        </row>
        <row r="751">
          <cell r="F751" t="str">
            <v>Completed</v>
          </cell>
          <cell r="L751" t="str">
            <v>UT</v>
          </cell>
          <cell r="AB751">
            <v>20</v>
          </cell>
          <cell r="AC751">
            <v>754</v>
          </cell>
          <cell r="AE751">
            <v>100</v>
          </cell>
          <cell r="AH751">
            <v>330</v>
          </cell>
          <cell r="AR751">
            <v>2015</v>
          </cell>
          <cell r="AS751">
            <v>12</v>
          </cell>
        </row>
        <row r="752">
          <cell r="F752" t="str">
            <v>Completed</v>
          </cell>
          <cell r="L752" t="str">
            <v>UT</v>
          </cell>
          <cell r="AB752">
            <v>24</v>
          </cell>
          <cell r="AC752">
            <v>2296.8000000000002</v>
          </cell>
          <cell r="AE752">
            <v>240</v>
          </cell>
          <cell r="AH752">
            <v>495.36</v>
          </cell>
          <cell r="AR752">
            <v>2015</v>
          </cell>
          <cell r="AS752">
            <v>12</v>
          </cell>
        </row>
        <row r="753">
          <cell r="F753" t="str">
            <v>Completed</v>
          </cell>
          <cell r="L753" t="str">
            <v>UT</v>
          </cell>
          <cell r="AB753">
            <v>6</v>
          </cell>
          <cell r="AC753">
            <v>226.20000000000002</v>
          </cell>
          <cell r="AE753">
            <v>30</v>
          </cell>
          <cell r="AH753">
            <v>99</v>
          </cell>
          <cell r="AR753">
            <v>2015</v>
          </cell>
          <cell r="AS753">
            <v>12</v>
          </cell>
        </row>
        <row r="754">
          <cell r="F754" t="str">
            <v>Completed</v>
          </cell>
          <cell r="L754" t="str">
            <v>UT</v>
          </cell>
          <cell r="AB754">
            <v>6</v>
          </cell>
          <cell r="AC754">
            <v>226.20000000000002</v>
          </cell>
          <cell r="AE754">
            <v>30</v>
          </cell>
          <cell r="AH754">
            <v>99</v>
          </cell>
          <cell r="AR754">
            <v>2015</v>
          </cell>
          <cell r="AS754">
            <v>12</v>
          </cell>
        </row>
        <row r="755">
          <cell r="F755" t="str">
            <v>Completed</v>
          </cell>
          <cell r="L755" t="str">
            <v>UT</v>
          </cell>
          <cell r="AB755">
            <v>10</v>
          </cell>
          <cell r="AC755">
            <v>377</v>
          </cell>
          <cell r="AE755">
            <v>50</v>
          </cell>
          <cell r="AH755">
            <v>165</v>
          </cell>
          <cell r="AR755">
            <v>2015</v>
          </cell>
          <cell r="AS755">
            <v>12</v>
          </cell>
        </row>
        <row r="756">
          <cell r="F756" t="str">
            <v>Completed</v>
          </cell>
          <cell r="L756" t="str">
            <v>UT</v>
          </cell>
          <cell r="AB756">
            <v>3</v>
          </cell>
          <cell r="AC756">
            <v>113.10000000000001</v>
          </cell>
          <cell r="AE756">
            <v>15</v>
          </cell>
          <cell r="AH756">
            <v>49.5</v>
          </cell>
          <cell r="AR756">
            <v>2015</v>
          </cell>
          <cell r="AS756">
            <v>12</v>
          </cell>
        </row>
        <row r="757">
          <cell r="F757" t="str">
            <v>Completed</v>
          </cell>
          <cell r="L757" t="str">
            <v>UT</v>
          </cell>
          <cell r="AB757">
            <v>5</v>
          </cell>
          <cell r="AC757">
            <v>188.5</v>
          </cell>
          <cell r="AE757">
            <v>25</v>
          </cell>
          <cell r="AH757">
            <v>82.5</v>
          </cell>
          <cell r="AR757">
            <v>2015</v>
          </cell>
          <cell r="AS757">
            <v>12</v>
          </cell>
        </row>
        <row r="758">
          <cell r="F758" t="str">
            <v>Completed</v>
          </cell>
          <cell r="L758" t="str">
            <v>UT</v>
          </cell>
          <cell r="AB758">
            <v>6</v>
          </cell>
          <cell r="AC758">
            <v>226.20000000000002</v>
          </cell>
          <cell r="AE758">
            <v>30</v>
          </cell>
          <cell r="AH758">
            <v>99</v>
          </cell>
          <cell r="AR758">
            <v>2015</v>
          </cell>
          <cell r="AS758">
            <v>12</v>
          </cell>
        </row>
        <row r="759">
          <cell r="F759" t="str">
            <v>Completed</v>
          </cell>
          <cell r="L759" t="str">
            <v>UT</v>
          </cell>
          <cell r="AB759">
            <v>12</v>
          </cell>
          <cell r="AC759">
            <v>1148.4000000000001</v>
          </cell>
          <cell r="AE759">
            <v>120</v>
          </cell>
          <cell r="AH759">
            <v>247.68</v>
          </cell>
          <cell r="AR759">
            <v>2015</v>
          </cell>
          <cell r="AS759">
            <v>12</v>
          </cell>
        </row>
        <row r="760">
          <cell r="F760" t="str">
            <v>Completed</v>
          </cell>
          <cell r="L760" t="str">
            <v>UT</v>
          </cell>
          <cell r="AB760">
            <v>6</v>
          </cell>
          <cell r="AC760">
            <v>226.20000000000002</v>
          </cell>
          <cell r="AE760">
            <v>30</v>
          </cell>
          <cell r="AH760">
            <v>99</v>
          </cell>
          <cell r="AR760">
            <v>2015</v>
          </cell>
          <cell r="AS760">
            <v>12</v>
          </cell>
        </row>
        <row r="761">
          <cell r="F761" t="str">
            <v>Completed</v>
          </cell>
          <cell r="L761" t="str">
            <v>UT</v>
          </cell>
          <cell r="AB761">
            <v>10</v>
          </cell>
          <cell r="AC761">
            <v>957</v>
          </cell>
          <cell r="AE761">
            <v>100</v>
          </cell>
          <cell r="AH761">
            <v>206.4</v>
          </cell>
          <cell r="AR761">
            <v>2015</v>
          </cell>
          <cell r="AS761">
            <v>12</v>
          </cell>
        </row>
        <row r="762">
          <cell r="F762" t="str">
            <v>Completed</v>
          </cell>
          <cell r="L762" t="str">
            <v>UT</v>
          </cell>
          <cell r="AB762">
            <v>2</v>
          </cell>
          <cell r="AC762">
            <v>191.4</v>
          </cell>
          <cell r="AE762">
            <v>26</v>
          </cell>
          <cell r="AH762">
            <v>43.5</v>
          </cell>
          <cell r="AR762">
            <v>2015</v>
          </cell>
          <cell r="AS762">
            <v>12</v>
          </cell>
        </row>
        <row r="763">
          <cell r="F763" t="str">
            <v>Completed</v>
          </cell>
          <cell r="L763" t="str">
            <v>UT</v>
          </cell>
          <cell r="AB763">
            <v>2</v>
          </cell>
          <cell r="AC763">
            <v>75.400000000000006</v>
          </cell>
          <cell r="AE763">
            <v>10</v>
          </cell>
          <cell r="AH763">
            <v>33</v>
          </cell>
          <cell r="AR763">
            <v>2015</v>
          </cell>
          <cell r="AS763">
            <v>12</v>
          </cell>
        </row>
        <row r="764">
          <cell r="F764" t="str">
            <v>Completed</v>
          </cell>
          <cell r="L764" t="str">
            <v>UT</v>
          </cell>
          <cell r="AB764">
            <v>426</v>
          </cell>
          <cell r="AC764">
            <v>16060.2</v>
          </cell>
          <cell r="AE764">
            <v>2130</v>
          </cell>
          <cell r="AH764">
            <v>7029</v>
          </cell>
          <cell r="AR764">
            <v>2015</v>
          </cell>
          <cell r="AS764">
            <v>12</v>
          </cell>
        </row>
        <row r="765">
          <cell r="F765" t="str">
            <v>Completed</v>
          </cell>
          <cell r="L765" t="str">
            <v>UT</v>
          </cell>
          <cell r="AB765">
            <v>162</v>
          </cell>
          <cell r="AC765">
            <v>6107.4000000000005</v>
          </cell>
          <cell r="AE765">
            <v>810</v>
          </cell>
          <cell r="AH765">
            <v>2673</v>
          </cell>
          <cell r="AR765">
            <v>2015</v>
          </cell>
          <cell r="AS765">
            <v>12</v>
          </cell>
        </row>
        <row r="766">
          <cell r="F766" t="str">
            <v>Completed</v>
          </cell>
          <cell r="L766" t="str">
            <v>UT</v>
          </cell>
          <cell r="AB766">
            <v>166</v>
          </cell>
          <cell r="AC766">
            <v>6258.2000000000007</v>
          </cell>
          <cell r="AE766">
            <v>830</v>
          </cell>
          <cell r="AH766">
            <v>2739</v>
          </cell>
          <cell r="AR766">
            <v>2015</v>
          </cell>
          <cell r="AS766">
            <v>12</v>
          </cell>
        </row>
        <row r="767">
          <cell r="F767" t="str">
            <v>Completed</v>
          </cell>
          <cell r="L767" t="str">
            <v>UT</v>
          </cell>
          <cell r="AB767">
            <v>48</v>
          </cell>
          <cell r="AC767">
            <v>4593.6000000000004</v>
          </cell>
          <cell r="AE767">
            <v>480</v>
          </cell>
          <cell r="AH767">
            <v>990.72</v>
          </cell>
          <cell r="AR767">
            <v>2015</v>
          </cell>
          <cell r="AS767">
            <v>12</v>
          </cell>
        </row>
        <row r="768">
          <cell r="F768" t="str">
            <v>Completed</v>
          </cell>
          <cell r="L768" t="str">
            <v>UT</v>
          </cell>
          <cell r="AB768">
            <v>1188</v>
          </cell>
          <cell r="AC768">
            <v>44787.600000000006</v>
          </cell>
          <cell r="AE768">
            <v>5940</v>
          </cell>
          <cell r="AH768">
            <v>19602</v>
          </cell>
          <cell r="AR768">
            <v>2015</v>
          </cell>
          <cell r="AS768">
            <v>12</v>
          </cell>
        </row>
        <row r="769">
          <cell r="F769" t="str">
            <v>Completed</v>
          </cell>
          <cell r="L769" t="str">
            <v>UT</v>
          </cell>
          <cell r="AB769">
            <v>314</v>
          </cell>
          <cell r="AC769">
            <v>11837.800000000001</v>
          </cell>
          <cell r="AE769">
            <v>1570</v>
          </cell>
          <cell r="AH769">
            <v>5181</v>
          </cell>
          <cell r="AR769">
            <v>2015</v>
          </cell>
          <cell r="AS769">
            <v>12</v>
          </cell>
        </row>
        <row r="770">
          <cell r="F770" t="str">
            <v>Completed</v>
          </cell>
          <cell r="L770" t="str">
            <v>UT</v>
          </cell>
          <cell r="AB770">
            <v>192</v>
          </cell>
          <cell r="AC770">
            <v>18374.400000000001</v>
          </cell>
          <cell r="AE770">
            <v>1920</v>
          </cell>
          <cell r="AH770">
            <v>3962.88</v>
          </cell>
          <cell r="AR770">
            <v>2015</v>
          </cell>
          <cell r="AS770">
            <v>12</v>
          </cell>
        </row>
        <row r="771">
          <cell r="F771" t="str">
            <v>Completed</v>
          </cell>
          <cell r="L771" t="str">
            <v>UT</v>
          </cell>
          <cell r="AB771">
            <v>192</v>
          </cell>
          <cell r="AC771">
            <v>7238.4000000000005</v>
          </cell>
          <cell r="AE771">
            <v>960</v>
          </cell>
          <cell r="AH771">
            <v>3168</v>
          </cell>
          <cell r="AR771">
            <v>2015</v>
          </cell>
          <cell r="AS771">
            <v>12</v>
          </cell>
        </row>
        <row r="772">
          <cell r="F772" t="str">
            <v>Completed</v>
          </cell>
          <cell r="L772" t="str">
            <v>WA</v>
          </cell>
          <cell r="AB772">
            <v>24</v>
          </cell>
          <cell r="AC772">
            <v>904.80000000000007</v>
          </cell>
          <cell r="AE772">
            <v>120</v>
          </cell>
          <cell r="AH772">
            <v>293.27999999999997</v>
          </cell>
          <cell r="AR772">
            <v>2015</v>
          </cell>
          <cell r="AS772">
            <v>12</v>
          </cell>
        </row>
        <row r="773">
          <cell r="F773" t="str">
            <v>Completed</v>
          </cell>
          <cell r="L773" t="str">
            <v>WA</v>
          </cell>
          <cell r="AB773">
            <v>12</v>
          </cell>
          <cell r="AC773">
            <v>452.40000000000003</v>
          </cell>
          <cell r="AE773">
            <v>60</v>
          </cell>
          <cell r="AH773">
            <v>146.63999999999999</v>
          </cell>
          <cell r="AR773">
            <v>2015</v>
          </cell>
          <cell r="AS773">
            <v>12</v>
          </cell>
        </row>
        <row r="774">
          <cell r="F774" t="str">
            <v>Completed</v>
          </cell>
          <cell r="L774" t="str">
            <v>WA</v>
          </cell>
          <cell r="AB774">
            <v>6</v>
          </cell>
          <cell r="AC774">
            <v>574.20000000000005</v>
          </cell>
          <cell r="AE774">
            <v>44</v>
          </cell>
          <cell r="AH774">
            <v>87.96</v>
          </cell>
          <cell r="AR774">
            <v>2015</v>
          </cell>
          <cell r="AS774">
            <v>12</v>
          </cell>
        </row>
        <row r="775">
          <cell r="F775" t="str">
            <v>Completed</v>
          </cell>
          <cell r="L775" t="str">
            <v>WA</v>
          </cell>
          <cell r="AB775">
            <v>1</v>
          </cell>
          <cell r="AC775">
            <v>37.700000000000003</v>
          </cell>
          <cell r="AE775">
            <v>5</v>
          </cell>
          <cell r="AH775">
            <v>12.22</v>
          </cell>
          <cell r="AR775">
            <v>2015</v>
          </cell>
          <cell r="AS775">
            <v>12</v>
          </cell>
        </row>
        <row r="776">
          <cell r="F776" t="str">
            <v>Completed</v>
          </cell>
          <cell r="L776" t="str">
            <v>WA</v>
          </cell>
          <cell r="AB776">
            <v>1</v>
          </cell>
          <cell r="AC776">
            <v>37.700000000000003</v>
          </cell>
          <cell r="AE776">
            <v>5</v>
          </cell>
          <cell r="AH776">
            <v>12.22</v>
          </cell>
          <cell r="AR776">
            <v>2015</v>
          </cell>
          <cell r="AS776">
            <v>12</v>
          </cell>
        </row>
        <row r="777">
          <cell r="F777" t="str">
            <v>Completed</v>
          </cell>
          <cell r="L777" t="str">
            <v>WA</v>
          </cell>
          <cell r="AB777">
            <v>8</v>
          </cell>
          <cell r="AC777">
            <v>765.6</v>
          </cell>
          <cell r="AE777">
            <v>55.86</v>
          </cell>
          <cell r="AH777">
            <v>117.28</v>
          </cell>
          <cell r="AR777">
            <v>2015</v>
          </cell>
          <cell r="AS777">
            <v>12</v>
          </cell>
        </row>
        <row r="778">
          <cell r="F778" t="str">
            <v>Completed</v>
          </cell>
          <cell r="L778" t="str">
            <v>WA</v>
          </cell>
          <cell r="AB778">
            <v>30</v>
          </cell>
          <cell r="AC778">
            <v>2871</v>
          </cell>
          <cell r="AE778">
            <v>219.98</v>
          </cell>
          <cell r="AH778">
            <v>439.8</v>
          </cell>
          <cell r="AR778">
            <v>2015</v>
          </cell>
          <cell r="AS778">
            <v>12</v>
          </cell>
        </row>
        <row r="779">
          <cell r="F779" t="str">
            <v>Completed</v>
          </cell>
          <cell r="L779" t="str">
            <v>UT</v>
          </cell>
          <cell r="AB779">
            <v>12</v>
          </cell>
          <cell r="AC779">
            <v>1148.4000000000001</v>
          </cell>
          <cell r="AE779">
            <v>156</v>
          </cell>
          <cell r="AH779">
            <v>261</v>
          </cell>
          <cell r="AR779">
            <v>2015</v>
          </cell>
          <cell r="AS779">
            <v>12</v>
          </cell>
        </row>
        <row r="780">
          <cell r="F780" t="str">
            <v>Completed</v>
          </cell>
          <cell r="L780" t="str">
            <v>UT</v>
          </cell>
          <cell r="AB780">
            <v>12</v>
          </cell>
          <cell r="AC780">
            <v>1334.4</v>
          </cell>
          <cell r="AE780">
            <v>84</v>
          </cell>
          <cell r="AH780">
            <v>238.44</v>
          </cell>
          <cell r="AR780">
            <v>2015</v>
          </cell>
          <cell r="AS780">
            <v>12</v>
          </cell>
        </row>
        <row r="781">
          <cell r="F781" t="str">
            <v>Completed</v>
          </cell>
          <cell r="L781" t="str">
            <v>UT</v>
          </cell>
          <cell r="AB781">
            <v>12</v>
          </cell>
          <cell r="AC781">
            <v>1148.4000000000001</v>
          </cell>
          <cell r="AE781">
            <v>156</v>
          </cell>
          <cell r="AH781">
            <v>261</v>
          </cell>
          <cell r="AR781">
            <v>2015</v>
          </cell>
          <cell r="AS781">
            <v>12</v>
          </cell>
        </row>
        <row r="782">
          <cell r="F782" t="str">
            <v>Completed</v>
          </cell>
          <cell r="L782" t="str">
            <v>UT</v>
          </cell>
          <cell r="AB782">
            <v>38</v>
          </cell>
          <cell r="AC782">
            <v>4225.6000000000004</v>
          </cell>
          <cell r="AE782">
            <v>266</v>
          </cell>
          <cell r="AH782">
            <v>755.06</v>
          </cell>
          <cell r="AR782">
            <v>2015</v>
          </cell>
          <cell r="AS782">
            <v>12</v>
          </cell>
        </row>
        <row r="783">
          <cell r="F783" t="str">
            <v>Completed</v>
          </cell>
          <cell r="L783" t="str">
            <v>UT</v>
          </cell>
          <cell r="AB783">
            <v>12</v>
          </cell>
          <cell r="AC783">
            <v>1148.4000000000001</v>
          </cell>
          <cell r="AE783">
            <v>156</v>
          </cell>
          <cell r="AH783">
            <v>261</v>
          </cell>
          <cell r="AR783">
            <v>2015</v>
          </cell>
          <cell r="AS783">
            <v>12</v>
          </cell>
        </row>
        <row r="784">
          <cell r="F784" t="str">
            <v>Completed</v>
          </cell>
          <cell r="L784" t="str">
            <v>UT</v>
          </cell>
          <cell r="AB784">
            <v>6</v>
          </cell>
          <cell r="AC784">
            <v>574.20000000000005</v>
          </cell>
          <cell r="AE784">
            <v>78</v>
          </cell>
          <cell r="AH784">
            <v>130.5</v>
          </cell>
          <cell r="AR784">
            <v>2015</v>
          </cell>
          <cell r="AS784">
            <v>12</v>
          </cell>
        </row>
        <row r="785">
          <cell r="F785" t="str">
            <v>Completed</v>
          </cell>
          <cell r="L785" t="str">
            <v>UT</v>
          </cell>
          <cell r="AB785">
            <v>65</v>
          </cell>
          <cell r="AC785">
            <v>6220.5</v>
          </cell>
          <cell r="AE785">
            <v>845</v>
          </cell>
          <cell r="AH785">
            <v>1413.75</v>
          </cell>
          <cell r="AR785">
            <v>2015</v>
          </cell>
          <cell r="AS785">
            <v>12</v>
          </cell>
        </row>
        <row r="786">
          <cell r="F786" t="str">
            <v>Completed</v>
          </cell>
          <cell r="L786" t="str">
            <v>UT</v>
          </cell>
          <cell r="AB786">
            <v>24</v>
          </cell>
          <cell r="AC786">
            <v>2296.8000000000002</v>
          </cell>
          <cell r="AE786">
            <v>240</v>
          </cell>
          <cell r="AH786">
            <v>495.36</v>
          </cell>
          <cell r="AR786">
            <v>2015</v>
          </cell>
          <cell r="AS786">
            <v>12</v>
          </cell>
        </row>
        <row r="787">
          <cell r="F787" t="str">
            <v>Completed</v>
          </cell>
          <cell r="L787" t="str">
            <v>UT</v>
          </cell>
          <cell r="AB787">
            <v>96</v>
          </cell>
          <cell r="AC787">
            <v>3619.2000000000003</v>
          </cell>
          <cell r="AE787">
            <v>480</v>
          </cell>
          <cell r="AH787">
            <v>1584</v>
          </cell>
          <cell r="AR787">
            <v>2015</v>
          </cell>
          <cell r="AS787">
            <v>12</v>
          </cell>
        </row>
        <row r="788">
          <cell r="F788" t="str">
            <v>Completed</v>
          </cell>
          <cell r="L788" t="str">
            <v>WA</v>
          </cell>
          <cell r="AB788">
            <v>6</v>
          </cell>
          <cell r="AC788">
            <v>226.20000000000002</v>
          </cell>
          <cell r="AE788">
            <v>30</v>
          </cell>
          <cell r="AH788">
            <v>73.319999999999993</v>
          </cell>
          <cell r="AR788">
            <v>2015</v>
          </cell>
          <cell r="AS788">
            <v>12</v>
          </cell>
        </row>
        <row r="789">
          <cell r="F789" t="str">
            <v>Completed</v>
          </cell>
          <cell r="L789" t="str">
            <v>WA</v>
          </cell>
          <cell r="AB789">
            <v>9</v>
          </cell>
          <cell r="AC789">
            <v>861.30000000000007</v>
          </cell>
          <cell r="AE789">
            <v>90</v>
          </cell>
          <cell r="AH789">
            <v>131.94</v>
          </cell>
          <cell r="AR789">
            <v>2015</v>
          </cell>
          <cell r="AS789">
            <v>12</v>
          </cell>
        </row>
        <row r="790">
          <cell r="F790" t="str">
            <v>Completed</v>
          </cell>
          <cell r="L790" t="str">
            <v>UT</v>
          </cell>
          <cell r="AB790">
            <v>24</v>
          </cell>
          <cell r="AC790">
            <v>2296.8000000000002</v>
          </cell>
          <cell r="AE790">
            <v>294</v>
          </cell>
          <cell r="AH790">
            <v>522</v>
          </cell>
          <cell r="AR790">
            <v>2015</v>
          </cell>
          <cell r="AS790">
            <v>12</v>
          </cell>
        </row>
        <row r="791">
          <cell r="F791" t="str">
            <v>Completed</v>
          </cell>
          <cell r="L791" t="str">
            <v>WA</v>
          </cell>
          <cell r="AB791">
            <v>4</v>
          </cell>
          <cell r="AC791">
            <v>382.8</v>
          </cell>
          <cell r="AE791">
            <v>52</v>
          </cell>
          <cell r="AH791">
            <v>129.24</v>
          </cell>
          <cell r="AR791">
            <v>2015</v>
          </cell>
          <cell r="AS791">
            <v>12</v>
          </cell>
        </row>
        <row r="792">
          <cell r="F792" t="str">
            <v>Completed</v>
          </cell>
          <cell r="L792" t="str">
            <v>WA</v>
          </cell>
          <cell r="AB792">
            <v>4</v>
          </cell>
          <cell r="AC792">
            <v>382.8</v>
          </cell>
          <cell r="AE792">
            <v>52</v>
          </cell>
          <cell r="AH792">
            <v>129.24</v>
          </cell>
          <cell r="AR792">
            <v>2015</v>
          </cell>
          <cell r="AS792">
            <v>12</v>
          </cell>
        </row>
        <row r="793">
          <cell r="F793" t="str">
            <v>Completed</v>
          </cell>
          <cell r="L793" t="str">
            <v>WA</v>
          </cell>
          <cell r="AB793">
            <v>9</v>
          </cell>
          <cell r="AC793">
            <v>861.30000000000007</v>
          </cell>
          <cell r="AE793">
            <v>117</v>
          </cell>
          <cell r="AH793">
            <v>173.79</v>
          </cell>
          <cell r="AR793">
            <v>2015</v>
          </cell>
          <cell r="AS793">
            <v>12</v>
          </cell>
        </row>
        <row r="794">
          <cell r="F794" t="str">
            <v>Completed</v>
          </cell>
          <cell r="L794" t="str">
            <v>UT</v>
          </cell>
          <cell r="AB794">
            <v>12</v>
          </cell>
          <cell r="AC794">
            <v>1148.4000000000001</v>
          </cell>
          <cell r="AE794">
            <v>156</v>
          </cell>
          <cell r="AH794">
            <v>261</v>
          </cell>
          <cell r="AR794">
            <v>2015</v>
          </cell>
          <cell r="AS794">
            <v>12</v>
          </cell>
        </row>
        <row r="795">
          <cell r="F795" t="str">
            <v>Completed</v>
          </cell>
          <cell r="L795" t="str">
            <v>UT</v>
          </cell>
          <cell r="AB795">
            <v>48</v>
          </cell>
          <cell r="AC795">
            <v>1809.6000000000001</v>
          </cell>
          <cell r="AE795">
            <v>240</v>
          </cell>
          <cell r="AH795">
            <v>792</v>
          </cell>
          <cell r="AR795">
            <v>2015</v>
          </cell>
          <cell r="AS795">
            <v>12</v>
          </cell>
        </row>
        <row r="796">
          <cell r="F796" t="str">
            <v>Completed</v>
          </cell>
          <cell r="L796" t="str">
            <v>UT</v>
          </cell>
          <cell r="AB796">
            <v>5</v>
          </cell>
          <cell r="AC796">
            <v>556</v>
          </cell>
          <cell r="AE796">
            <v>35</v>
          </cell>
          <cell r="AH796">
            <v>99.35</v>
          </cell>
          <cell r="AR796">
            <v>2015</v>
          </cell>
          <cell r="AS796">
            <v>12</v>
          </cell>
        </row>
        <row r="797">
          <cell r="F797" t="str">
            <v>Completed</v>
          </cell>
          <cell r="L797" t="str">
            <v>UT</v>
          </cell>
          <cell r="AB797">
            <v>96</v>
          </cell>
          <cell r="AC797">
            <v>3619.2000000000003</v>
          </cell>
          <cell r="AE797">
            <v>480</v>
          </cell>
          <cell r="AH797">
            <v>1584</v>
          </cell>
          <cell r="AR797">
            <v>2015</v>
          </cell>
          <cell r="AS797">
            <v>12</v>
          </cell>
        </row>
        <row r="798">
          <cell r="F798" t="str">
            <v>Completed</v>
          </cell>
          <cell r="L798" t="str">
            <v>UT</v>
          </cell>
          <cell r="AB798">
            <v>209</v>
          </cell>
          <cell r="AC798">
            <v>20001.3</v>
          </cell>
          <cell r="AE798">
            <v>2090</v>
          </cell>
          <cell r="AH798">
            <v>4313.76</v>
          </cell>
          <cell r="AR798">
            <v>2015</v>
          </cell>
          <cell r="AS798">
            <v>12</v>
          </cell>
        </row>
        <row r="799">
          <cell r="F799" t="str">
            <v>Completed</v>
          </cell>
          <cell r="L799" t="str">
            <v>UT</v>
          </cell>
          <cell r="AB799">
            <v>120</v>
          </cell>
          <cell r="AC799">
            <v>13344</v>
          </cell>
          <cell r="AE799">
            <v>840</v>
          </cell>
          <cell r="AH799">
            <v>2384.4</v>
          </cell>
          <cell r="AR799">
            <v>2015</v>
          </cell>
          <cell r="AS799">
            <v>12</v>
          </cell>
        </row>
        <row r="800">
          <cell r="F800" t="str">
            <v>Completed</v>
          </cell>
          <cell r="L800" t="str">
            <v>UT</v>
          </cell>
          <cell r="AB800">
            <v>432</v>
          </cell>
          <cell r="AC800">
            <v>16286.400000000001</v>
          </cell>
          <cell r="AE800">
            <v>2160</v>
          </cell>
          <cell r="AH800">
            <v>7128</v>
          </cell>
          <cell r="AR800">
            <v>2015</v>
          </cell>
          <cell r="AS800">
            <v>12</v>
          </cell>
        </row>
        <row r="801">
          <cell r="F801" t="str">
            <v>Completed</v>
          </cell>
          <cell r="L801" t="str">
            <v>UT</v>
          </cell>
          <cell r="AB801">
            <v>468</v>
          </cell>
          <cell r="AC801">
            <v>44787.6</v>
          </cell>
          <cell r="AE801">
            <v>4680</v>
          </cell>
          <cell r="AH801">
            <v>9659.52</v>
          </cell>
          <cell r="AR801">
            <v>2015</v>
          </cell>
          <cell r="AS801">
            <v>12</v>
          </cell>
        </row>
        <row r="802">
          <cell r="F802" t="str">
            <v>Completed</v>
          </cell>
          <cell r="L802" t="str">
            <v>WA</v>
          </cell>
          <cell r="AB802">
            <v>30</v>
          </cell>
          <cell r="AC802">
            <v>2871</v>
          </cell>
          <cell r="AE802">
            <v>390</v>
          </cell>
          <cell r="AH802">
            <v>579.29999999999995</v>
          </cell>
          <cell r="AR802">
            <v>2015</v>
          </cell>
          <cell r="AS802">
            <v>12</v>
          </cell>
        </row>
        <row r="803">
          <cell r="F803" t="str">
            <v>Completed</v>
          </cell>
          <cell r="L803" t="str">
            <v>UT</v>
          </cell>
          <cell r="AB803">
            <v>342</v>
          </cell>
          <cell r="AC803">
            <v>12893.400000000001</v>
          </cell>
          <cell r="AE803">
            <v>1710</v>
          </cell>
          <cell r="AH803">
            <v>5643</v>
          </cell>
          <cell r="AR803">
            <v>2015</v>
          </cell>
          <cell r="AS803">
            <v>12</v>
          </cell>
        </row>
        <row r="804">
          <cell r="F804" t="str">
            <v>Completed</v>
          </cell>
          <cell r="L804" t="str">
            <v>UT</v>
          </cell>
          <cell r="AB804">
            <v>24</v>
          </cell>
          <cell r="AC804">
            <v>2296.8000000000002</v>
          </cell>
          <cell r="AE804">
            <v>240</v>
          </cell>
          <cell r="AH804">
            <v>495.36</v>
          </cell>
          <cell r="AR804">
            <v>2015</v>
          </cell>
          <cell r="AS804">
            <v>12</v>
          </cell>
        </row>
        <row r="805">
          <cell r="F805" t="str">
            <v>Completed</v>
          </cell>
          <cell r="L805" t="str">
            <v>UT</v>
          </cell>
          <cell r="AB805">
            <v>7</v>
          </cell>
          <cell r="AC805">
            <v>473.19999999999993</v>
          </cell>
          <cell r="AE805">
            <v>35</v>
          </cell>
          <cell r="AH805">
            <v>78.61</v>
          </cell>
          <cell r="AR805">
            <v>2015</v>
          </cell>
          <cell r="AS805">
            <v>12</v>
          </cell>
        </row>
        <row r="806">
          <cell r="F806" t="str">
            <v>Completed</v>
          </cell>
          <cell r="L806" t="str">
            <v>UT</v>
          </cell>
          <cell r="AB806">
            <v>12</v>
          </cell>
          <cell r="AC806">
            <v>1148.4000000000001</v>
          </cell>
          <cell r="AE806">
            <v>120</v>
          </cell>
          <cell r="AH806">
            <v>247.68</v>
          </cell>
          <cell r="AR806">
            <v>2015</v>
          </cell>
          <cell r="AS806">
            <v>12</v>
          </cell>
        </row>
        <row r="807">
          <cell r="F807" t="str">
            <v>Completed</v>
          </cell>
          <cell r="L807" t="str">
            <v>UT</v>
          </cell>
          <cell r="AB807">
            <v>12</v>
          </cell>
          <cell r="AC807">
            <v>1148.4000000000001</v>
          </cell>
          <cell r="AE807">
            <v>156</v>
          </cell>
          <cell r="AH807">
            <v>261</v>
          </cell>
          <cell r="AR807">
            <v>2015</v>
          </cell>
          <cell r="AS807">
            <v>12</v>
          </cell>
        </row>
        <row r="808">
          <cell r="F808" t="str">
            <v>Completed</v>
          </cell>
          <cell r="L808" t="str">
            <v>UT</v>
          </cell>
          <cell r="AB808">
            <v>12</v>
          </cell>
          <cell r="AC808">
            <v>452.40000000000003</v>
          </cell>
          <cell r="AE808">
            <v>60</v>
          </cell>
          <cell r="AH808">
            <v>198</v>
          </cell>
          <cell r="AR808">
            <v>2015</v>
          </cell>
          <cell r="AS808">
            <v>12</v>
          </cell>
        </row>
        <row r="809">
          <cell r="F809" t="str">
            <v>Completed</v>
          </cell>
          <cell r="L809" t="str">
            <v>UT</v>
          </cell>
          <cell r="AB809">
            <v>12</v>
          </cell>
          <cell r="AC809">
            <v>1148.4000000000001</v>
          </cell>
          <cell r="AE809">
            <v>156</v>
          </cell>
          <cell r="AH809">
            <v>261</v>
          </cell>
          <cell r="AR809">
            <v>2015</v>
          </cell>
          <cell r="AS809">
            <v>12</v>
          </cell>
        </row>
        <row r="810">
          <cell r="F810" t="str">
            <v>Completed</v>
          </cell>
          <cell r="L810" t="str">
            <v>UT</v>
          </cell>
          <cell r="AB810">
            <v>6</v>
          </cell>
          <cell r="AC810">
            <v>226.20000000000002</v>
          </cell>
          <cell r="AE810">
            <v>30</v>
          </cell>
          <cell r="AH810">
            <v>99</v>
          </cell>
          <cell r="AR810">
            <v>2015</v>
          </cell>
          <cell r="AS810">
            <v>12</v>
          </cell>
        </row>
        <row r="811">
          <cell r="F811" t="str">
            <v>Completed</v>
          </cell>
          <cell r="L811" t="str">
            <v>UT</v>
          </cell>
          <cell r="AB811">
            <v>3</v>
          </cell>
          <cell r="AC811">
            <v>202.79999999999998</v>
          </cell>
          <cell r="AE811">
            <v>15</v>
          </cell>
          <cell r="AH811">
            <v>33.69</v>
          </cell>
          <cell r="AR811">
            <v>2015</v>
          </cell>
          <cell r="AS811">
            <v>12</v>
          </cell>
        </row>
        <row r="812">
          <cell r="F812" t="str">
            <v>Completed</v>
          </cell>
          <cell r="L812" t="str">
            <v>UT</v>
          </cell>
          <cell r="AB812">
            <v>36</v>
          </cell>
          <cell r="AC812">
            <v>1357.2</v>
          </cell>
          <cell r="AE812">
            <v>180</v>
          </cell>
          <cell r="AH812">
            <v>594</v>
          </cell>
          <cell r="AR812">
            <v>2015</v>
          </cell>
          <cell r="AS812">
            <v>12</v>
          </cell>
        </row>
        <row r="813">
          <cell r="F813" t="str">
            <v>Completed</v>
          </cell>
          <cell r="L813" t="str">
            <v>UT</v>
          </cell>
          <cell r="AB813">
            <v>30</v>
          </cell>
          <cell r="AC813">
            <v>1131</v>
          </cell>
          <cell r="AE813">
            <v>150</v>
          </cell>
          <cell r="AH813">
            <v>495</v>
          </cell>
          <cell r="AR813">
            <v>2015</v>
          </cell>
          <cell r="AS813">
            <v>12</v>
          </cell>
        </row>
        <row r="814">
          <cell r="F814" t="str">
            <v>Completed</v>
          </cell>
          <cell r="L814" t="str">
            <v>UT</v>
          </cell>
          <cell r="AB814">
            <v>6</v>
          </cell>
          <cell r="AC814">
            <v>574.20000000000005</v>
          </cell>
          <cell r="AE814">
            <v>77.569999999999993</v>
          </cell>
          <cell r="AH814">
            <v>130.5</v>
          </cell>
          <cell r="AR814">
            <v>2015</v>
          </cell>
          <cell r="AS814">
            <v>12</v>
          </cell>
        </row>
        <row r="815">
          <cell r="F815" t="str">
            <v>Completed</v>
          </cell>
          <cell r="L815" t="str">
            <v>UT</v>
          </cell>
          <cell r="AB815">
            <v>28</v>
          </cell>
          <cell r="AC815">
            <v>3113.6</v>
          </cell>
          <cell r="AE815">
            <v>196</v>
          </cell>
          <cell r="AH815">
            <v>556.36</v>
          </cell>
          <cell r="AR815">
            <v>2015</v>
          </cell>
          <cell r="AS815">
            <v>12</v>
          </cell>
        </row>
        <row r="816">
          <cell r="F816" t="str">
            <v>Completed</v>
          </cell>
          <cell r="L816" t="str">
            <v>UT</v>
          </cell>
          <cell r="AB816">
            <v>12</v>
          </cell>
          <cell r="AC816">
            <v>452.40000000000003</v>
          </cell>
          <cell r="AE816">
            <v>60</v>
          </cell>
          <cell r="AH816">
            <v>198</v>
          </cell>
          <cell r="AR816">
            <v>2015</v>
          </cell>
          <cell r="AS816">
            <v>12</v>
          </cell>
        </row>
        <row r="817">
          <cell r="F817" t="str">
            <v>Completed</v>
          </cell>
          <cell r="L817" t="str">
            <v>UT</v>
          </cell>
          <cell r="AB817">
            <v>8</v>
          </cell>
          <cell r="AC817">
            <v>765.6</v>
          </cell>
          <cell r="AE817">
            <v>104</v>
          </cell>
          <cell r="AH817">
            <v>174</v>
          </cell>
          <cell r="AR817">
            <v>2015</v>
          </cell>
          <cell r="AS817">
            <v>12</v>
          </cell>
        </row>
        <row r="818">
          <cell r="F818" t="str">
            <v>Completed</v>
          </cell>
          <cell r="L818" t="str">
            <v>UT</v>
          </cell>
          <cell r="AB818">
            <v>20</v>
          </cell>
          <cell r="AC818">
            <v>2224</v>
          </cell>
          <cell r="AE818">
            <v>140</v>
          </cell>
          <cell r="AH818">
            <v>397.4</v>
          </cell>
          <cell r="AR818">
            <v>2015</v>
          </cell>
          <cell r="AS818">
            <v>12</v>
          </cell>
        </row>
        <row r="819">
          <cell r="F819" t="str">
            <v>Completed</v>
          </cell>
          <cell r="L819" t="str">
            <v>UT</v>
          </cell>
          <cell r="AB819">
            <v>2</v>
          </cell>
          <cell r="AC819">
            <v>191.4</v>
          </cell>
          <cell r="AE819">
            <v>20</v>
          </cell>
          <cell r="AH819">
            <v>41.28</v>
          </cell>
          <cell r="AR819">
            <v>2015</v>
          </cell>
          <cell r="AS819">
            <v>12</v>
          </cell>
        </row>
        <row r="820">
          <cell r="F820" t="str">
            <v>Completed</v>
          </cell>
          <cell r="L820" t="str">
            <v>UT</v>
          </cell>
          <cell r="AB820">
            <v>2</v>
          </cell>
          <cell r="AC820">
            <v>191.4</v>
          </cell>
          <cell r="AE820">
            <v>26</v>
          </cell>
          <cell r="AH820">
            <v>43.5</v>
          </cell>
          <cell r="AR820">
            <v>2015</v>
          </cell>
          <cell r="AS820">
            <v>12</v>
          </cell>
        </row>
        <row r="821">
          <cell r="F821" t="str">
            <v>Completed</v>
          </cell>
          <cell r="L821" t="str">
            <v>UT</v>
          </cell>
          <cell r="AB821">
            <v>35</v>
          </cell>
          <cell r="AC821">
            <v>3349.5</v>
          </cell>
          <cell r="AE821">
            <v>455</v>
          </cell>
          <cell r="AH821">
            <v>761.25</v>
          </cell>
          <cell r="AR821">
            <v>2015</v>
          </cell>
          <cell r="AS821">
            <v>12</v>
          </cell>
        </row>
        <row r="822">
          <cell r="F822" t="str">
            <v>Completed</v>
          </cell>
          <cell r="L822" t="str">
            <v>UT</v>
          </cell>
          <cell r="AB822">
            <v>8</v>
          </cell>
          <cell r="AC822">
            <v>540.79999999999995</v>
          </cell>
          <cell r="AE822">
            <v>40</v>
          </cell>
          <cell r="AH822">
            <v>89.84</v>
          </cell>
          <cell r="AR822">
            <v>2015</v>
          </cell>
          <cell r="AS822">
            <v>12</v>
          </cell>
        </row>
        <row r="823">
          <cell r="F823" t="str">
            <v>Completed</v>
          </cell>
          <cell r="L823" t="str">
            <v>UT</v>
          </cell>
          <cell r="AB823">
            <v>20</v>
          </cell>
          <cell r="AC823">
            <v>1914</v>
          </cell>
          <cell r="AE823">
            <v>260</v>
          </cell>
          <cell r="AH823">
            <v>435</v>
          </cell>
          <cell r="AR823">
            <v>2015</v>
          </cell>
          <cell r="AS823">
            <v>12</v>
          </cell>
        </row>
        <row r="824">
          <cell r="F824" t="str">
            <v>Completed</v>
          </cell>
          <cell r="L824" t="str">
            <v>UT</v>
          </cell>
          <cell r="AB824">
            <v>4</v>
          </cell>
          <cell r="AC824">
            <v>270.39999999999998</v>
          </cell>
          <cell r="AE824">
            <v>20</v>
          </cell>
          <cell r="AH824">
            <v>44.92</v>
          </cell>
          <cell r="AR824">
            <v>2015</v>
          </cell>
          <cell r="AS824">
            <v>12</v>
          </cell>
        </row>
        <row r="825">
          <cell r="F825" t="str">
            <v>Completed</v>
          </cell>
          <cell r="L825" t="str">
            <v>UT</v>
          </cell>
          <cell r="AB825">
            <v>12</v>
          </cell>
          <cell r="AC825">
            <v>1148.4000000000001</v>
          </cell>
          <cell r="AE825">
            <v>120</v>
          </cell>
          <cell r="AH825">
            <v>247.68</v>
          </cell>
          <cell r="AR825">
            <v>2015</v>
          </cell>
          <cell r="AS825">
            <v>12</v>
          </cell>
        </row>
        <row r="826">
          <cell r="F826" t="str">
            <v>Completed</v>
          </cell>
          <cell r="L826" t="str">
            <v>UT</v>
          </cell>
          <cell r="AB826">
            <v>15</v>
          </cell>
          <cell r="AC826">
            <v>1668</v>
          </cell>
          <cell r="AE826">
            <v>105</v>
          </cell>
          <cell r="AH826">
            <v>298.05</v>
          </cell>
          <cell r="AR826">
            <v>2015</v>
          </cell>
          <cell r="AS826">
            <v>12</v>
          </cell>
        </row>
        <row r="827">
          <cell r="F827" t="str">
            <v>Completed</v>
          </cell>
          <cell r="L827" t="str">
            <v>UT</v>
          </cell>
          <cell r="AB827">
            <v>12</v>
          </cell>
          <cell r="AC827">
            <v>452.40000000000003</v>
          </cell>
          <cell r="AE827">
            <v>60</v>
          </cell>
          <cell r="AH827">
            <v>198</v>
          </cell>
          <cell r="AR827">
            <v>2015</v>
          </cell>
          <cell r="AS827">
            <v>12</v>
          </cell>
        </row>
        <row r="828">
          <cell r="F828" t="str">
            <v>Completed</v>
          </cell>
          <cell r="L828" t="str">
            <v>UT</v>
          </cell>
          <cell r="AB828">
            <v>10</v>
          </cell>
          <cell r="AC828">
            <v>1112</v>
          </cell>
          <cell r="AE828">
            <v>70</v>
          </cell>
          <cell r="AH828">
            <v>198.7</v>
          </cell>
          <cell r="AR828">
            <v>2015</v>
          </cell>
          <cell r="AS828">
            <v>12</v>
          </cell>
        </row>
        <row r="829">
          <cell r="F829" t="str">
            <v>Completed</v>
          </cell>
          <cell r="L829" t="str">
            <v>UT</v>
          </cell>
          <cell r="AB829">
            <v>70</v>
          </cell>
          <cell r="AC829">
            <v>6699</v>
          </cell>
          <cell r="AE829">
            <v>780</v>
          </cell>
          <cell r="AH829">
            <v>1522.5</v>
          </cell>
          <cell r="AR829">
            <v>2015</v>
          </cell>
          <cell r="AS829">
            <v>12</v>
          </cell>
        </row>
        <row r="830">
          <cell r="F830" t="str">
            <v>Completed</v>
          </cell>
          <cell r="L830" t="str">
            <v>UT</v>
          </cell>
          <cell r="AB830">
            <v>15</v>
          </cell>
          <cell r="AC830">
            <v>1668</v>
          </cell>
          <cell r="AE830">
            <v>105</v>
          </cell>
          <cell r="AH830">
            <v>298.05</v>
          </cell>
          <cell r="AR830">
            <v>2015</v>
          </cell>
          <cell r="AS830">
            <v>12</v>
          </cell>
        </row>
        <row r="831">
          <cell r="F831" t="str">
            <v>Completed</v>
          </cell>
          <cell r="L831" t="str">
            <v>UT</v>
          </cell>
          <cell r="AB831">
            <v>15</v>
          </cell>
          <cell r="AC831">
            <v>1668</v>
          </cell>
          <cell r="AE831">
            <v>105</v>
          </cell>
          <cell r="AH831">
            <v>298.05</v>
          </cell>
          <cell r="AR831">
            <v>2015</v>
          </cell>
          <cell r="AS831">
            <v>12</v>
          </cell>
        </row>
        <row r="832">
          <cell r="F832" t="str">
            <v>Completed</v>
          </cell>
          <cell r="L832" t="str">
            <v>UT</v>
          </cell>
          <cell r="AB832">
            <v>3</v>
          </cell>
          <cell r="AC832">
            <v>113.10000000000001</v>
          </cell>
          <cell r="AE832">
            <v>15</v>
          </cell>
          <cell r="AH832">
            <v>49.5</v>
          </cell>
          <cell r="AR832">
            <v>2015</v>
          </cell>
          <cell r="AS832">
            <v>12</v>
          </cell>
        </row>
        <row r="833">
          <cell r="F833" t="str">
            <v>Completed</v>
          </cell>
          <cell r="L833" t="str">
            <v>UT</v>
          </cell>
          <cell r="AB833">
            <v>4</v>
          </cell>
          <cell r="AC833">
            <v>150.80000000000001</v>
          </cell>
          <cell r="AE833">
            <v>20</v>
          </cell>
          <cell r="AH833">
            <v>66</v>
          </cell>
          <cell r="AR833">
            <v>2015</v>
          </cell>
          <cell r="AS833">
            <v>12</v>
          </cell>
        </row>
        <row r="834">
          <cell r="F834" t="str">
            <v>Completed</v>
          </cell>
          <cell r="L834" t="str">
            <v>UT</v>
          </cell>
          <cell r="AB834">
            <v>6</v>
          </cell>
          <cell r="AC834">
            <v>226.20000000000002</v>
          </cell>
          <cell r="AE834">
            <v>30</v>
          </cell>
          <cell r="AH834">
            <v>99</v>
          </cell>
          <cell r="AR834">
            <v>2015</v>
          </cell>
          <cell r="AS834">
            <v>12</v>
          </cell>
        </row>
        <row r="835">
          <cell r="F835" t="str">
            <v>Completed</v>
          </cell>
          <cell r="L835" t="str">
            <v>UT</v>
          </cell>
          <cell r="AB835">
            <v>6</v>
          </cell>
          <cell r="AC835">
            <v>226.20000000000002</v>
          </cell>
          <cell r="AE835">
            <v>30</v>
          </cell>
          <cell r="AH835">
            <v>99</v>
          </cell>
          <cell r="AR835">
            <v>2015</v>
          </cell>
          <cell r="AS835">
            <v>12</v>
          </cell>
        </row>
        <row r="836">
          <cell r="F836" t="str">
            <v>Completed</v>
          </cell>
          <cell r="L836" t="str">
            <v>UT</v>
          </cell>
          <cell r="AB836">
            <v>20</v>
          </cell>
          <cell r="AC836">
            <v>1914</v>
          </cell>
          <cell r="AE836">
            <v>200</v>
          </cell>
          <cell r="AH836">
            <v>412.8</v>
          </cell>
          <cell r="AR836">
            <v>2015</v>
          </cell>
          <cell r="AS836">
            <v>12</v>
          </cell>
        </row>
        <row r="837">
          <cell r="F837" t="str">
            <v>Completed</v>
          </cell>
          <cell r="L837" t="str">
            <v>WA</v>
          </cell>
          <cell r="AB837">
            <v>22</v>
          </cell>
          <cell r="AC837">
            <v>829.40000000000009</v>
          </cell>
          <cell r="AE837">
            <v>110</v>
          </cell>
          <cell r="AH837">
            <v>268.83999999999997</v>
          </cell>
          <cell r="AR837">
            <v>2015</v>
          </cell>
          <cell r="AS837">
            <v>12</v>
          </cell>
        </row>
        <row r="838">
          <cell r="F838" t="str">
            <v>Completed</v>
          </cell>
          <cell r="L838" t="str">
            <v>WA</v>
          </cell>
          <cell r="AB838">
            <v>100</v>
          </cell>
          <cell r="AC838">
            <v>9570</v>
          </cell>
          <cell r="AE838">
            <v>698.25</v>
          </cell>
          <cell r="AH838">
            <v>1466</v>
          </cell>
          <cell r="AR838">
            <v>2015</v>
          </cell>
          <cell r="AS838">
            <v>12</v>
          </cell>
        </row>
        <row r="839">
          <cell r="F839" t="str">
            <v>Completed</v>
          </cell>
          <cell r="L839" t="str">
            <v>UT</v>
          </cell>
          <cell r="AB839">
            <v>6</v>
          </cell>
          <cell r="AC839">
            <v>574.20000000000005</v>
          </cell>
          <cell r="AE839">
            <v>78</v>
          </cell>
          <cell r="AH839">
            <v>130.5</v>
          </cell>
          <cell r="AR839">
            <v>2015</v>
          </cell>
          <cell r="AS839">
            <v>12</v>
          </cell>
        </row>
        <row r="840">
          <cell r="F840" t="str">
            <v>Completed</v>
          </cell>
          <cell r="L840" t="str">
            <v>UT</v>
          </cell>
          <cell r="AB840">
            <v>12</v>
          </cell>
          <cell r="AC840">
            <v>1148.4000000000001</v>
          </cell>
          <cell r="AE840">
            <v>156</v>
          </cell>
          <cell r="AH840">
            <v>261</v>
          </cell>
          <cell r="AR840">
            <v>2015</v>
          </cell>
          <cell r="AS840">
            <v>12</v>
          </cell>
        </row>
        <row r="841">
          <cell r="F841" t="str">
            <v>Completed</v>
          </cell>
          <cell r="L841" t="str">
            <v>UT</v>
          </cell>
          <cell r="AB841">
            <v>12</v>
          </cell>
          <cell r="AC841">
            <v>1148.4000000000001</v>
          </cell>
          <cell r="AE841">
            <v>156</v>
          </cell>
          <cell r="AH841">
            <v>261</v>
          </cell>
          <cell r="AR841">
            <v>2015</v>
          </cell>
          <cell r="AS841">
            <v>12</v>
          </cell>
        </row>
        <row r="842">
          <cell r="F842" t="str">
            <v>Completed</v>
          </cell>
          <cell r="L842" t="str">
            <v>UT</v>
          </cell>
          <cell r="AB842">
            <v>6</v>
          </cell>
          <cell r="AC842">
            <v>226.20000000000002</v>
          </cell>
          <cell r="AE842">
            <v>30</v>
          </cell>
          <cell r="AH842">
            <v>99</v>
          </cell>
          <cell r="AR842">
            <v>2015</v>
          </cell>
          <cell r="AS842">
            <v>12</v>
          </cell>
        </row>
        <row r="843">
          <cell r="F843" t="str">
            <v>Completed</v>
          </cell>
          <cell r="L843" t="str">
            <v>UT</v>
          </cell>
          <cell r="AB843">
            <v>2</v>
          </cell>
          <cell r="AC843">
            <v>191.4</v>
          </cell>
          <cell r="AE843">
            <v>26</v>
          </cell>
          <cell r="AH843">
            <v>43.5</v>
          </cell>
          <cell r="AR843">
            <v>2015</v>
          </cell>
          <cell r="AS843">
            <v>12</v>
          </cell>
        </row>
        <row r="844">
          <cell r="F844" t="str">
            <v>Completed</v>
          </cell>
          <cell r="L844" t="str">
            <v>UT</v>
          </cell>
          <cell r="AB844">
            <v>6</v>
          </cell>
          <cell r="AC844">
            <v>226.20000000000002</v>
          </cell>
          <cell r="AE844">
            <v>30</v>
          </cell>
          <cell r="AH844">
            <v>99</v>
          </cell>
          <cell r="AR844">
            <v>2015</v>
          </cell>
          <cell r="AS844">
            <v>12</v>
          </cell>
        </row>
        <row r="845">
          <cell r="F845" t="str">
            <v>Completed</v>
          </cell>
          <cell r="L845" t="str">
            <v>UT</v>
          </cell>
          <cell r="AB845">
            <v>3</v>
          </cell>
          <cell r="AC845">
            <v>202.79999999999998</v>
          </cell>
          <cell r="AE845">
            <v>15</v>
          </cell>
          <cell r="AH845">
            <v>33.69</v>
          </cell>
          <cell r="AR845">
            <v>2015</v>
          </cell>
          <cell r="AS845">
            <v>12</v>
          </cell>
        </row>
        <row r="846">
          <cell r="F846" t="str">
            <v>Completed</v>
          </cell>
          <cell r="L846" t="str">
            <v>UT</v>
          </cell>
          <cell r="AB846">
            <v>4</v>
          </cell>
          <cell r="AC846">
            <v>150.80000000000001</v>
          </cell>
          <cell r="AE846">
            <v>20</v>
          </cell>
          <cell r="AH846">
            <v>66</v>
          </cell>
          <cell r="AR846">
            <v>2015</v>
          </cell>
          <cell r="AS846">
            <v>12</v>
          </cell>
        </row>
        <row r="847">
          <cell r="F847" t="str">
            <v>Completed</v>
          </cell>
          <cell r="L847" t="str">
            <v>UT</v>
          </cell>
          <cell r="AB847">
            <v>36</v>
          </cell>
          <cell r="AC847">
            <v>1357.2</v>
          </cell>
          <cell r="AE847">
            <v>180</v>
          </cell>
          <cell r="AH847">
            <v>594</v>
          </cell>
          <cell r="AR847">
            <v>2015</v>
          </cell>
          <cell r="AS847">
            <v>12</v>
          </cell>
        </row>
        <row r="848">
          <cell r="F848" t="str">
            <v>Completed</v>
          </cell>
          <cell r="L848" t="str">
            <v>UT</v>
          </cell>
          <cell r="AB848">
            <v>6</v>
          </cell>
          <cell r="AC848">
            <v>226.20000000000002</v>
          </cell>
          <cell r="AE848">
            <v>30</v>
          </cell>
          <cell r="AH848">
            <v>99</v>
          </cell>
          <cell r="AR848">
            <v>2015</v>
          </cell>
          <cell r="AS848">
            <v>12</v>
          </cell>
        </row>
        <row r="849">
          <cell r="F849" t="str">
            <v>Completed</v>
          </cell>
          <cell r="L849" t="str">
            <v>UT</v>
          </cell>
          <cell r="AB849">
            <v>105</v>
          </cell>
          <cell r="AC849">
            <v>10048.5</v>
          </cell>
          <cell r="AE849">
            <v>1050</v>
          </cell>
          <cell r="AH849">
            <v>2167.1999999999998</v>
          </cell>
          <cell r="AR849">
            <v>2015</v>
          </cell>
          <cell r="AS849">
            <v>12</v>
          </cell>
        </row>
        <row r="850">
          <cell r="F850" t="str">
            <v>Completed</v>
          </cell>
          <cell r="L850" t="str">
            <v>UT</v>
          </cell>
          <cell r="AB850">
            <v>6</v>
          </cell>
          <cell r="AC850">
            <v>574.20000000000005</v>
          </cell>
          <cell r="AE850">
            <v>78</v>
          </cell>
          <cell r="AH850">
            <v>130.5</v>
          </cell>
          <cell r="AR850">
            <v>2015</v>
          </cell>
          <cell r="AS850">
            <v>12</v>
          </cell>
        </row>
        <row r="851">
          <cell r="F851" t="str">
            <v>Completed</v>
          </cell>
          <cell r="L851" t="str">
            <v>UT</v>
          </cell>
          <cell r="AB851">
            <v>10</v>
          </cell>
          <cell r="AC851">
            <v>377</v>
          </cell>
          <cell r="AE851">
            <v>50</v>
          </cell>
          <cell r="AH851">
            <v>165</v>
          </cell>
          <cell r="AR851">
            <v>2015</v>
          </cell>
          <cell r="AS851">
            <v>12</v>
          </cell>
        </row>
        <row r="852">
          <cell r="F852" t="str">
            <v>Completed</v>
          </cell>
          <cell r="L852" t="str">
            <v>UT</v>
          </cell>
          <cell r="AB852">
            <v>12</v>
          </cell>
          <cell r="AC852">
            <v>1148.4000000000001</v>
          </cell>
          <cell r="AE852">
            <v>156</v>
          </cell>
          <cell r="AH852">
            <v>261</v>
          </cell>
          <cell r="AR852">
            <v>2015</v>
          </cell>
          <cell r="AS852">
            <v>12</v>
          </cell>
        </row>
        <row r="853">
          <cell r="F853" t="str">
            <v>Completed</v>
          </cell>
          <cell r="L853" t="str">
            <v>UT</v>
          </cell>
          <cell r="AB853">
            <v>90</v>
          </cell>
          <cell r="AC853">
            <v>8613</v>
          </cell>
          <cell r="AE853">
            <v>900</v>
          </cell>
          <cell r="AH853">
            <v>1857.6</v>
          </cell>
          <cell r="AR853">
            <v>2015</v>
          </cell>
          <cell r="AS853">
            <v>12</v>
          </cell>
        </row>
        <row r="854">
          <cell r="F854" t="str">
            <v>Completed</v>
          </cell>
          <cell r="L854" t="str">
            <v>UT</v>
          </cell>
          <cell r="AB854">
            <v>10</v>
          </cell>
          <cell r="AC854">
            <v>377</v>
          </cell>
          <cell r="AE854">
            <v>50</v>
          </cell>
          <cell r="AH854">
            <v>165</v>
          </cell>
          <cell r="AR854">
            <v>2015</v>
          </cell>
          <cell r="AS854">
            <v>12</v>
          </cell>
        </row>
        <row r="855">
          <cell r="F855" t="str">
            <v>Completed</v>
          </cell>
          <cell r="L855" t="str">
            <v>UT</v>
          </cell>
          <cell r="AB855">
            <v>6</v>
          </cell>
          <cell r="AC855">
            <v>667.2</v>
          </cell>
          <cell r="AE855">
            <v>42</v>
          </cell>
          <cell r="AH855">
            <v>119.22</v>
          </cell>
          <cell r="AR855">
            <v>2015</v>
          </cell>
          <cell r="AS855">
            <v>12</v>
          </cell>
        </row>
        <row r="856">
          <cell r="F856" t="str">
            <v>Completed</v>
          </cell>
          <cell r="L856" t="str">
            <v>UT</v>
          </cell>
          <cell r="AB856">
            <v>6</v>
          </cell>
          <cell r="AC856">
            <v>574.20000000000005</v>
          </cell>
          <cell r="AE856">
            <v>78</v>
          </cell>
          <cell r="AH856">
            <v>130.5</v>
          </cell>
          <cell r="AR856">
            <v>2015</v>
          </cell>
          <cell r="AS856">
            <v>12</v>
          </cell>
        </row>
        <row r="857">
          <cell r="F857" t="str">
            <v>Completed</v>
          </cell>
          <cell r="L857" t="str">
            <v>UT</v>
          </cell>
          <cell r="AB857">
            <v>4</v>
          </cell>
          <cell r="AC857">
            <v>382.8</v>
          </cell>
          <cell r="AE857">
            <v>52</v>
          </cell>
          <cell r="AH857">
            <v>87</v>
          </cell>
          <cell r="AR857">
            <v>2015</v>
          </cell>
          <cell r="AS857">
            <v>12</v>
          </cell>
        </row>
        <row r="858">
          <cell r="F858" t="str">
            <v>Completed</v>
          </cell>
          <cell r="L858" t="str">
            <v>UT</v>
          </cell>
          <cell r="AB858">
            <v>6</v>
          </cell>
          <cell r="AC858">
            <v>667.2</v>
          </cell>
          <cell r="AE858">
            <v>35</v>
          </cell>
          <cell r="AH858">
            <v>119.22</v>
          </cell>
          <cell r="AR858">
            <v>2015</v>
          </cell>
          <cell r="AS858">
            <v>12</v>
          </cell>
        </row>
        <row r="859">
          <cell r="F859" t="str">
            <v>Completed</v>
          </cell>
          <cell r="L859" t="str">
            <v>UT</v>
          </cell>
          <cell r="AB859">
            <v>20</v>
          </cell>
          <cell r="AC859">
            <v>2224</v>
          </cell>
          <cell r="AE859">
            <v>140</v>
          </cell>
          <cell r="AH859">
            <v>397.4</v>
          </cell>
          <cell r="AR859">
            <v>2015</v>
          </cell>
          <cell r="AS859">
            <v>12</v>
          </cell>
        </row>
        <row r="860">
          <cell r="F860" t="str">
            <v>Completed</v>
          </cell>
          <cell r="L860" t="str">
            <v>UT</v>
          </cell>
          <cell r="AB860">
            <v>25</v>
          </cell>
          <cell r="AC860">
            <v>2392.5</v>
          </cell>
          <cell r="AE860">
            <v>325</v>
          </cell>
          <cell r="AH860">
            <v>543.75</v>
          </cell>
          <cell r="AR860">
            <v>2015</v>
          </cell>
          <cell r="AS860">
            <v>12</v>
          </cell>
        </row>
        <row r="861">
          <cell r="F861" t="str">
            <v>Completed</v>
          </cell>
          <cell r="L861" t="str">
            <v>UT</v>
          </cell>
          <cell r="AB861">
            <v>30</v>
          </cell>
          <cell r="AC861">
            <v>2871</v>
          </cell>
          <cell r="AE861">
            <v>300</v>
          </cell>
          <cell r="AH861">
            <v>619.20000000000005</v>
          </cell>
          <cell r="AR861">
            <v>2015</v>
          </cell>
          <cell r="AS861">
            <v>12</v>
          </cell>
        </row>
        <row r="862">
          <cell r="F862" t="str">
            <v>Completed</v>
          </cell>
          <cell r="L862" t="str">
            <v>UT</v>
          </cell>
          <cell r="AB862">
            <v>6</v>
          </cell>
          <cell r="AC862">
            <v>574.20000000000005</v>
          </cell>
          <cell r="AE862">
            <v>78</v>
          </cell>
          <cell r="AH862">
            <v>130.5</v>
          </cell>
          <cell r="AR862">
            <v>2015</v>
          </cell>
          <cell r="AS862">
            <v>12</v>
          </cell>
        </row>
        <row r="863">
          <cell r="F863" t="str">
            <v>Completed</v>
          </cell>
          <cell r="L863" t="str">
            <v>UT</v>
          </cell>
          <cell r="AB863">
            <v>30</v>
          </cell>
          <cell r="AC863">
            <v>2871</v>
          </cell>
          <cell r="AE863">
            <v>300</v>
          </cell>
          <cell r="AH863">
            <v>619.20000000000005</v>
          </cell>
          <cell r="AR863">
            <v>2015</v>
          </cell>
          <cell r="AS863">
            <v>12</v>
          </cell>
        </row>
        <row r="864">
          <cell r="F864" t="str">
            <v>Completed</v>
          </cell>
          <cell r="L864" t="str">
            <v>UT</v>
          </cell>
          <cell r="AB864">
            <v>22</v>
          </cell>
          <cell r="AC864">
            <v>2446.4</v>
          </cell>
          <cell r="AE864">
            <v>154</v>
          </cell>
          <cell r="AH864">
            <v>437.14</v>
          </cell>
          <cell r="AR864">
            <v>2015</v>
          </cell>
          <cell r="AS864">
            <v>12</v>
          </cell>
        </row>
        <row r="865">
          <cell r="F865" t="str">
            <v>Completed</v>
          </cell>
          <cell r="L865" t="str">
            <v>UT</v>
          </cell>
          <cell r="AB865">
            <v>12</v>
          </cell>
          <cell r="AC865">
            <v>1148.4000000000001</v>
          </cell>
          <cell r="AE865">
            <v>156</v>
          </cell>
          <cell r="AH865">
            <v>261</v>
          </cell>
          <cell r="AR865">
            <v>2015</v>
          </cell>
          <cell r="AS865">
            <v>12</v>
          </cell>
        </row>
        <row r="866">
          <cell r="F866" t="str">
            <v>Completed</v>
          </cell>
          <cell r="L866" t="str">
            <v>UT</v>
          </cell>
          <cell r="AB866">
            <v>12</v>
          </cell>
          <cell r="AC866">
            <v>1148.4000000000001</v>
          </cell>
          <cell r="AE866">
            <v>156</v>
          </cell>
          <cell r="AH866">
            <v>261</v>
          </cell>
          <cell r="AR866">
            <v>2015</v>
          </cell>
          <cell r="AS866">
            <v>12</v>
          </cell>
        </row>
        <row r="867">
          <cell r="F867" t="str">
            <v>Completed</v>
          </cell>
          <cell r="L867" t="str">
            <v>UT</v>
          </cell>
          <cell r="AB867">
            <v>6</v>
          </cell>
          <cell r="AC867">
            <v>574.20000000000005</v>
          </cell>
          <cell r="AE867">
            <v>78</v>
          </cell>
          <cell r="AH867">
            <v>130.5</v>
          </cell>
          <cell r="AR867">
            <v>2015</v>
          </cell>
          <cell r="AS867">
            <v>12</v>
          </cell>
        </row>
        <row r="868">
          <cell r="F868" t="str">
            <v>Completed</v>
          </cell>
          <cell r="L868" t="str">
            <v>UT</v>
          </cell>
          <cell r="AB868">
            <v>6</v>
          </cell>
          <cell r="AC868">
            <v>226.20000000000002</v>
          </cell>
          <cell r="AE868">
            <v>30</v>
          </cell>
          <cell r="AH868">
            <v>99</v>
          </cell>
          <cell r="AR868">
            <v>2015</v>
          </cell>
          <cell r="AS868">
            <v>12</v>
          </cell>
        </row>
        <row r="869">
          <cell r="F869" t="str">
            <v>Completed</v>
          </cell>
          <cell r="L869" t="str">
            <v>UT</v>
          </cell>
          <cell r="AB869">
            <v>12</v>
          </cell>
          <cell r="AC869">
            <v>1334.4</v>
          </cell>
          <cell r="AE869">
            <v>84</v>
          </cell>
          <cell r="AH869">
            <v>238.44</v>
          </cell>
          <cell r="AR869">
            <v>2015</v>
          </cell>
          <cell r="AS869">
            <v>12</v>
          </cell>
        </row>
        <row r="870">
          <cell r="F870" t="str">
            <v>Completed</v>
          </cell>
          <cell r="L870" t="str">
            <v>UT</v>
          </cell>
          <cell r="AB870">
            <v>78</v>
          </cell>
          <cell r="AC870">
            <v>2940.6000000000004</v>
          </cell>
          <cell r="AE870">
            <v>390</v>
          </cell>
          <cell r="AH870">
            <v>1287</v>
          </cell>
          <cell r="AR870">
            <v>2015</v>
          </cell>
          <cell r="AS870">
            <v>12</v>
          </cell>
        </row>
        <row r="871">
          <cell r="F871" t="str">
            <v>Completed</v>
          </cell>
          <cell r="L871" t="str">
            <v>UT</v>
          </cell>
          <cell r="AB871">
            <v>28</v>
          </cell>
          <cell r="AC871">
            <v>3113.6</v>
          </cell>
          <cell r="AE871">
            <v>196</v>
          </cell>
          <cell r="AH871">
            <v>556.36</v>
          </cell>
          <cell r="AR871">
            <v>2015</v>
          </cell>
          <cell r="AS871">
            <v>12</v>
          </cell>
        </row>
        <row r="872">
          <cell r="F872" t="str">
            <v>Completed</v>
          </cell>
          <cell r="L872" t="str">
            <v>UT</v>
          </cell>
          <cell r="AB872">
            <v>12</v>
          </cell>
          <cell r="AC872">
            <v>1148.4000000000001</v>
          </cell>
          <cell r="AE872">
            <v>156</v>
          </cell>
          <cell r="AH872">
            <v>261</v>
          </cell>
          <cell r="AR872">
            <v>2015</v>
          </cell>
          <cell r="AS872">
            <v>12</v>
          </cell>
        </row>
        <row r="873">
          <cell r="F873" t="str">
            <v>Completed</v>
          </cell>
          <cell r="L873" t="str">
            <v>UT</v>
          </cell>
          <cell r="AB873">
            <v>20</v>
          </cell>
          <cell r="AC873">
            <v>2224</v>
          </cell>
          <cell r="AE873">
            <v>140</v>
          </cell>
          <cell r="AH873">
            <v>397.4</v>
          </cell>
          <cell r="AR873">
            <v>2015</v>
          </cell>
          <cell r="AS873">
            <v>12</v>
          </cell>
        </row>
        <row r="874">
          <cell r="F874" t="str">
            <v>Completed</v>
          </cell>
          <cell r="L874" t="str">
            <v>UT</v>
          </cell>
          <cell r="AB874">
            <v>8</v>
          </cell>
          <cell r="AC874">
            <v>765.6</v>
          </cell>
          <cell r="AE874">
            <v>104</v>
          </cell>
          <cell r="AH874">
            <v>174</v>
          </cell>
          <cell r="AR874">
            <v>2015</v>
          </cell>
          <cell r="AS874">
            <v>12</v>
          </cell>
        </row>
        <row r="875">
          <cell r="F875" t="str">
            <v>Completed</v>
          </cell>
          <cell r="L875" t="str">
            <v>UT</v>
          </cell>
          <cell r="AB875">
            <v>12</v>
          </cell>
          <cell r="AC875">
            <v>1148.4000000000001</v>
          </cell>
          <cell r="AE875">
            <v>120</v>
          </cell>
          <cell r="AH875">
            <v>247.68</v>
          </cell>
          <cell r="AR875">
            <v>2015</v>
          </cell>
          <cell r="AS875">
            <v>12</v>
          </cell>
        </row>
        <row r="876">
          <cell r="F876" t="str">
            <v>Completed</v>
          </cell>
          <cell r="L876" t="str">
            <v>UT</v>
          </cell>
          <cell r="AB876">
            <v>6</v>
          </cell>
          <cell r="AC876">
            <v>574.20000000000005</v>
          </cell>
          <cell r="AE876">
            <v>78</v>
          </cell>
          <cell r="AH876">
            <v>130.5</v>
          </cell>
          <cell r="AR876">
            <v>2015</v>
          </cell>
          <cell r="AS876">
            <v>12</v>
          </cell>
        </row>
        <row r="877">
          <cell r="F877" t="str">
            <v>Completed</v>
          </cell>
          <cell r="L877" t="str">
            <v>UT</v>
          </cell>
          <cell r="AB877">
            <v>6</v>
          </cell>
          <cell r="AC877">
            <v>226.20000000000002</v>
          </cell>
          <cell r="AE877">
            <v>30</v>
          </cell>
          <cell r="AH877">
            <v>99</v>
          </cell>
          <cell r="AR877">
            <v>2015</v>
          </cell>
          <cell r="AS877">
            <v>12</v>
          </cell>
        </row>
        <row r="878">
          <cell r="F878" t="str">
            <v>Completed</v>
          </cell>
          <cell r="L878" t="str">
            <v>UT</v>
          </cell>
          <cell r="AB878">
            <v>20</v>
          </cell>
          <cell r="AC878">
            <v>2224</v>
          </cell>
          <cell r="AE878">
            <v>140</v>
          </cell>
          <cell r="AH878">
            <v>397.4</v>
          </cell>
          <cell r="AR878">
            <v>2015</v>
          </cell>
          <cell r="AS878">
            <v>12</v>
          </cell>
        </row>
        <row r="879">
          <cell r="F879" t="str">
            <v>Completed</v>
          </cell>
          <cell r="L879" t="str">
            <v>UT</v>
          </cell>
          <cell r="AB879">
            <v>2</v>
          </cell>
          <cell r="AC879">
            <v>191.4</v>
          </cell>
          <cell r="AE879">
            <v>20</v>
          </cell>
          <cell r="AH879">
            <v>41.28</v>
          </cell>
          <cell r="AR879">
            <v>2015</v>
          </cell>
          <cell r="AS879">
            <v>12</v>
          </cell>
        </row>
        <row r="880">
          <cell r="F880" t="str">
            <v>Completed</v>
          </cell>
          <cell r="L880" t="str">
            <v>UT</v>
          </cell>
          <cell r="AB880">
            <v>8</v>
          </cell>
          <cell r="AC880">
            <v>765.6</v>
          </cell>
          <cell r="AE880">
            <v>80</v>
          </cell>
          <cell r="AH880">
            <v>165.12</v>
          </cell>
          <cell r="AR880">
            <v>2015</v>
          </cell>
          <cell r="AS880">
            <v>12</v>
          </cell>
        </row>
        <row r="881">
          <cell r="F881" t="str">
            <v>Completed</v>
          </cell>
          <cell r="L881" t="str">
            <v>UT</v>
          </cell>
          <cell r="AB881">
            <v>21</v>
          </cell>
          <cell r="AC881">
            <v>791.7</v>
          </cell>
          <cell r="AE881">
            <v>105</v>
          </cell>
          <cell r="AH881">
            <v>346.5</v>
          </cell>
          <cell r="AR881">
            <v>2015</v>
          </cell>
          <cell r="AS881">
            <v>12</v>
          </cell>
        </row>
        <row r="882">
          <cell r="F882" t="str">
            <v>Completed</v>
          </cell>
          <cell r="L882" t="str">
            <v>UT</v>
          </cell>
          <cell r="AB882">
            <v>28</v>
          </cell>
          <cell r="AC882">
            <v>1055.6000000000001</v>
          </cell>
          <cell r="AE882">
            <v>140</v>
          </cell>
          <cell r="AH882">
            <v>462</v>
          </cell>
          <cell r="AR882">
            <v>2015</v>
          </cell>
          <cell r="AS882">
            <v>12</v>
          </cell>
        </row>
        <row r="883">
          <cell r="F883" t="str">
            <v>Completed</v>
          </cell>
          <cell r="L883" t="str">
            <v>UT</v>
          </cell>
          <cell r="AB883">
            <v>60</v>
          </cell>
          <cell r="AC883">
            <v>5742</v>
          </cell>
          <cell r="AE883">
            <v>600</v>
          </cell>
          <cell r="AH883">
            <v>1238.4000000000001</v>
          </cell>
          <cell r="AR883">
            <v>2015</v>
          </cell>
          <cell r="AS883">
            <v>12</v>
          </cell>
        </row>
        <row r="884">
          <cell r="F884" t="str">
            <v>Completed</v>
          </cell>
          <cell r="L884" t="str">
            <v>UT</v>
          </cell>
          <cell r="AB884">
            <v>1</v>
          </cell>
          <cell r="AC884">
            <v>37.700000000000003</v>
          </cell>
          <cell r="AE884">
            <v>5</v>
          </cell>
          <cell r="AH884">
            <v>16.5</v>
          </cell>
          <cell r="AR884">
            <v>2015</v>
          </cell>
          <cell r="AS884">
            <v>12</v>
          </cell>
        </row>
        <row r="885">
          <cell r="F885" t="str">
            <v>Completed</v>
          </cell>
          <cell r="L885" t="str">
            <v>UT</v>
          </cell>
          <cell r="AB885">
            <v>32</v>
          </cell>
          <cell r="AC885">
            <v>1206.4000000000001</v>
          </cell>
          <cell r="AE885">
            <v>160</v>
          </cell>
          <cell r="AH885">
            <v>528</v>
          </cell>
          <cell r="AR885">
            <v>2015</v>
          </cell>
          <cell r="AS885">
            <v>12</v>
          </cell>
        </row>
        <row r="886">
          <cell r="F886" t="str">
            <v>Completed</v>
          </cell>
          <cell r="L886" t="str">
            <v>UT</v>
          </cell>
          <cell r="AB886">
            <v>6</v>
          </cell>
          <cell r="AC886">
            <v>226.20000000000002</v>
          </cell>
          <cell r="AE886">
            <v>30</v>
          </cell>
          <cell r="AH886">
            <v>99</v>
          </cell>
          <cell r="AR886">
            <v>2015</v>
          </cell>
          <cell r="AS886">
            <v>12</v>
          </cell>
        </row>
        <row r="887">
          <cell r="F887" t="str">
            <v>Completed</v>
          </cell>
          <cell r="L887" t="str">
            <v>WA</v>
          </cell>
          <cell r="AB887">
            <v>10</v>
          </cell>
          <cell r="AC887">
            <v>377</v>
          </cell>
          <cell r="AE887">
            <v>50</v>
          </cell>
          <cell r="AH887">
            <v>122.2</v>
          </cell>
          <cell r="AR887">
            <v>2015</v>
          </cell>
          <cell r="AS887">
            <v>12</v>
          </cell>
        </row>
        <row r="888">
          <cell r="F888" t="str">
            <v>Completed</v>
          </cell>
          <cell r="L888" t="str">
            <v>UT</v>
          </cell>
          <cell r="AB888">
            <v>30</v>
          </cell>
          <cell r="AC888">
            <v>2871</v>
          </cell>
          <cell r="AE888">
            <v>300</v>
          </cell>
          <cell r="AH888">
            <v>619.20000000000005</v>
          </cell>
          <cell r="AR888">
            <v>2015</v>
          </cell>
          <cell r="AS888">
            <v>12</v>
          </cell>
        </row>
        <row r="889">
          <cell r="F889" t="str">
            <v>Completed</v>
          </cell>
          <cell r="L889" t="str">
            <v>UT</v>
          </cell>
          <cell r="AB889">
            <v>6</v>
          </cell>
          <cell r="AC889">
            <v>226.20000000000002</v>
          </cell>
          <cell r="AE889">
            <v>30</v>
          </cell>
          <cell r="AH889">
            <v>99</v>
          </cell>
          <cell r="AR889">
            <v>2015</v>
          </cell>
          <cell r="AS889">
            <v>12</v>
          </cell>
        </row>
        <row r="890">
          <cell r="F890" t="str">
            <v>Completed</v>
          </cell>
          <cell r="L890" t="str">
            <v>UT</v>
          </cell>
          <cell r="AB890">
            <v>12</v>
          </cell>
          <cell r="AC890">
            <v>1334.4</v>
          </cell>
          <cell r="AE890">
            <v>84</v>
          </cell>
          <cell r="AH890">
            <v>238.44</v>
          </cell>
          <cell r="AR890">
            <v>2015</v>
          </cell>
          <cell r="AS890">
            <v>12</v>
          </cell>
        </row>
        <row r="891">
          <cell r="F891" t="str">
            <v>Completed</v>
          </cell>
          <cell r="L891" t="str">
            <v>UT</v>
          </cell>
          <cell r="AB891">
            <v>28</v>
          </cell>
          <cell r="AC891">
            <v>3113.6</v>
          </cell>
          <cell r="AE891">
            <v>196</v>
          </cell>
          <cell r="AH891">
            <v>556.36</v>
          </cell>
          <cell r="AR891">
            <v>2015</v>
          </cell>
          <cell r="AS891">
            <v>12</v>
          </cell>
        </row>
        <row r="892">
          <cell r="F892" t="str">
            <v>Completed</v>
          </cell>
          <cell r="L892" t="str">
            <v>UT</v>
          </cell>
          <cell r="AB892">
            <v>12</v>
          </cell>
          <cell r="AC892">
            <v>1148.4000000000001</v>
          </cell>
          <cell r="AE892">
            <v>156</v>
          </cell>
          <cell r="AH892">
            <v>261</v>
          </cell>
          <cell r="AR892">
            <v>2015</v>
          </cell>
          <cell r="AS892">
            <v>12</v>
          </cell>
        </row>
        <row r="893">
          <cell r="F893" t="str">
            <v>Completed</v>
          </cell>
          <cell r="L893" t="str">
            <v>UT</v>
          </cell>
          <cell r="AB893">
            <v>3</v>
          </cell>
          <cell r="AC893">
            <v>113.10000000000001</v>
          </cell>
          <cell r="AE893">
            <v>15</v>
          </cell>
          <cell r="AH893">
            <v>49.5</v>
          </cell>
          <cell r="AR893">
            <v>2015</v>
          </cell>
          <cell r="AS893">
            <v>12</v>
          </cell>
        </row>
        <row r="894">
          <cell r="F894" t="str">
            <v>Completed</v>
          </cell>
          <cell r="L894" t="str">
            <v>UT</v>
          </cell>
          <cell r="AB894">
            <v>4</v>
          </cell>
          <cell r="AC894">
            <v>382.8</v>
          </cell>
          <cell r="AE894">
            <v>52</v>
          </cell>
          <cell r="AH894">
            <v>87</v>
          </cell>
          <cell r="AR894">
            <v>2015</v>
          </cell>
          <cell r="AS894">
            <v>12</v>
          </cell>
        </row>
        <row r="895">
          <cell r="F895" t="str">
            <v>Completed</v>
          </cell>
          <cell r="L895" t="str">
            <v>UT</v>
          </cell>
          <cell r="AB895">
            <v>5</v>
          </cell>
          <cell r="AC895">
            <v>188.5</v>
          </cell>
          <cell r="AE895">
            <v>25</v>
          </cell>
          <cell r="AH895">
            <v>82.5</v>
          </cell>
          <cell r="AR895">
            <v>2015</v>
          </cell>
          <cell r="AS895">
            <v>12</v>
          </cell>
        </row>
        <row r="896">
          <cell r="F896" t="str">
            <v>Completed</v>
          </cell>
          <cell r="L896" t="str">
            <v>UT</v>
          </cell>
          <cell r="AB896">
            <v>40</v>
          </cell>
          <cell r="AC896">
            <v>3828</v>
          </cell>
          <cell r="AE896">
            <v>520</v>
          </cell>
          <cell r="AH896">
            <v>1242.4000000000001</v>
          </cell>
          <cell r="AR896">
            <v>2015</v>
          </cell>
          <cell r="AS896">
            <v>12</v>
          </cell>
        </row>
        <row r="897">
          <cell r="F897" t="str">
            <v>Completed</v>
          </cell>
          <cell r="L897" t="str">
            <v>UT</v>
          </cell>
          <cell r="AB897">
            <v>14</v>
          </cell>
          <cell r="AC897">
            <v>1339.8</v>
          </cell>
          <cell r="AE897">
            <v>140</v>
          </cell>
          <cell r="AH897">
            <v>288.95999999999998</v>
          </cell>
          <cell r="AR897">
            <v>2015</v>
          </cell>
          <cell r="AS897">
            <v>12</v>
          </cell>
        </row>
        <row r="898">
          <cell r="F898" t="str">
            <v>Completed</v>
          </cell>
          <cell r="L898" t="str">
            <v>UT</v>
          </cell>
          <cell r="AB898">
            <v>14</v>
          </cell>
          <cell r="AC898">
            <v>1339.8</v>
          </cell>
          <cell r="AE898">
            <v>140</v>
          </cell>
          <cell r="AH898">
            <v>288.95999999999998</v>
          </cell>
          <cell r="AR898">
            <v>2015</v>
          </cell>
          <cell r="AS898">
            <v>12</v>
          </cell>
        </row>
        <row r="899">
          <cell r="F899" t="str">
            <v>Completed</v>
          </cell>
          <cell r="L899" t="str">
            <v>UT</v>
          </cell>
          <cell r="AB899">
            <v>12</v>
          </cell>
          <cell r="AC899">
            <v>452.40000000000003</v>
          </cell>
          <cell r="AE899">
            <v>60</v>
          </cell>
          <cell r="AH899">
            <v>198</v>
          </cell>
          <cell r="AR899">
            <v>2015</v>
          </cell>
          <cell r="AS899">
            <v>12</v>
          </cell>
        </row>
        <row r="900">
          <cell r="F900" t="str">
            <v>Completed</v>
          </cell>
          <cell r="L900" t="str">
            <v>UT</v>
          </cell>
          <cell r="AB900">
            <v>24</v>
          </cell>
          <cell r="AC900">
            <v>904.80000000000007</v>
          </cell>
          <cell r="AE900">
            <v>120</v>
          </cell>
          <cell r="AH900">
            <v>396</v>
          </cell>
          <cell r="AR900">
            <v>2015</v>
          </cell>
          <cell r="AS900">
            <v>12</v>
          </cell>
        </row>
        <row r="901">
          <cell r="F901" t="str">
            <v>Completed</v>
          </cell>
          <cell r="L901" t="str">
            <v>WA</v>
          </cell>
          <cell r="AB901">
            <v>20</v>
          </cell>
          <cell r="AC901">
            <v>1914</v>
          </cell>
          <cell r="AE901">
            <v>166.6</v>
          </cell>
          <cell r="AH901">
            <v>293.2</v>
          </cell>
          <cell r="AR901">
            <v>2015</v>
          </cell>
          <cell r="AS901">
            <v>12</v>
          </cell>
        </row>
        <row r="902">
          <cell r="F902" t="str">
            <v>Completed</v>
          </cell>
          <cell r="L902" t="str">
            <v>UT</v>
          </cell>
          <cell r="AB902">
            <v>6</v>
          </cell>
          <cell r="AC902">
            <v>226.20000000000002</v>
          </cell>
          <cell r="AE902">
            <v>30</v>
          </cell>
          <cell r="AH902">
            <v>99</v>
          </cell>
          <cell r="AR902">
            <v>2015</v>
          </cell>
          <cell r="AS902">
            <v>12</v>
          </cell>
        </row>
        <row r="903">
          <cell r="F903" t="str">
            <v>Completed</v>
          </cell>
          <cell r="L903" t="str">
            <v>UT</v>
          </cell>
          <cell r="AB903">
            <v>24</v>
          </cell>
          <cell r="AC903">
            <v>904.80000000000007</v>
          </cell>
          <cell r="AE903">
            <v>120</v>
          </cell>
          <cell r="AH903">
            <v>396</v>
          </cell>
          <cell r="AR903">
            <v>2015</v>
          </cell>
          <cell r="AS903">
            <v>12</v>
          </cell>
        </row>
        <row r="904">
          <cell r="F904" t="str">
            <v>Completed</v>
          </cell>
          <cell r="L904" t="str">
            <v>UT</v>
          </cell>
          <cell r="AB904">
            <v>6</v>
          </cell>
          <cell r="AC904">
            <v>226.20000000000002</v>
          </cell>
          <cell r="AE904">
            <v>30</v>
          </cell>
          <cell r="AH904">
            <v>99</v>
          </cell>
          <cell r="AR904">
            <v>2015</v>
          </cell>
          <cell r="AS904">
            <v>12</v>
          </cell>
        </row>
        <row r="905">
          <cell r="F905" t="str">
            <v>Completed</v>
          </cell>
          <cell r="L905" t="str">
            <v>UT</v>
          </cell>
          <cell r="AB905">
            <v>60</v>
          </cell>
          <cell r="AC905">
            <v>5742</v>
          </cell>
          <cell r="AE905">
            <v>780</v>
          </cell>
          <cell r="AH905">
            <v>1305</v>
          </cell>
          <cell r="AR905">
            <v>2015</v>
          </cell>
          <cell r="AS905">
            <v>12</v>
          </cell>
        </row>
        <row r="906">
          <cell r="F906" t="str">
            <v>Completed</v>
          </cell>
          <cell r="L906" t="str">
            <v>UT</v>
          </cell>
          <cell r="AB906">
            <v>10</v>
          </cell>
          <cell r="AC906">
            <v>1112</v>
          </cell>
          <cell r="AE906">
            <v>70</v>
          </cell>
          <cell r="AH906">
            <v>198.7</v>
          </cell>
          <cell r="AR906">
            <v>2015</v>
          </cell>
          <cell r="AS906">
            <v>12</v>
          </cell>
        </row>
        <row r="907">
          <cell r="F907" t="str">
            <v>Completed</v>
          </cell>
          <cell r="L907" t="str">
            <v>UT</v>
          </cell>
          <cell r="AB907">
            <v>48</v>
          </cell>
          <cell r="AC907">
            <v>5337.6</v>
          </cell>
          <cell r="AE907">
            <v>336</v>
          </cell>
          <cell r="AH907">
            <v>953.76</v>
          </cell>
          <cell r="AR907">
            <v>2015</v>
          </cell>
          <cell r="AS907">
            <v>12</v>
          </cell>
        </row>
        <row r="908">
          <cell r="F908" t="str">
            <v>Completed</v>
          </cell>
          <cell r="L908" t="str">
            <v>UT</v>
          </cell>
          <cell r="AB908">
            <v>8</v>
          </cell>
          <cell r="AC908">
            <v>765.6</v>
          </cell>
          <cell r="AE908">
            <v>104</v>
          </cell>
          <cell r="AH908">
            <v>174</v>
          </cell>
          <cell r="AR908">
            <v>2015</v>
          </cell>
          <cell r="AS908">
            <v>12</v>
          </cell>
        </row>
        <row r="909">
          <cell r="F909" t="str">
            <v>Completed</v>
          </cell>
          <cell r="L909" t="str">
            <v>UT</v>
          </cell>
          <cell r="AB909">
            <v>12</v>
          </cell>
          <cell r="AC909">
            <v>452.40000000000003</v>
          </cell>
          <cell r="AE909">
            <v>60</v>
          </cell>
          <cell r="AH909">
            <v>198</v>
          </cell>
          <cell r="AR909">
            <v>2015</v>
          </cell>
          <cell r="AS909">
            <v>12</v>
          </cell>
        </row>
        <row r="910">
          <cell r="F910" t="str">
            <v>Completed</v>
          </cell>
          <cell r="L910" t="str">
            <v>UT</v>
          </cell>
          <cell r="AB910">
            <v>6</v>
          </cell>
          <cell r="AC910">
            <v>226.20000000000002</v>
          </cell>
          <cell r="AE910">
            <v>30</v>
          </cell>
          <cell r="AH910">
            <v>99</v>
          </cell>
          <cell r="AR910">
            <v>2015</v>
          </cell>
          <cell r="AS910">
            <v>12</v>
          </cell>
        </row>
        <row r="911">
          <cell r="F911" t="str">
            <v>Completed</v>
          </cell>
          <cell r="L911" t="str">
            <v>UT</v>
          </cell>
          <cell r="AB911">
            <v>24</v>
          </cell>
          <cell r="AC911">
            <v>2296.8000000000002</v>
          </cell>
          <cell r="AE911">
            <v>240</v>
          </cell>
          <cell r="AH911">
            <v>495.36</v>
          </cell>
          <cell r="AR911">
            <v>2015</v>
          </cell>
          <cell r="AS911">
            <v>12</v>
          </cell>
        </row>
        <row r="912">
          <cell r="F912" t="str">
            <v>Completed</v>
          </cell>
          <cell r="L912" t="str">
            <v>UT</v>
          </cell>
          <cell r="AB912">
            <v>18</v>
          </cell>
          <cell r="AC912">
            <v>678.6</v>
          </cell>
          <cell r="AE912">
            <v>90</v>
          </cell>
          <cell r="AH912">
            <v>297</v>
          </cell>
          <cell r="AR912">
            <v>2015</v>
          </cell>
          <cell r="AS912">
            <v>12</v>
          </cell>
        </row>
        <row r="913">
          <cell r="F913" t="str">
            <v>Completed</v>
          </cell>
          <cell r="L913" t="str">
            <v>UT</v>
          </cell>
          <cell r="AB913">
            <v>12</v>
          </cell>
          <cell r="AC913">
            <v>1148.4000000000001</v>
          </cell>
          <cell r="AE913">
            <v>156</v>
          </cell>
          <cell r="AH913">
            <v>261</v>
          </cell>
          <cell r="AR913">
            <v>2015</v>
          </cell>
          <cell r="AS913">
            <v>12</v>
          </cell>
        </row>
        <row r="914">
          <cell r="F914" t="str">
            <v>Completed</v>
          </cell>
          <cell r="L914" t="str">
            <v>UT</v>
          </cell>
          <cell r="AB914">
            <v>12</v>
          </cell>
          <cell r="AC914">
            <v>1148.4000000000001</v>
          </cell>
          <cell r="AE914">
            <v>156</v>
          </cell>
          <cell r="AH914">
            <v>261</v>
          </cell>
          <cell r="AR914">
            <v>2015</v>
          </cell>
          <cell r="AS914">
            <v>12</v>
          </cell>
        </row>
        <row r="915">
          <cell r="F915" t="str">
            <v>Completed</v>
          </cell>
          <cell r="L915" t="str">
            <v>UT</v>
          </cell>
          <cell r="AB915">
            <v>12</v>
          </cell>
          <cell r="AC915">
            <v>452.40000000000003</v>
          </cell>
          <cell r="AE915">
            <v>60</v>
          </cell>
          <cell r="AH915">
            <v>198</v>
          </cell>
          <cell r="AR915">
            <v>2015</v>
          </cell>
          <cell r="AS915">
            <v>12</v>
          </cell>
        </row>
        <row r="916">
          <cell r="F916" t="str">
            <v>Completed</v>
          </cell>
          <cell r="L916" t="str">
            <v>UT</v>
          </cell>
          <cell r="AB916">
            <v>12</v>
          </cell>
          <cell r="AC916">
            <v>452.40000000000003</v>
          </cell>
          <cell r="AE916">
            <v>60</v>
          </cell>
          <cell r="AH916">
            <v>198</v>
          </cell>
          <cell r="AR916">
            <v>2015</v>
          </cell>
          <cell r="AS916">
            <v>12</v>
          </cell>
        </row>
        <row r="917">
          <cell r="F917" t="str">
            <v>Completed</v>
          </cell>
          <cell r="L917" t="str">
            <v>UT</v>
          </cell>
          <cell r="AB917">
            <v>6</v>
          </cell>
          <cell r="AC917">
            <v>226.20000000000002</v>
          </cell>
          <cell r="AE917">
            <v>30</v>
          </cell>
          <cell r="AH917">
            <v>99</v>
          </cell>
          <cell r="AR917">
            <v>2015</v>
          </cell>
          <cell r="AS917">
            <v>12</v>
          </cell>
        </row>
        <row r="918">
          <cell r="F918" t="str">
            <v>Completed</v>
          </cell>
          <cell r="L918" t="str">
            <v>UT</v>
          </cell>
          <cell r="AB918">
            <v>108</v>
          </cell>
          <cell r="AC918">
            <v>10335.6</v>
          </cell>
          <cell r="AE918">
            <v>1404</v>
          </cell>
          <cell r="AH918">
            <v>2349</v>
          </cell>
          <cell r="AR918">
            <v>2015</v>
          </cell>
          <cell r="AS918">
            <v>12</v>
          </cell>
        </row>
        <row r="919">
          <cell r="F919" t="str">
            <v>Completed</v>
          </cell>
          <cell r="L919" t="str">
            <v>UT</v>
          </cell>
          <cell r="AB919">
            <v>2</v>
          </cell>
          <cell r="AC919">
            <v>191.4</v>
          </cell>
          <cell r="AE919">
            <v>26</v>
          </cell>
          <cell r="AH919">
            <v>43.5</v>
          </cell>
          <cell r="AR919">
            <v>2015</v>
          </cell>
          <cell r="AS919">
            <v>12</v>
          </cell>
        </row>
        <row r="920">
          <cell r="F920" t="str">
            <v>Completed</v>
          </cell>
          <cell r="L920" t="str">
            <v>UT</v>
          </cell>
          <cell r="AB920">
            <v>48</v>
          </cell>
          <cell r="AC920">
            <v>1809.6000000000001</v>
          </cell>
          <cell r="AE920">
            <v>240</v>
          </cell>
          <cell r="AH920">
            <v>792</v>
          </cell>
          <cell r="AR920">
            <v>2015</v>
          </cell>
          <cell r="AS920">
            <v>12</v>
          </cell>
        </row>
        <row r="921">
          <cell r="F921" t="str">
            <v>Completed</v>
          </cell>
          <cell r="L921" t="str">
            <v>UT</v>
          </cell>
          <cell r="AB921">
            <v>60</v>
          </cell>
          <cell r="AC921">
            <v>5742</v>
          </cell>
          <cell r="AE921">
            <v>780</v>
          </cell>
          <cell r="AH921">
            <v>1305</v>
          </cell>
          <cell r="AR921">
            <v>2015</v>
          </cell>
          <cell r="AS921">
            <v>12</v>
          </cell>
        </row>
        <row r="922">
          <cell r="F922" t="str">
            <v>Completed</v>
          </cell>
          <cell r="L922" t="str">
            <v>UT</v>
          </cell>
          <cell r="AB922">
            <v>20</v>
          </cell>
          <cell r="AC922">
            <v>754</v>
          </cell>
          <cell r="AE922">
            <v>100</v>
          </cell>
          <cell r="AH922">
            <v>330</v>
          </cell>
          <cell r="AR922">
            <v>2015</v>
          </cell>
          <cell r="AS922">
            <v>12</v>
          </cell>
        </row>
        <row r="923">
          <cell r="F923" t="str">
            <v>Completed</v>
          </cell>
          <cell r="L923" t="str">
            <v>UT</v>
          </cell>
          <cell r="AB923">
            <v>18</v>
          </cell>
          <cell r="AC923">
            <v>1722.6000000000001</v>
          </cell>
          <cell r="AE923">
            <v>234</v>
          </cell>
          <cell r="AH923">
            <v>391.5</v>
          </cell>
          <cell r="AR923">
            <v>2015</v>
          </cell>
          <cell r="AS923">
            <v>12</v>
          </cell>
        </row>
        <row r="924">
          <cell r="F924" t="str">
            <v>Completed</v>
          </cell>
          <cell r="L924" t="str">
            <v>WA</v>
          </cell>
          <cell r="AB924">
            <v>12</v>
          </cell>
          <cell r="AC924">
            <v>1148.4000000000001</v>
          </cell>
          <cell r="AE924">
            <v>120</v>
          </cell>
          <cell r="AH924">
            <v>175.92</v>
          </cell>
          <cell r="AR924">
            <v>2015</v>
          </cell>
          <cell r="AS924">
            <v>12</v>
          </cell>
        </row>
        <row r="925">
          <cell r="F925" t="str">
            <v>Completed</v>
          </cell>
          <cell r="L925" t="str">
            <v>UT</v>
          </cell>
          <cell r="AB925">
            <v>12</v>
          </cell>
          <cell r="AC925">
            <v>452.40000000000003</v>
          </cell>
          <cell r="AE925">
            <v>60</v>
          </cell>
          <cell r="AH925">
            <v>198</v>
          </cell>
          <cell r="AR925">
            <v>2015</v>
          </cell>
          <cell r="AS925">
            <v>12</v>
          </cell>
        </row>
        <row r="926">
          <cell r="F926" t="str">
            <v>Completed</v>
          </cell>
          <cell r="L926" t="str">
            <v>WA</v>
          </cell>
          <cell r="AB926">
            <v>109</v>
          </cell>
          <cell r="AC926">
            <v>10431.300000000001</v>
          </cell>
          <cell r="AE926">
            <v>1417</v>
          </cell>
          <cell r="AH926">
            <v>3521.79</v>
          </cell>
          <cell r="AR926">
            <v>2015</v>
          </cell>
          <cell r="AS926">
            <v>12</v>
          </cell>
        </row>
        <row r="927">
          <cell r="F927" t="str">
            <v>Completed</v>
          </cell>
          <cell r="L927" t="str">
            <v>UT</v>
          </cell>
          <cell r="AB927">
            <v>1</v>
          </cell>
          <cell r="AC927">
            <v>37.700000000000003</v>
          </cell>
          <cell r="AE927">
            <v>5</v>
          </cell>
          <cell r="AH927">
            <v>16.5</v>
          </cell>
          <cell r="AR927">
            <v>2015</v>
          </cell>
          <cell r="AS927">
            <v>12</v>
          </cell>
        </row>
        <row r="928">
          <cell r="F928" t="str">
            <v>Completed</v>
          </cell>
          <cell r="L928" t="str">
            <v>UT</v>
          </cell>
          <cell r="AB928">
            <v>-6</v>
          </cell>
          <cell r="AC928">
            <v>0</v>
          </cell>
          <cell r="AE928">
            <v>-29.4</v>
          </cell>
          <cell r="AH928">
            <v>0</v>
          </cell>
          <cell r="AR928">
            <v>2015</v>
          </cell>
          <cell r="AS928">
            <v>12</v>
          </cell>
        </row>
        <row r="929">
          <cell r="F929" t="str">
            <v>Completed</v>
          </cell>
          <cell r="L929" t="str">
            <v>UT</v>
          </cell>
          <cell r="AB929">
            <v>24</v>
          </cell>
          <cell r="AC929">
            <v>904.80000000000007</v>
          </cell>
          <cell r="AE929">
            <v>120</v>
          </cell>
          <cell r="AH929">
            <v>396</v>
          </cell>
          <cell r="AR929">
            <v>2016</v>
          </cell>
          <cell r="AS929">
            <v>1</v>
          </cell>
        </row>
        <row r="930">
          <cell r="F930" t="str">
            <v>Completed</v>
          </cell>
          <cell r="L930" t="str">
            <v>UT</v>
          </cell>
          <cell r="AB930">
            <v>3</v>
          </cell>
          <cell r="AC930">
            <v>113.10000000000001</v>
          </cell>
          <cell r="AE930">
            <v>15</v>
          </cell>
          <cell r="AH930">
            <v>49.5</v>
          </cell>
          <cell r="AR930">
            <v>2016</v>
          </cell>
          <cell r="AS930">
            <v>1</v>
          </cell>
        </row>
        <row r="931">
          <cell r="F931" t="str">
            <v>Completed</v>
          </cell>
          <cell r="L931" t="str">
            <v>UT</v>
          </cell>
          <cell r="AB931">
            <v>6</v>
          </cell>
          <cell r="AC931">
            <v>226.20000000000002</v>
          </cell>
          <cell r="AE931">
            <v>30</v>
          </cell>
          <cell r="AH931">
            <v>99</v>
          </cell>
          <cell r="AR931">
            <v>2016</v>
          </cell>
          <cell r="AS931">
            <v>1</v>
          </cell>
        </row>
        <row r="932">
          <cell r="F932" t="str">
            <v>Completed</v>
          </cell>
          <cell r="L932" t="str">
            <v>UT</v>
          </cell>
          <cell r="AB932">
            <v>10</v>
          </cell>
          <cell r="AC932">
            <v>1112</v>
          </cell>
          <cell r="AE932">
            <v>70</v>
          </cell>
          <cell r="AH932">
            <v>198.7</v>
          </cell>
          <cell r="AR932">
            <v>2016</v>
          </cell>
          <cell r="AS932">
            <v>1</v>
          </cell>
        </row>
        <row r="933">
          <cell r="F933" t="str">
            <v>Completed</v>
          </cell>
          <cell r="L933" t="str">
            <v>UT</v>
          </cell>
          <cell r="AB933">
            <v>10</v>
          </cell>
          <cell r="AC933">
            <v>957</v>
          </cell>
          <cell r="AE933">
            <v>100</v>
          </cell>
          <cell r="AH933">
            <v>206.4</v>
          </cell>
          <cell r="AR933">
            <v>2016</v>
          </cell>
          <cell r="AS933">
            <v>1</v>
          </cell>
        </row>
        <row r="934">
          <cell r="F934" t="str">
            <v>Completed</v>
          </cell>
          <cell r="L934" t="str">
            <v>UT</v>
          </cell>
          <cell r="AB934">
            <v>6</v>
          </cell>
          <cell r="AC934">
            <v>226.20000000000002</v>
          </cell>
          <cell r="AE934">
            <v>30</v>
          </cell>
          <cell r="AH934">
            <v>99</v>
          </cell>
          <cell r="AR934">
            <v>2016</v>
          </cell>
          <cell r="AS934">
            <v>1</v>
          </cell>
        </row>
        <row r="935">
          <cell r="F935" t="str">
            <v>Completed</v>
          </cell>
          <cell r="L935" t="str">
            <v>UT</v>
          </cell>
          <cell r="AB935">
            <v>6</v>
          </cell>
          <cell r="AC935">
            <v>226.20000000000002</v>
          </cell>
          <cell r="AE935">
            <v>30</v>
          </cell>
          <cell r="AH935">
            <v>99</v>
          </cell>
          <cell r="AR935">
            <v>2016</v>
          </cell>
          <cell r="AS935">
            <v>1</v>
          </cell>
        </row>
        <row r="936">
          <cell r="F936" t="str">
            <v>Completed</v>
          </cell>
          <cell r="L936" t="str">
            <v>UT</v>
          </cell>
          <cell r="AB936">
            <v>2</v>
          </cell>
          <cell r="AC936">
            <v>191.4</v>
          </cell>
          <cell r="AE936">
            <v>26</v>
          </cell>
          <cell r="AH936">
            <v>43.5</v>
          </cell>
          <cell r="AR936">
            <v>2016</v>
          </cell>
          <cell r="AS936">
            <v>1</v>
          </cell>
        </row>
        <row r="937">
          <cell r="F937" t="str">
            <v>Completed</v>
          </cell>
          <cell r="L937" t="str">
            <v>UT</v>
          </cell>
          <cell r="AB937">
            <v>6</v>
          </cell>
          <cell r="AC937">
            <v>226.20000000000002</v>
          </cell>
          <cell r="AE937">
            <v>30</v>
          </cell>
          <cell r="AH937">
            <v>99</v>
          </cell>
          <cell r="AR937">
            <v>2016</v>
          </cell>
          <cell r="AS937">
            <v>1</v>
          </cell>
        </row>
        <row r="938">
          <cell r="F938" t="str">
            <v>Completed</v>
          </cell>
          <cell r="L938" t="str">
            <v>UT</v>
          </cell>
          <cell r="AB938">
            <v>6</v>
          </cell>
          <cell r="AC938">
            <v>574.20000000000005</v>
          </cell>
          <cell r="AE938">
            <v>78</v>
          </cell>
          <cell r="AH938">
            <v>130.5</v>
          </cell>
          <cell r="AR938">
            <v>2016</v>
          </cell>
          <cell r="AS938">
            <v>1</v>
          </cell>
        </row>
        <row r="939">
          <cell r="F939" t="str">
            <v>Completed</v>
          </cell>
          <cell r="L939" t="str">
            <v>UT</v>
          </cell>
          <cell r="AB939">
            <v>6</v>
          </cell>
          <cell r="AC939">
            <v>574.20000000000005</v>
          </cell>
          <cell r="AE939">
            <v>78</v>
          </cell>
          <cell r="AH939">
            <v>130.5</v>
          </cell>
          <cell r="AR939">
            <v>2016</v>
          </cell>
          <cell r="AS939">
            <v>1</v>
          </cell>
        </row>
        <row r="940">
          <cell r="F940" t="str">
            <v>Completed</v>
          </cell>
          <cell r="L940" t="str">
            <v>UT</v>
          </cell>
          <cell r="AB940">
            <v>25</v>
          </cell>
          <cell r="AC940">
            <v>1689.9999999999998</v>
          </cell>
          <cell r="AE940">
            <v>125</v>
          </cell>
          <cell r="AH940">
            <v>280.75</v>
          </cell>
          <cell r="AR940">
            <v>2016</v>
          </cell>
          <cell r="AS940">
            <v>1</v>
          </cell>
        </row>
        <row r="941">
          <cell r="F941" t="str">
            <v>Completed</v>
          </cell>
          <cell r="L941" t="str">
            <v>UT</v>
          </cell>
          <cell r="AB941">
            <v>1</v>
          </cell>
          <cell r="AC941">
            <v>95.7</v>
          </cell>
          <cell r="AE941">
            <v>10</v>
          </cell>
          <cell r="AH941">
            <v>20.64</v>
          </cell>
          <cell r="AR941">
            <v>2016</v>
          </cell>
          <cell r="AS941">
            <v>1</v>
          </cell>
        </row>
        <row r="942">
          <cell r="F942" t="str">
            <v>Completed</v>
          </cell>
          <cell r="L942" t="str">
            <v>UT</v>
          </cell>
          <cell r="AB942">
            <v>1</v>
          </cell>
          <cell r="AC942">
            <v>95.7</v>
          </cell>
          <cell r="AE942">
            <v>13</v>
          </cell>
          <cell r="AH942">
            <v>31.06</v>
          </cell>
          <cell r="AR942">
            <v>2016</v>
          </cell>
          <cell r="AS942">
            <v>1</v>
          </cell>
        </row>
        <row r="943">
          <cell r="F943" t="str">
            <v>Completed</v>
          </cell>
          <cell r="L943" t="str">
            <v>UT</v>
          </cell>
          <cell r="AB943">
            <v>12</v>
          </cell>
          <cell r="AC943">
            <v>1148.4000000000001</v>
          </cell>
          <cell r="AE943">
            <v>120</v>
          </cell>
          <cell r="AH943">
            <v>247.68</v>
          </cell>
          <cell r="AR943">
            <v>2016</v>
          </cell>
          <cell r="AS943">
            <v>1</v>
          </cell>
        </row>
        <row r="944">
          <cell r="F944" t="str">
            <v>Completed</v>
          </cell>
          <cell r="L944" t="str">
            <v>UT</v>
          </cell>
          <cell r="AB944">
            <v>45</v>
          </cell>
          <cell r="AC944">
            <v>4306.5</v>
          </cell>
          <cell r="AE944">
            <v>585</v>
          </cell>
          <cell r="AH944">
            <v>1397.7</v>
          </cell>
          <cell r="AR944">
            <v>2016</v>
          </cell>
          <cell r="AS944">
            <v>1</v>
          </cell>
        </row>
        <row r="945">
          <cell r="F945" t="str">
            <v>Completed</v>
          </cell>
          <cell r="L945" t="str">
            <v>UT</v>
          </cell>
          <cell r="AB945">
            <v>4</v>
          </cell>
          <cell r="AC945">
            <v>150.80000000000001</v>
          </cell>
          <cell r="AE945">
            <v>20</v>
          </cell>
          <cell r="AH945">
            <v>66</v>
          </cell>
          <cell r="AR945">
            <v>2016</v>
          </cell>
          <cell r="AS945">
            <v>1</v>
          </cell>
        </row>
        <row r="946">
          <cell r="F946" t="str">
            <v>Completed</v>
          </cell>
          <cell r="L946" t="str">
            <v>UT</v>
          </cell>
          <cell r="AB946">
            <v>20</v>
          </cell>
          <cell r="AC946">
            <v>1352</v>
          </cell>
          <cell r="AE946">
            <v>100</v>
          </cell>
          <cell r="AH946">
            <v>224.6</v>
          </cell>
          <cell r="AR946">
            <v>2016</v>
          </cell>
          <cell r="AS946">
            <v>1</v>
          </cell>
        </row>
        <row r="947">
          <cell r="F947" t="str">
            <v>Completed</v>
          </cell>
          <cell r="L947" t="str">
            <v>UT</v>
          </cell>
          <cell r="AB947">
            <v>10</v>
          </cell>
          <cell r="AC947">
            <v>1112</v>
          </cell>
          <cell r="AE947">
            <v>70</v>
          </cell>
          <cell r="AH947">
            <v>198.7</v>
          </cell>
          <cell r="AR947">
            <v>2016</v>
          </cell>
          <cell r="AS947">
            <v>1</v>
          </cell>
        </row>
        <row r="948">
          <cell r="F948" t="str">
            <v>Completed</v>
          </cell>
          <cell r="L948" t="str">
            <v>UT</v>
          </cell>
          <cell r="AB948">
            <v>420</v>
          </cell>
          <cell r="AC948">
            <v>15834.000000000002</v>
          </cell>
          <cell r="AE948">
            <v>2100</v>
          </cell>
          <cell r="AH948">
            <v>6930</v>
          </cell>
          <cell r="AR948">
            <v>2016</v>
          </cell>
          <cell r="AS948">
            <v>1</v>
          </cell>
        </row>
        <row r="949">
          <cell r="F949" t="str">
            <v>Completed</v>
          </cell>
          <cell r="L949" t="str">
            <v>UT</v>
          </cell>
          <cell r="AB949">
            <v>70</v>
          </cell>
          <cell r="AC949">
            <v>2639</v>
          </cell>
          <cell r="AE949">
            <v>350</v>
          </cell>
          <cell r="AH949">
            <v>1155</v>
          </cell>
          <cell r="AR949">
            <v>2016</v>
          </cell>
          <cell r="AS949">
            <v>1</v>
          </cell>
        </row>
        <row r="950">
          <cell r="F950" t="str">
            <v>Completed</v>
          </cell>
          <cell r="L950" t="str">
            <v>UT</v>
          </cell>
          <cell r="AB950">
            <v>3</v>
          </cell>
          <cell r="AC950">
            <v>113.10000000000001</v>
          </cell>
          <cell r="AE950">
            <v>15</v>
          </cell>
          <cell r="AH950">
            <v>49.5</v>
          </cell>
          <cell r="AR950">
            <v>2016</v>
          </cell>
          <cell r="AS950">
            <v>1</v>
          </cell>
        </row>
        <row r="951">
          <cell r="F951" t="str">
            <v>Completed</v>
          </cell>
          <cell r="L951" t="str">
            <v>UT</v>
          </cell>
          <cell r="AB951">
            <v>9</v>
          </cell>
          <cell r="AC951">
            <v>339.3</v>
          </cell>
          <cell r="AE951">
            <v>45</v>
          </cell>
          <cell r="AH951">
            <v>148.5</v>
          </cell>
          <cell r="AR951">
            <v>2016</v>
          </cell>
          <cell r="AS951">
            <v>1</v>
          </cell>
        </row>
        <row r="952">
          <cell r="F952" t="str">
            <v>Completed</v>
          </cell>
          <cell r="L952" t="str">
            <v>UT</v>
          </cell>
          <cell r="AB952">
            <v>8</v>
          </cell>
          <cell r="AC952">
            <v>765.6</v>
          </cell>
          <cell r="AE952">
            <v>80</v>
          </cell>
          <cell r="AH952">
            <v>165.12</v>
          </cell>
          <cell r="AR952">
            <v>2016</v>
          </cell>
          <cell r="AS952">
            <v>1</v>
          </cell>
        </row>
        <row r="953">
          <cell r="F953" t="str">
            <v>Completed</v>
          </cell>
          <cell r="L953" t="str">
            <v>UT</v>
          </cell>
          <cell r="AB953">
            <v>10</v>
          </cell>
          <cell r="AC953">
            <v>377</v>
          </cell>
          <cell r="AE953">
            <v>50</v>
          </cell>
          <cell r="AH953">
            <v>165</v>
          </cell>
          <cell r="AR953">
            <v>2016</v>
          </cell>
          <cell r="AS953">
            <v>1</v>
          </cell>
        </row>
        <row r="954">
          <cell r="F954" t="str">
            <v>Completed</v>
          </cell>
          <cell r="L954" t="str">
            <v>UT</v>
          </cell>
          <cell r="AB954">
            <v>12</v>
          </cell>
          <cell r="AC954">
            <v>1148.4000000000001</v>
          </cell>
          <cell r="AE954">
            <v>120</v>
          </cell>
          <cell r="AH954">
            <v>247.68</v>
          </cell>
          <cell r="AR954">
            <v>2016</v>
          </cell>
          <cell r="AS954">
            <v>1</v>
          </cell>
        </row>
        <row r="955">
          <cell r="F955" t="str">
            <v>Completed</v>
          </cell>
          <cell r="L955" t="str">
            <v>UT</v>
          </cell>
          <cell r="AB955">
            <v>4</v>
          </cell>
          <cell r="AC955">
            <v>150.80000000000001</v>
          </cell>
          <cell r="AE955">
            <v>20</v>
          </cell>
          <cell r="AH955">
            <v>66</v>
          </cell>
          <cell r="AR955">
            <v>2016</v>
          </cell>
          <cell r="AS955">
            <v>1</v>
          </cell>
        </row>
        <row r="956">
          <cell r="F956" t="str">
            <v>Completed</v>
          </cell>
          <cell r="L956" t="str">
            <v>UT</v>
          </cell>
          <cell r="AB956">
            <v>192</v>
          </cell>
          <cell r="AC956">
            <v>18374.400000000001</v>
          </cell>
          <cell r="AE956">
            <v>1920</v>
          </cell>
          <cell r="AH956">
            <v>3962.88</v>
          </cell>
          <cell r="AR956">
            <v>2016</v>
          </cell>
          <cell r="AS956">
            <v>1</v>
          </cell>
        </row>
        <row r="957">
          <cell r="F957" t="str">
            <v>Completed</v>
          </cell>
          <cell r="L957" t="str">
            <v>UT</v>
          </cell>
          <cell r="AB957">
            <v>12</v>
          </cell>
          <cell r="AC957">
            <v>1148.4000000000001</v>
          </cell>
          <cell r="AE957">
            <v>120</v>
          </cell>
          <cell r="AH957">
            <v>247.68</v>
          </cell>
          <cell r="AR957">
            <v>2016</v>
          </cell>
          <cell r="AS957">
            <v>1</v>
          </cell>
        </row>
        <row r="958">
          <cell r="F958" t="str">
            <v>Completed</v>
          </cell>
          <cell r="L958" t="str">
            <v>UT</v>
          </cell>
          <cell r="AB958">
            <v>12</v>
          </cell>
          <cell r="AC958">
            <v>1148.4000000000001</v>
          </cell>
          <cell r="AE958">
            <v>120</v>
          </cell>
          <cell r="AH958">
            <v>247.68</v>
          </cell>
          <cell r="AR958">
            <v>2016</v>
          </cell>
          <cell r="AS958">
            <v>1</v>
          </cell>
        </row>
        <row r="959">
          <cell r="F959" t="str">
            <v>Completed</v>
          </cell>
          <cell r="L959" t="str">
            <v>UT</v>
          </cell>
          <cell r="AB959">
            <v>6</v>
          </cell>
          <cell r="AC959">
            <v>226.20000000000002</v>
          </cell>
          <cell r="AE959">
            <v>30</v>
          </cell>
          <cell r="AH959">
            <v>99</v>
          </cell>
          <cell r="AR959">
            <v>2016</v>
          </cell>
          <cell r="AS959">
            <v>1</v>
          </cell>
        </row>
        <row r="960">
          <cell r="F960" t="str">
            <v>Completed</v>
          </cell>
          <cell r="L960" t="str">
            <v>UT</v>
          </cell>
          <cell r="AB960">
            <v>6</v>
          </cell>
          <cell r="AC960">
            <v>574.20000000000005</v>
          </cell>
          <cell r="AE960">
            <v>78</v>
          </cell>
          <cell r="AH960">
            <v>130.5</v>
          </cell>
          <cell r="AR960">
            <v>2016</v>
          </cell>
          <cell r="AS960">
            <v>1</v>
          </cell>
        </row>
        <row r="961">
          <cell r="F961" t="str">
            <v>Completed</v>
          </cell>
          <cell r="L961" t="str">
            <v>UT</v>
          </cell>
          <cell r="AB961">
            <v>5</v>
          </cell>
          <cell r="AC961">
            <v>556</v>
          </cell>
          <cell r="AE961">
            <v>35</v>
          </cell>
          <cell r="AH961">
            <v>99.35</v>
          </cell>
          <cell r="AR961">
            <v>2016</v>
          </cell>
          <cell r="AS961">
            <v>1</v>
          </cell>
        </row>
        <row r="962">
          <cell r="F962" t="str">
            <v>Completed</v>
          </cell>
          <cell r="L962" t="str">
            <v>UT</v>
          </cell>
          <cell r="AB962">
            <v>4</v>
          </cell>
          <cell r="AC962">
            <v>382.8</v>
          </cell>
          <cell r="AE962">
            <v>52</v>
          </cell>
          <cell r="AH962">
            <v>87</v>
          </cell>
          <cell r="AR962">
            <v>2016</v>
          </cell>
          <cell r="AS962">
            <v>1</v>
          </cell>
        </row>
        <row r="963">
          <cell r="F963" t="str">
            <v>Completed</v>
          </cell>
          <cell r="L963" t="str">
            <v>UT</v>
          </cell>
          <cell r="AB963">
            <v>23</v>
          </cell>
          <cell r="AC963">
            <v>2201.1</v>
          </cell>
          <cell r="AE963">
            <v>230</v>
          </cell>
          <cell r="AH963">
            <v>474.72</v>
          </cell>
          <cell r="AR963">
            <v>2016</v>
          </cell>
          <cell r="AS963">
            <v>1</v>
          </cell>
        </row>
        <row r="964">
          <cell r="F964" t="str">
            <v>Completed</v>
          </cell>
          <cell r="L964" t="str">
            <v>UT</v>
          </cell>
          <cell r="AB964">
            <v>12</v>
          </cell>
          <cell r="AC964">
            <v>1148.4000000000001</v>
          </cell>
          <cell r="AE964">
            <v>120</v>
          </cell>
          <cell r="AH964">
            <v>247.68</v>
          </cell>
          <cell r="AR964">
            <v>2016</v>
          </cell>
          <cell r="AS964">
            <v>1</v>
          </cell>
        </row>
        <row r="965">
          <cell r="F965" t="str">
            <v>Completed</v>
          </cell>
          <cell r="L965" t="str">
            <v>UT</v>
          </cell>
          <cell r="AB965">
            <v>6</v>
          </cell>
          <cell r="AC965">
            <v>574.20000000000005</v>
          </cell>
          <cell r="AE965">
            <v>60</v>
          </cell>
          <cell r="AH965">
            <v>123.84</v>
          </cell>
          <cell r="AR965">
            <v>2016</v>
          </cell>
          <cell r="AS965">
            <v>1</v>
          </cell>
        </row>
        <row r="966">
          <cell r="F966" t="str">
            <v>Completed</v>
          </cell>
          <cell r="L966" t="str">
            <v>UT</v>
          </cell>
          <cell r="AB966">
            <v>24</v>
          </cell>
          <cell r="AC966">
            <v>2296.8000000000002</v>
          </cell>
          <cell r="AE966">
            <v>312</v>
          </cell>
          <cell r="AH966">
            <v>522</v>
          </cell>
          <cell r="AR966">
            <v>2016</v>
          </cell>
          <cell r="AS966">
            <v>1</v>
          </cell>
        </row>
        <row r="967">
          <cell r="F967" t="str">
            <v>Completed</v>
          </cell>
          <cell r="L967" t="str">
            <v>UT</v>
          </cell>
          <cell r="AB967">
            <v>50</v>
          </cell>
          <cell r="AC967">
            <v>5560</v>
          </cell>
          <cell r="AE967">
            <v>350</v>
          </cell>
          <cell r="AH967">
            <v>993.5</v>
          </cell>
          <cell r="AR967">
            <v>2016</v>
          </cell>
          <cell r="AS967">
            <v>1</v>
          </cell>
        </row>
        <row r="968">
          <cell r="F968" t="str">
            <v>Completed</v>
          </cell>
          <cell r="L968" t="str">
            <v>UT</v>
          </cell>
          <cell r="AB968">
            <v>24</v>
          </cell>
          <cell r="AC968">
            <v>2296.8000000000002</v>
          </cell>
          <cell r="AE968">
            <v>240</v>
          </cell>
          <cell r="AH968">
            <v>495.36</v>
          </cell>
          <cell r="AR968">
            <v>2016</v>
          </cell>
          <cell r="AS968">
            <v>1</v>
          </cell>
        </row>
        <row r="969">
          <cell r="F969" t="str">
            <v>Completed</v>
          </cell>
          <cell r="L969" t="str">
            <v>UT</v>
          </cell>
          <cell r="AB969">
            <v>20</v>
          </cell>
          <cell r="AC969">
            <v>1914</v>
          </cell>
          <cell r="AE969">
            <v>260</v>
          </cell>
          <cell r="AH969">
            <v>435</v>
          </cell>
          <cell r="AR969">
            <v>2016</v>
          </cell>
          <cell r="AS969">
            <v>1</v>
          </cell>
        </row>
        <row r="970">
          <cell r="F970" t="str">
            <v>Completed</v>
          </cell>
          <cell r="L970" t="str">
            <v>UT</v>
          </cell>
          <cell r="AB970">
            <v>60</v>
          </cell>
          <cell r="AC970">
            <v>5742</v>
          </cell>
          <cell r="AE970">
            <v>780</v>
          </cell>
          <cell r="AH970">
            <v>1305</v>
          </cell>
          <cell r="AR970">
            <v>2016</v>
          </cell>
          <cell r="AS970">
            <v>1</v>
          </cell>
        </row>
        <row r="971">
          <cell r="F971" t="str">
            <v>Completed</v>
          </cell>
          <cell r="L971" t="str">
            <v>UT</v>
          </cell>
          <cell r="AB971">
            <v>2</v>
          </cell>
          <cell r="AC971">
            <v>222.4</v>
          </cell>
          <cell r="AE971">
            <v>14</v>
          </cell>
          <cell r="AH971">
            <v>39.74</v>
          </cell>
          <cell r="AR971">
            <v>2016</v>
          </cell>
          <cell r="AS971">
            <v>1</v>
          </cell>
        </row>
        <row r="972">
          <cell r="F972" t="str">
            <v>Completed</v>
          </cell>
          <cell r="L972" t="str">
            <v>UT</v>
          </cell>
          <cell r="AB972">
            <v>24</v>
          </cell>
          <cell r="AC972">
            <v>904.80000000000007</v>
          </cell>
          <cell r="AE972">
            <v>120</v>
          </cell>
          <cell r="AH972">
            <v>396</v>
          </cell>
          <cell r="AR972">
            <v>2016</v>
          </cell>
          <cell r="AS972">
            <v>1</v>
          </cell>
        </row>
        <row r="973">
          <cell r="F973" t="str">
            <v>Completed</v>
          </cell>
          <cell r="L973" t="str">
            <v>UT</v>
          </cell>
          <cell r="AB973">
            <v>12</v>
          </cell>
          <cell r="AC973">
            <v>1148.4000000000001</v>
          </cell>
          <cell r="AE973">
            <v>120</v>
          </cell>
          <cell r="AH973">
            <v>247.68</v>
          </cell>
          <cell r="AR973">
            <v>2016</v>
          </cell>
          <cell r="AS973">
            <v>1</v>
          </cell>
        </row>
        <row r="974">
          <cell r="F974" t="str">
            <v>Completed</v>
          </cell>
          <cell r="L974" t="str">
            <v>UT</v>
          </cell>
          <cell r="AB974">
            <v>96</v>
          </cell>
          <cell r="AC974">
            <v>3619.2000000000003</v>
          </cell>
          <cell r="AE974">
            <v>480</v>
          </cell>
          <cell r="AH974">
            <v>1584</v>
          </cell>
          <cell r="AR974">
            <v>2016</v>
          </cell>
          <cell r="AS974">
            <v>1</v>
          </cell>
        </row>
        <row r="975">
          <cell r="F975" t="str">
            <v>Completed</v>
          </cell>
          <cell r="L975" t="str">
            <v>UT</v>
          </cell>
          <cell r="AB975">
            <v>60</v>
          </cell>
          <cell r="AC975">
            <v>4055.9999999999995</v>
          </cell>
          <cell r="AE975">
            <v>300</v>
          </cell>
          <cell r="AH975">
            <v>673.8</v>
          </cell>
          <cell r="AR975">
            <v>2016</v>
          </cell>
          <cell r="AS975">
            <v>1</v>
          </cell>
        </row>
        <row r="976">
          <cell r="F976" t="str">
            <v>Completed</v>
          </cell>
          <cell r="L976" t="str">
            <v>UT</v>
          </cell>
          <cell r="AB976">
            <v>120</v>
          </cell>
          <cell r="AC976">
            <v>11484</v>
          </cell>
          <cell r="AE976">
            <v>1200</v>
          </cell>
          <cell r="AH976">
            <v>2476.8000000000002</v>
          </cell>
          <cell r="AR976">
            <v>2016</v>
          </cell>
          <cell r="AS976">
            <v>1</v>
          </cell>
        </row>
        <row r="977">
          <cell r="F977" t="str">
            <v>Completed</v>
          </cell>
          <cell r="L977" t="str">
            <v>UT</v>
          </cell>
          <cell r="AB977">
            <v>96</v>
          </cell>
          <cell r="AC977">
            <v>3619.2000000000003</v>
          </cell>
          <cell r="AE977">
            <v>480</v>
          </cell>
          <cell r="AH977">
            <v>1584</v>
          </cell>
          <cell r="AR977">
            <v>2016</v>
          </cell>
          <cell r="AS977">
            <v>1</v>
          </cell>
        </row>
        <row r="978">
          <cell r="F978" t="str">
            <v>Completed</v>
          </cell>
          <cell r="L978" t="str">
            <v>UT</v>
          </cell>
          <cell r="AB978">
            <v>48</v>
          </cell>
          <cell r="AC978">
            <v>4593.6000000000004</v>
          </cell>
          <cell r="AE978">
            <v>480</v>
          </cell>
          <cell r="AH978">
            <v>990.72</v>
          </cell>
          <cell r="AR978">
            <v>2016</v>
          </cell>
          <cell r="AS978">
            <v>1</v>
          </cell>
        </row>
        <row r="979">
          <cell r="F979" t="str">
            <v>Completed</v>
          </cell>
          <cell r="L979" t="str">
            <v>UT</v>
          </cell>
          <cell r="AB979">
            <v>281</v>
          </cell>
          <cell r="AC979">
            <v>10593.7</v>
          </cell>
          <cell r="AE979">
            <v>1405</v>
          </cell>
          <cell r="AH979">
            <v>4636.5</v>
          </cell>
          <cell r="AR979">
            <v>2016</v>
          </cell>
          <cell r="AS979">
            <v>1</v>
          </cell>
        </row>
        <row r="980">
          <cell r="F980" t="str">
            <v>Completed</v>
          </cell>
          <cell r="L980" t="str">
            <v>UT</v>
          </cell>
          <cell r="AB980">
            <v>8</v>
          </cell>
          <cell r="AC980">
            <v>889.6</v>
          </cell>
          <cell r="AE980">
            <v>56</v>
          </cell>
          <cell r="AH980">
            <v>158.96</v>
          </cell>
          <cell r="AR980">
            <v>2016</v>
          </cell>
          <cell r="AS980">
            <v>1</v>
          </cell>
        </row>
        <row r="981">
          <cell r="F981" t="str">
            <v>Completed</v>
          </cell>
          <cell r="L981" t="str">
            <v>UT</v>
          </cell>
          <cell r="AB981">
            <v>4</v>
          </cell>
          <cell r="AC981">
            <v>382.8</v>
          </cell>
          <cell r="AE981">
            <v>52</v>
          </cell>
          <cell r="AH981">
            <v>87</v>
          </cell>
          <cell r="AR981">
            <v>2016</v>
          </cell>
          <cell r="AS981">
            <v>1</v>
          </cell>
        </row>
        <row r="982">
          <cell r="F982" t="str">
            <v>Completed</v>
          </cell>
          <cell r="L982" t="str">
            <v>UT</v>
          </cell>
          <cell r="AB982">
            <v>6</v>
          </cell>
          <cell r="AC982">
            <v>574.20000000000005</v>
          </cell>
          <cell r="AE982">
            <v>78</v>
          </cell>
          <cell r="AH982">
            <v>130.5</v>
          </cell>
          <cell r="AR982">
            <v>2016</v>
          </cell>
          <cell r="AS982">
            <v>1</v>
          </cell>
        </row>
        <row r="983">
          <cell r="F983" t="str">
            <v>Completed</v>
          </cell>
          <cell r="L983" t="str">
            <v>UT</v>
          </cell>
          <cell r="AB983">
            <v>4</v>
          </cell>
          <cell r="AC983">
            <v>382.8</v>
          </cell>
          <cell r="AE983">
            <v>52</v>
          </cell>
          <cell r="AH983">
            <v>87</v>
          </cell>
          <cell r="AR983">
            <v>2016</v>
          </cell>
          <cell r="AS983">
            <v>1</v>
          </cell>
        </row>
        <row r="984">
          <cell r="F984" t="str">
            <v>Completed</v>
          </cell>
          <cell r="L984" t="str">
            <v>UT</v>
          </cell>
          <cell r="AB984">
            <v>30</v>
          </cell>
          <cell r="AC984">
            <v>2871</v>
          </cell>
          <cell r="AE984">
            <v>300</v>
          </cell>
          <cell r="AH984">
            <v>619.20000000000005</v>
          </cell>
          <cell r="AR984">
            <v>2016</v>
          </cell>
          <cell r="AS984">
            <v>1</v>
          </cell>
        </row>
        <row r="985">
          <cell r="F985" t="str">
            <v>Completed</v>
          </cell>
          <cell r="L985" t="str">
            <v>UT</v>
          </cell>
          <cell r="AB985">
            <v>36</v>
          </cell>
          <cell r="AC985">
            <v>3445.2000000000003</v>
          </cell>
          <cell r="AE985">
            <v>360</v>
          </cell>
          <cell r="AH985">
            <v>743.04</v>
          </cell>
          <cell r="AR985">
            <v>2016</v>
          </cell>
          <cell r="AS985">
            <v>1</v>
          </cell>
        </row>
        <row r="986">
          <cell r="F986" t="str">
            <v>Completed</v>
          </cell>
          <cell r="L986" t="str">
            <v>UT</v>
          </cell>
          <cell r="AB986">
            <v>24</v>
          </cell>
          <cell r="AC986">
            <v>2296.8000000000002</v>
          </cell>
          <cell r="AE986">
            <v>240</v>
          </cell>
          <cell r="AH986">
            <v>495.36</v>
          </cell>
          <cell r="AR986">
            <v>2016</v>
          </cell>
          <cell r="AS986">
            <v>1</v>
          </cell>
        </row>
        <row r="987">
          <cell r="F987" t="str">
            <v>Completed</v>
          </cell>
          <cell r="L987" t="str">
            <v>UT</v>
          </cell>
          <cell r="AB987">
            <v>8</v>
          </cell>
          <cell r="AC987">
            <v>889.6</v>
          </cell>
          <cell r="AE987">
            <v>56</v>
          </cell>
          <cell r="AH987">
            <v>158.96</v>
          </cell>
          <cell r="AR987">
            <v>2016</v>
          </cell>
          <cell r="AS987">
            <v>1</v>
          </cell>
        </row>
        <row r="988">
          <cell r="F988" t="str">
            <v>Completed</v>
          </cell>
          <cell r="L988" t="str">
            <v>UT</v>
          </cell>
          <cell r="AB988">
            <v>4</v>
          </cell>
          <cell r="AC988">
            <v>382.8</v>
          </cell>
          <cell r="AE988">
            <v>52</v>
          </cell>
          <cell r="AH988">
            <v>87</v>
          </cell>
          <cell r="AR988">
            <v>2016</v>
          </cell>
          <cell r="AS988">
            <v>1</v>
          </cell>
        </row>
        <row r="989">
          <cell r="F989" t="str">
            <v>Completed</v>
          </cell>
          <cell r="L989" t="str">
            <v>UT</v>
          </cell>
          <cell r="AB989">
            <v>2</v>
          </cell>
          <cell r="AC989">
            <v>191.4</v>
          </cell>
          <cell r="AE989">
            <v>20</v>
          </cell>
          <cell r="AH989">
            <v>41.28</v>
          </cell>
          <cell r="AR989">
            <v>2016</v>
          </cell>
          <cell r="AS989">
            <v>1</v>
          </cell>
        </row>
        <row r="990">
          <cell r="F990" t="str">
            <v>Completed</v>
          </cell>
          <cell r="L990" t="str">
            <v>UT</v>
          </cell>
          <cell r="AB990">
            <v>5</v>
          </cell>
          <cell r="AC990">
            <v>478.5</v>
          </cell>
          <cell r="AE990">
            <v>50</v>
          </cell>
          <cell r="AH990">
            <v>103.2</v>
          </cell>
          <cell r="AR990">
            <v>2016</v>
          </cell>
          <cell r="AS990">
            <v>1</v>
          </cell>
        </row>
        <row r="991">
          <cell r="F991" t="str">
            <v>Completed</v>
          </cell>
          <cell r="L991" t="str">
            <v>UT</v>
          </cell>
          <cell r="AB991">
            <v>24</v>
          </cell>
          <cell r="AC991">
            <v>2668.8</v>
          </cell>
          <cell r="AE991">
            <v>168</v>
          </cell>
          <cell r="AH991">
            <v>476.88</v>
          </cell>
          <cell r="AR991">
            <v>2016</v>
          </cell>
          <cell r="AS991">
            <v>1</v>
          </cell>
        </row>
        <row r="992">
          <cell r="F992" t="str">
            <v>Completed</v>
          </cell>
          <cell r="L992" t="str">
            <v>UT</v>
          </cell>
          <cell r="AB992">
            <v>40</v>
          </cell>
          <cell r="AC992">
            <v>1508</v>
          </cell>
          <cell r="AE992">
            <v>200</v>
          </cell>
          <cell r="AH992">
            <v>660</v>
          </cell>
          <cell r="AR992">
            <v>2016</v>
          </cell>
          <cell r="AS992">
            <v>1</v>
          </cell>
        </row>
        <row r="993">
          <cell r="F993" t="str">
            <v>Completed</v>
          </cell>
          <cell r="L993" t="str">
            <v>UT</v>
          </cell>
          <cell r="AB993">
            <v>60</v>
          </cell>
          <cell r="AC993">
            <v>2262</v>
          </cell>
          <cell r="AE993">
            <v>300</v>
          </cell>
          <cell r="AH993">
            <v>990</v>
          </cell>
          <cell r="AR993">
            <v>2016</v>
          </cell>
          <cell r="AS993">
            <v>1</v>
          </cell>
        </row>
        <row r="994">
          <cell r="F994" t="str">
            <v>Completed</v>
          </cell>
          <cell r="L994" t="str">
            <v>UT</v>
          </cell>
          <cell r="AB994">
            <v>14</v>
          </cell>
          <cell r="AC994">
            <v>1339.8</v>
          </cell>
          <cell r="AE994">
            <v>140</v>
          </cell>
          <cell r="AH994">
            <v>288.95999999999998</v>
          </cell>
          <cell r="AR994">
            <v>2016</v>
          </cell>
          <cell r="AS994">
            <v>1</v>
          </cell>
        </row>
        <row r="995">
          <cell r="F995" t="str">
            <v>Completed</v>
          </cell>
          <cell r="L995" t="str">
            <v>UT</v>
          </cell>
          <cell r="AB995">
            <v>80</v>
          </cell>
          <cell r="AC995">
            <v>5408</v>
          </cell>
          <cell r="AE995">
            <v>400</v>
          </cell>
          <cell r="AH995">
            <v>898.4</v>
          </cell>
          <cell r="AR995">
            <v>2016</v>
          </cell>
          <cell r="AS995">
            <v>1</v>
          </cell>
        </row>
        <row r="996">
          <cell r="F996" t="str">
            <v>Completed</v>
          </cell>
          <cell r="L996" t="str">
            <v>UT</v>
          </cell>
          <cell r="AB996">
            <v>10</v>
          </cell>
          <cell r="AC996">
            <v>377</v>
          </cell>
          <cell r="AE996">
            <v>50</v>
          </cell>
          <cell r="AH996">
            <v>165</v>
          </cell>
          <cell r="AR996">
            <v>2016</v>
          </cell>
          <cell r="AS996">
            <v>1</v>
          </cell>
        </row>
        <row r="997">
          <cell r="F997" t="str">
            <v>Completed</v>
          </cell>
          <cell r="L997" t="str">
            <v>UT</v>
          </cell>
          <cell r="AB997">
            <v>50</v>
          </cell>
          <cell r="AC997">
            <v>1885.0000000000002</v>
          </cell>
          <cell r="AE997">
            <v>250</v>
          </cell>
          <cell r="AH997">
            <v>825</v>
          </cell>
          <cell r="AR997">
            <v>2016</v>
          </cell>
          <cell r="AS997">
            <v>1</v>
          </cell>
        </row>
        <row r="998">
          <cell r="F998" t="str">
            <v>Completed</v>
          </cell>
          <cell r="L998" t="str">
            <v>UT</v>
          </cell>
          <cell r="AB998">
            <v>15</v>
          </cell>
          <cell r="AC998">
            <v>1435.5</v>
          </cell>
          <cell r="AE998">
            <v>150</v>
          </cell>
          <cell r="AH998">
            <v>309.60000000000002</v>
          </cell>
          <cell r="AR998">
            <v>2016</v>
          </cell>
          <cell r="AS998">
            <v>1</v>
          </cell>
        </row>
        <row r="999">
          <cell r="F999" t="str">
            <v>Completed</v>
          </cell>
          <cell r="L999" t="str">
            <v>UT</v>
          </cell>
          <cell r="AB999">
            <v>3</v>
          </cell>
          <cell r="AC999">
            <v>113.10000000000001</v>
          </cell>
          <cell r="AE999">
            <v>15</v>
          </cell>
          <cell r="AH999">
            <v>49.5</v>
          </cell>
          <cell r="AR999">
            <v>2016</v>
          </cell>
          <cell r="AS999">
            <v>1</v>
          </cell>
        </row>
        <row r="1000">
          <cell r="F1000" t="str">
            <v>Completed</v>
          </cell>
          <cell r="L1000" t="str">
            <v>UT</v>
          </cell>
          <cell r="AB1000">
            <v>52</v>
          </cell>
          <cell r="AC1000">
            <v>4976.4000000000005</v>
          </cell>
          <cell r="AE1000">
            <v>676</v>
          </cell>
          <cell r="AH1000">
            <v>1131</v>
          </cell>
          <cell r="AR1000">
            <v>2016</v>
          </cell>
          <cell r="AS1000">
            <v>1</v>
          </cell>
        </row>
        <row r="1001">
          <cell r="F1001" t="str">
            <v>Completed</v>
          </cell>
          <cell r="L1001" t="str">
            <v>UT</v>
          </cell>
          <cell r="AB1001">
            <v>37</v>
          </cell>
          <cell r="AC1001">
            <v>3540.9</v>
          </cell>
          <cell r="AE1001">
            <v>481</v>
          </cell>
          <cell r="AH1001">
            <v>804.75</v>
          </cell>
          <cell r="AR1001">
            <v>2016</v>
          </cell>
          <cell r="AS1001">
            <v>1</v>
          </cell>
        </row>
        <row r="1002">
          <cell r="F1002" t="str">
            <v>Completed</v>
          </cell>
          <cell r="L1002" t="str">
            <v>UT</v>
          </cell>
          <cell r="AB1002">
            <v>4</v>
          </cell>
          <cell r="AC1002">
            <v>382.8</v>
          </cell>
          <cell r="AE1002">
            <v>52</v>
          </cell>
          <cell r="AH1002">
            <v>87</v>
          </cell>
          <cell r="AR1002">
            <v>2016</v>
          </cell>
          <cell r="AS1002">
            <v>1</v>
          </cell>
        </row>
        <row r="1003">
          <cell r="F1003" t="str">
            <v>Completed</v>
          </cell>
          <cell r="L1003" t="str">
            <v>UT</v>
          </cell>
          <cell r="AB1003">
            <v>18</v>
          </cell>
          <cell r="AC1003">
            <v>678.6</v>
          </cell>
          <cell r="AE1003">
            <v>90</v>
          </cell>
          <cell r="AH1003">
            <v>297</v>
          </cell>
          <cell r="AR1003">
            <v>2016</v>
          </cell>
          <cell r="AS1003">
            <v>1</v>
          </cell>
        </row>
        <row r="1004">
          <cell r="F1004" t="str">
            <v>Completed</v>
          </cell>
          <cell r="L1004" t="str">
            <v>UT</v>
          </cell>
          <cell r="AB1004">
            <v>6</v>
          </cell>
          <cell r="AC1004">
            <v>226.20000000000002</v>
          </cell>
          <cell r="AE1004">
            <v>30</v>
          </cell>
          <cell r="AH1004">
            <v>99</v>
          </cell>
          <cell r="AR1004">
            <v>2016</v>
          </cell>
          <cell r="AS1004">
            <v>1</v>
          </cell>
        </row>
        <row r="1005">
          <cell r="F1005" t="str">
            <v>Completed</v>
          </cell>
          <cell r="L1005" t="str">
            <v>UT</v>
          </cell>
          <cell r="AB1005">
            <v>18</v>
          </cell>
          <cell r="AC1005">
            <v>678.6</v>
          </cell>
          <cell r="AE1005">
            <v>90</v>
          </cell>
          <cell r="AH1005">
            <v>297</v>
          </cell>
          <cell r="AR1005">
            <v>2016</v>
          </cell>
          <cell r="AS1005">
            <v>1</v>
          </cell>
        </row>
        <row r="1006">
          <cell r="F1006" t="str">
            <v>Completed</v>
          </cell>
          <cell r="L1006" t="str">
            <v>UT</v>
          </cell>
          <cell r="AB1006">
            <v>3</v>
          </cell>
          <cell r="AC1006">
            <v>113.10000000000001</v>
          </cell>
          <cell r="AE1006">
            <v>15</v>
          </cell>
          <cell r="AH1006">
            <v>49.5</v>
          </cell>
          <cell r="AR1006">
            <v>2016</v>
          </cell>
          <cell r="AS1006">
            <v>1</v>
          </cell>
        </row>
        <row r="1007">
          <cell r="F1007" t="str">
            <v>Completed</v>
          </cell>
          <cell r="L1007" t="str">
            <v>UT</v>
          </cell>
          <cell r="AB1007">
            <v>24</v>
          </cell>
          <cell r="AC1007">
            <v>2296.8000000000002</v>
          </cell>
          <cell r="AE1007">
            <v>312</v>
          </cell>
          <cell r="AH1007">
            <v>522</v>
          </cell>
          <cell r="AR1007">
            <v>2016</v>
          </cell>
          <cell r="AS1007">
            <v>1</v>
          </cell>
        </row>
        <row r="1008">
          <cell r="F1008" t="str">
            <v>Completed</v>
          </cell>
          <cell r="L1008" t="str">
            <v>UT</v>
          </cell>
          <cell r="AB1008">
            <v>36</v>
          </cell>
          <cell r="AC1008">
            <v>3445.2000000000003</v>
          </cell>
          <cell r="AE1008">
            <v>360</v>
          </cell>
          <cell r="AH1008">
            <v>743.04</v>
          </cell>
          <cell r="AR1008">
            <v>2016</v>
          </cell>
          <cell r="AS1008">
            <v>1</v>
          </cell>
        </row>
        <row r="1009">
          <cell r="F1009" t="str">
            <v>Completed</v>
          </cell>
          <cell r="L1009" t="str">
            <v>UT</v>
          </cell>
          <cell r="AB1009">
            <v>24</v>
          </cell>
          <cell r="AC1009">
            <v>904.80000000000007</v>
          </cell>
          <cell r="AE1009">
            <v>120</v>
          </cell>
          <cell r="AH1009">
            <v>396</v>
          </cell>
          <cell r="AR1009">
            <v>2016</v>
          </cell>
          <cell r="AS1009">
            <v>1</v>
          </cell>
        </row>
        <row r="1010">
          <cell r="F1010" t="str">
            <v>Completed</v>
          </cell>
          <cell r="L1010" t="str">
            <v>UT</v>
          </cell>
          <cell r="AB1010">
            <v>18</v>
          </cell>
          <cell r="AC1010">
            <v>678.6</v>
          </cell>
          <cell r="AE1010">
            <v>90</v>
          </cell>
          <cell r="AH1010">
            <v>297</v>
          </cell>
          <cell r="AR1010">
            <v>2016</v>
          </cell>
          <cell r="AS1010">
            <v>1</v>
          </cell>
        </row>
        <row r="1011">
          <cell r="F1011" t="str">
            <v>Completed</v>
          </cell>
          <cell r="L1011" t="str">
            <v>UT</v>
          </cell>
          <cell r="AB1011">
            <v>12</v>
          </cell>
          <cell r="AC1011">
            <v>452.40000000000003</v>
          </cell>
          <cell r="AE1011">
            <v>60</v>
          </cell>
          <cell r="AH1011">
            <v>198</v>
          </cell>
          <cell r="AR1011">
            <v>2016</v>
          </cell>
          <cell r="AS1011">
            <v>1</v>
          </cell>
        </row>
        <row r="1012">
          <cell r="F1012" t="str">
            <v>Completed</v>
          </cell>
          <cell r="L1012" t="str">
            <v>UT</v>
          </cell>
          <cell r="AB1012">
            <v>12</v>
          </cell>
          <cell r="AC1012">
            <v>1148.4000000000001</v>
          </cell>
          <cell r="AE1012">
            <v>120</v>
          </cell>
          <cell r="AH1012">
            <v>247.68</v>
          </cell>
          <cell r="AR1012">
            <v>2016</v>
          </cell>
          <cell r="AS1012">
            <v>1</v>
          </cell>
        </row>
        <row r="1013">
          <cell r="F1013" t="str">
            <v>Completed</v>
          </cell>
          <cell r="L1013" t="str">
            <v>UT</v>
          </cell>
          <cell r="AB1013">
            <v>9</v>
          </cell>
          <cell r="AC1013">
            <v>339.3</v>
          </cell>
          <cell r="AE1013">
            <v>45</v>
          </cell>
          <cell r="AH1013">
            <v>148.5</v>
          </cell>
          <cell r="AR1013">
            <v>2016</v>
          </cell>
          <cell r="AS1013">
            <v>1</v>
          </cell>
        </row>
        <row r="1014">
          <cell r="F1014" t="str">
            <v>Completed</v>
          </cell>
          <cell r="L1014" t="str">
            <v>UT</v>
          </cell>
          <cell r="AB1014">
            <v>12</v>
          </cell>
          <cell r="AC1014">
            <v>1148.4000000000001</v>
          </cell>
          <cell r="AE1014">
            <v>120</v>
          </cell>
          <cell r="AH1014">
            <v>247.68</v>
          </cell>
          <cell r="AR1014">
            <v>2016</v>
          </cell>
          <cell r="AS1014">
            <v>1</v>
          </cell>
        </row>
        <row r="1015">
          <cell r="F1015" t="str">
            <v>Completed</v>
          </cell>
          <cell r="L1015" t="str">
            <v>UT</v>
          </cell>
          <cell r="AB1015">
            <v>6</v>
          </cell>
          <cell r="AC1015">
            <v>574.20000000000005</v>
          </cell>
          <cell r="AE1015">
            <v>60</v>
          </cell>
          <cell r="AH1015">
            <v>123.84</v>
          </cell>
          <cell r="AR1015">
            <v>2016</v>
          </cell>
          <cell r="AS1015">
            <v>1</v>
          </cell>
        </row>
        <row r="1016">
          <cell r="F1016" t="str">
            <v>Completed</v>
          </cell>
          <cell r="L1016" t="str">
            <v>UT</v>
          </cell>
          <cell r="AB1016">
            <v>33</v>
          </cell>
          <cell r="AC1016">
            <v>1244.1000000000001</v>
          </cell>
          <cell r="AE1016">
            <v>165</v>
          </cell>
          <cell r="AH1016">
            <v>544.5</v>
          </cell>
          <cell r="AR1016">
            <v>2016</v>
          </cell>
          <cell r="AS1016">
            <v>1</v>
          </cell>
        </row>
        <row r="1017">
          <cell r="F1017" t="str">
            <v>Completed</v>
          </cell>
          <cell r="L1017" t="str">
            <v>UT</v>
          </cell>
          <cell r="AB1017">
            <v>9</v>
          </cell>
          <cell r="AC1017">
            <v>339.3</v>
          </cell>
          <cell r="AE1017">
            <v>45</v>
          </cell>
          <cell r="AH1017">
            <v>148.5</v>
          </cell>
          <cell r="AR1017">
            <v>2016</v>
          </cell>
          <cell r="AS1017">
            <v>1</v>
          </cell>
        </row>
        <row r="1018">
          <cell r="F1018" t="str">
            <v>Completed</v>
          </cell>
          <cell r="L1018" t="str">
            <v>WA</v>
          </cell>
          <cell r="AB1018">
            <v>34</v>
          </cell>
          <cell r="AC1018">
            <v>3253.8</v>
          </cell>
          <cell r="AE1018">
            <v>340</v>
          </cell>
          <cell r="AH1018">
            <v>498.44</v>
          </cell>
          <cell r="AR1018">
            <v>2016</v>
          </cell>
          <cell r="AS1018">
            <v>1</v>
          </cell>
        </row>
        <row r="1019">
          <cell r="F1019" t="str">
            <v>Completed</v>
          </cell>
          <cell r="L1019" t="str">
            <v>UT</v>
          </cell>
          <cell r="AB1019">
            <v>10</v>
          </cell>
          <cell r="AC1019">
            <v>377</v>
          </cell>
          <cell r="AE1019">
            <v>50</v>
          </cell>
          <cell r="AH1019">
            <v>165</v>
          </cell>
          <cell r="AR1019">
            <v>2016</v>
          </cell>
          <cell r="AS1019">
            <v>1</v>
          </cell>
        </row>
        <row r="1020">
          <cell r="F1020" t="str">
            <v>Completed</v>
          </cell>
          <cell r="L1020" t="str">
            <v>UT</v>
          </cell>
          <cell r="AB1020">
            <v>12</v>
          </cell>
          <cell r="AC1020">
            <v>1148.4000000000001</v>
          </cell>
          <cell r="AE1020">
            <v>156</v>
          </cell>
          <cell r="AH1020">
            <v>261</v>
          </cell>
          <cell r="AR1020">
            <v>2016</v>
          </cell>
          <cell r="AS1020">
            <v>1</v>
          </cell>
        </row>
        <row r="1021">
          <cell r="F1021" t="str">
            <v>Completed</v>
          </cell>
          <cell r="L1021" t="str">
            <v>WA</v>
          </cell>
          <cell r="AB1021">
            <v>6</v>
          </cell>
          <cell r="AC1021">
            <v>574.20000000000005</v>
          </cell>
          <cell r="AE1021">
            <v>41.89</v>
          </cell>
          <cell r="AH1021">
            <v>87.96</v>
          </cell>
          <cell r="AR1021">
            <v>2016</v>
          </cell>
          <cell r="AS1021">
            <v>1</v>
          </cell>
        </row>
        <row r="1022">
          <cell r="F1022" t="str">
            <v>Completed</v>
          </cell>
          <cell r="L1022" t="str">
            <v>WA</v>
          </cell>
          <cell r="AB1022">
            <v>4</v>
          </cell>
          <cell r="AC1022">
            <v>382.8</v>
          </cell>
          <cell r="AE1022">
            <v>40</v>
          </cell>
          <cell r="AH1022">
            <v>58.64</v>
          </cell>
          <cell r="AR1022">
            <v>2016</v>
          </cell>
          <cell r="AS1022">
            <v>1</v>
          </cell>
        </row>
        <row r="1023">
          <cell r="F1023" t="str">
            <v>Completed</v>
          </cell>
          <cell r="L1023" t="str">
            <v>UT</v>
          </cell>
          <cell r="AB1023">
            <v>12</v>
          </cell>
          <cell r="AC1023">
            <v>452.40000000000003</v>
          </cell>
          <cell r="AE1023">
            <v>37.04</v>
          </cell>
          <cell r="AH1023">
            <v>198</v>
          </cell>
          <cell r="AR1023">
            <v>2016</v>
          </cell>
          <cell r="AS1023">
            <v>1</v>
          </cell>
        </row>
        <row r="1024">
          <cell r="F1024" t="str">
            <v>Completed</v>
          </cell>
          <cell r="L1024" t="str">
            <v>UT</v>
          </cell>
          <cell r="AB1024">
            <v>4</v>
          </cell>
          <cell r="AC1024">
            <v>150.80000000000001</v>
          </cell>
          <cell r="AE1024">
            <v>20</v>
          </cell>
          <cell r="AH1024">
            <v>66</v>
          </cell>
          <cell r="AR1024">
            <v>2016</v>
          </cell>
          <cell r="AS1024">
            <v>1</v>
          </cell>
        </row>
        <row r="1025">
          <cell r="F1025" t="str">
            <v>Completed</v>
          </cell>
          <cell r="L1025" t="str">
            <v>UT</v>
          </cell>
          <cell r="AB1025">
            <v>20</v>
          </cell>
          <cell r="AC1025">
            <v>754</v>
          </cell>
          <cell r="AE1025">
            <v>100</v>
          </cell>
          <cell r="AH1025">
            <v>330</v>
          </cell>
          <cell r="AR1025">
            <v>2016</v>
          </cell>
          <cell r="AS1025">
            <v>1</v>
          </cell>
        </row>
        <row r="1026">
          <cell r="F1026" t="str">
            <v>Completed</v>
          </cell>
          <cell r="L1026" t="str">
            <v>UT</v>
          </cell>
          <cell r="AB1026">
            <v>7</v>
          </cell>
          <cell r="AC1026">
            <v>669.9</v>
          </cell>
          <cell r="AE1026">
            <v>91</v>
          </cell>
          <cell r="AH1026">
            <v>152.25</v>
          </cell>
          <cell r="AR1026">
            <v>2016</v>
          </cell>
          <cell r="AS1026">
            <v>1</v>
          </cell>
        </row>
        <row r="1027">
          <cell r="F1027" t="str">
            <v>Completed</v>
          </cell>
          <cell r="L1027" t="str">
            <v>UT</v>
          </cell>
          <cell r="AB1027">
            <v>1</v>
          </cell>
          <cell r="AC1027">
            <v>111.2</v>
          </cell>
          <cell r="AE1027">
            <v>7</v>
          </cell>
          <cell r="AH1027">
            <v>19.87</v>
          </cell>
          <cell r="AR1027">
            <v>2016</v>
          </cell>
          <cell r="AS1027">
            <v>1</v>
          </cell>
        </row>
        <row r="1028">
          <cell r="F1028" t="str">
            <v>Completed</v>
          </cell>
          <cell r="L1028" t="str">
            <v>UT</v>
          </cell>
          <cell r="AB1028">
            <v>24</v>
          </cell>
          <cell r="AC1028">
            <v>2296.8000000000002</v>
          </cell>
          <cell r="AE1028">
            <v>312</v>
          </cell>
          <cell r="AH1028">
            <v>522</v>
          </cell>
          <cell r="AR1028">
            <v>2016</v>
          </cell>
          <cell r="AS1028">
            <v>1</v>
          </cell>
        </row>
        <row r="1029">
          <cell r="F1029" t="str">
            <v>Completed</v>
          </cell>
          <cell r="L1029" t="str">
            <v>UT</v>
          </cell>
          <cell r="AB1029">
            <v>12</v>
          </cell>
          <cell r="AC1029">
            <v>1148.4000000000001</v>
          </cell>
          <cell r="AE1029">
            <v>156</v>
          </cell>
          <cell r="AH1029">
            <v>261</v>
          </cell>
          <cell r="AR1029">
            <v>2016</v>
          </cell>
          <cell r="AS1029">
            <v>1</v>
          </cell>
        </row>
        <row r="1030">
          <cell r="F1030" t="str">
            <v>Completed</v>
          </cell>
          <cell r="L1030" t="str">
            <v>UT</v>
          </cell>
          <cell r="AB1030">
            <v>20</v>
          </cell>
          <cell r="AC1030">
            <v>754</v>
          </cell>
          <cell r="AE1030">
            <v>100</v>
          </cell>
          <cell r="AH1030">
            <v>330</v>
          </cell>
          <cell r="AR1030">
            <v>2016</v>
          </cell>
          <cell r="AS1030">
            <v>1</v>
          </cell>
        </row>
        <row r="1031">
          <cell r="F1031" t="str">
            <v>Completed</v>
          </cell>
          <cell r="L1031" t="str">
            <v>UT</v>
          </cell>
          <cell r="AB1031">
            <v>12</v>
          </cell>
          <cell r="AC1031">
            <v>1148.4000000000001</v>
          </cell>
          <cell r="AE1031">
            <v>156</v>
          </cell>
          <cell r="AH1031">
            <v>261</v>
          </cell>
          <cell r="AR1031">
            <v>2016</v>
          </cell>
          <cell r="AS1031">
            <v>1</v>
          </cell>
        </row>
        <row r="1032">
          <cell r="F1032" t="str">
            <v>Completed</v>
          </cell>
          <cell r="L1032" t="str">
            <v>UT</v>
          </cell>
          <cell r="AB1032">
            <v>12</v>
          </cell>
          <cell r="AC1032">
            <v>1148.4000000000001</v>
          </cell>
          <cell r="AE1032">
            <v>156</v>
          </cell>
          <cell r="AH1032">
            <v>261</v>
          </cell>
          <cell r="AR1032">
            <v>2016</v>
          </cell>
          <cell r="AS1032">
            <v>1</v>
          </cell>
        </row>
        <row r="1033">
          <cell r="F1033" t="str">
            <v>Completed</v>
          </cell>
          <cell r="L1033" t="str">
            <v>UT</v>
          </cell>
          <cell r="AB1033">
            <v>9</v>
          </cell>
          <cell r="AC1033">
            <v>339.3</v>
          </cell>
          <cell r="AE1033">
            <v>45</v>
          </cell>
          <cell r="AH1033">
            <v>148.5</v>
          </cell>
          <cell r="AR1033">
            <v>2016</v>
          </cell>
          <cell r="AS1033">
            <v>1</v>
          </cell>
        </row>
        <row r="1034">
          <cell r="F1034" t="str">
            <v>Completed</v>
          </cell>
          <cell r="L1034" t="str">
            <v>UT</v>
          </cell>
          <cell r="AB1034">
            <v>50</v>
          </cell>
          <cell r="AC1034">
            <v>5560</v>
          </cell>
          <cell r="AE1034">
            <v>350</v>
          </cell>
          <cell r="AH1034">
            <v>993.5</v>
          </cell>
          <cell r="AR1034">
            <v>2016</v>
          </cell>
          <cell r="AS1034">
            <v>1</v>
          </cell>
        </row>
        <row r="1035">
          <cell r="F1035" t="str">
            <v>Completed</v>
          </cell>
          <cell r="L1035" t="str">
            <v>UT</v>
          </cell>
          <cell r="AB1035">
            <v>7</v>
          </cell>
          <cell r="AC1035">
            <v>669.9</v>
          </cell>
          <cell r="AE1035">
            <v>70</v>
          </cell>
          <cell r="AH1035">
            <v>144.47999999999999</v>
          </cell>
          <cell r="AR1035">
            <v>2016</v>
          </cell>
          <cell r="AS1035">
            <v>1</v>
          </cell>
        </row>
        <row r="1036">
          <cell r="F1036" t="str">
            <v>Completed</v>
          </cell>
          <cell r="L1036" t="str">
            <v>UT</v>
          </cell>
          <cell r="AB1036">
            <v>3</v>
          </cell>
          <cell r="AC1036">
            <v>113.10000000000001</v>
          </cell>
          <cell r="AE1036">
            <v>15</v>
          </cell>
          <cell r="AH1036">
            <v>49.5</v>
          </cell>
          <cell r="AR1036">
            <v>2016</v>
          </cell>
          <cell r="AS1036">
            <v>1</v>
          </cell>
        </row>
        <row r="1037">
          <cell r="F1037" t="str">
            <v>Completed</v>
          </cell>
          <cell r="L1037" t="str">
            <v>UT</v>
          </cell>
          <cell r="AB1037">
            <v>100</v>
          </cell>
          <cell r="AC1037">
            <v>11120</v>
          </cell>
          <cell r="AE1037">
            <v>700</v>
          </cell>
          <cell r="AH1037">
            <v>1987</v>
          </cell>
          <cell r="AR1037">
            <v>2016</v>
          </cell>
          <cell r="AS1037">
            <v>1</v>
          </cell>
        </row>
        <row r="1038">
          <cell r="F1038" t="str">
            <v>Completed</v>
          </cell>
          <cell r="L1038" t="str">
            <v>UT</v>
          </cell>
          <cell r="AB1038">
            <v>18</v>
          </cell>
          <cell r="AC1038">
            <v>1722.6000000000001</v>
          </cell>
          <cell r="AE1038">
            <v>180</v>
          </cell>
          <cell r="AH1038">
            <v>371.52</v>
          </cell>
          <cell r="AR1038">
            <v>2016</v>
          </cell>
          <cell r="AS1038">
            <v>1</v>
          </cell>
        </row>
        <row r="1039">
          <cell r="F1039" t="str">
            <v>Completed</v>
          </cell>
          <cell r="L1039" t="str">
            <v>UT</v>
          </cell>
          <cell r="AB1039">
            <v>12</v>
          </cell>
          <cell r="AC1039">
            <v>1148.4000000000001</v>
          </cell>
          <cell r="AE1039">
            <v>120</v>
          </cell>
          <cell r="AH1039">
            <v>247.68</v>
          </cell>
          <cell r="AR1039">
            <v>2016</v>
          </cell>
          <cell r="AS1039">
            <v>1</v>
          </cell>
        </row>
        <row r="1040">
          <cell r="F1040" t="str">
            <v>Completed</v>
          </cell>
          <cell r="L1040" t="str">
            <v>UT</v>
          </cell>
          <cell r="AB1040">
            <v>12</v>
          </cell>
          <cell r="AC1040">
            <v>452.40000000000003</v>
          </cell>
          <cell r="AE1040">
            <v>60</v>
          </cell>
          <cell r="AH1040">
            <v>198</v>
          </cell>
          <cell r="AR1040">
            <v>2016</v>
          </cell>
          <cell r="AS1040">
            <v>1</v>
          </cell>
        </row>
        <row r="1041">
          <cell r="F1041" t="str">
            <v>Completed</v>
          </cell>
          <cell r="L1041" t="str">
            <v>UT</v>
          </cell>
          <cell r="AB1041">
            <v>15</v>
          </cell>
          <cell r="AC1041">
            <v>565.5</v>
          </cell>
          <cell r="AE1041">
            <v>75</v>
          </cell>
          <cell r="AH1041">
            <v>247.5</v>
          </cell>
          <cell r="AR1041">
            <v>2016</v>
          </cell>
          <cell r="AS1041">
            <v>1</v>
          </cell>
        </row>
        <row r="1042">
          <cell r="F1042" t="str">
            <v>Completed</v>
          </cell>
          <cell r="L1042" t="str">
            <v>UT</v>
          </cell>
          <cell r="AB1042">
            <v>5</v>
          </cell>
          <cell r="AC1042">
            <v>188.5</v>
          </cell>
          <cell r="AE1042">
            <v>25</v>
          </cell>
          <cell r="AH1042">
            <v>82.5</v>
          </cell>
          <cell r="AR1042">
            <v>2016</v>
          </cell>
          <cell r="AS1042">
            <v>1</v>
          </cell>
        </row>
        <row r="1043">
          <cell r="F1043" t="str">
            <v>Completed</v>
          </cell>
          <cell r="L1043" t="str">
            <v>UT</v>
          </cell>
          <cell r="AB1043">
            <v>30</v>
          </cell>
          <cell r="AC1043">
            <v>2871</v>
          </cell>
          <cell r="AE1043">
            <v>300</v>
          </cell>
          <cell r="AH1043">
            <v>619.20000000000005</v>
          </cell>
          <cell r="AR1043">
            <v>2016</v>
          </cell>
          <cell r="AS1043">
            <v>1</v>
          </cell>
        </row>
        <row r="1044">
          <cell r="F1044" t="str">
            <v>Completed</v>
          </cell>
          <cell r="L1044" t="str">
            <v>UT</v>
          </cell>
          <cell r="AB1044">
            <v>15</v>
          </cell>
          <cell r="AC1044">
            <v>565.5</v>
          </cell>
          <cell r="AE1044">
            <v>75</v>
          </cell>
          <cell r="AH1044">
            <v>247.5</v>
          </cell>
          <cell r="AR1044">
            <v>2016</v>
          </cell>
          <cell r="AS1044">
            <v>1</v>
          </cell>
        </row>
        <row r="1045">
          <cell r="F1045" t="str">
            <v>Completed</v>
          </cell>
          <cell r="L1045" t="str">
            <v>UT</v>
          </cell>
          <cell r="AB1045">
            <v>6</v>
          </cell>
          <cell r="AC1045">
            <v>574.20000000000005</v>
          </cell>
          <cell r="AE1045">
            <v>60</v>
          </cell>
          <cell r="AH1045">
            <v>123.84</v>
          </cell>
          <cell r="AR1045">
            <v>2016</v>
          </cell>
          <cell r="AS1045">
            <v>1</v>
          </cell>
        </row>
        <row r="1046">
          <cell r="F1046" t="str">
            <v>Completed</v>
          </cell>
          <cell r="L1046" t="str">
            <v>UT</v>
          </cell>
          <cell r="AB1046">
            <v>44</v>
          </cell>
          <cell r="AC1046">
            <v>4892.8</v>
          </cell>
          <cell r="AE1046">
            <v>308</v>
          </cell>
          <cell r="AH1046">
            <v>874.28</v>
          </cell>
          <cell r="AR1046">
            <v>2016</v>
          </cell>
          <cell r="AS1046">
            <v>1</v>
          </cell>
        </row>
        <row r="1047">
          <cell r="F1047" t="str">
            <v>Completed</v>
          </cell>
          <cell r="L1047" t="str">
            <v>UT</v>
          </cell>
          <cell r="AB1047">
            <v>24</v>
          </cell>
          <cell r="AC1047">
            <v>2296.8000000000002</v>
          </cell>
          <cell r="AE1047">
            <v>312</v>
          </cell>
          <cell r="AH1047">
            <v>522</v>
          </cell>
          <cell r="AR1047">
            <v>2016</v>
          </cell>
          <cell r="AS1047">
            <v>1</v>
          </cell>
        </row>
        <row r="1048">
          <cell r="F1048" t="str">
            <v>Completed</v>
          </cell>
          <cell r="L1048" t="str">
            <v>UT</v>
          </cell>
          <cell r="AB1048">
            <v>3</v>
          </cell>
          <cell r="AC1048">
            <v>113.10000000000001</v>
          </cell>
          <cell r="AE1048">
            <v>15</v>
          </cell>
          <cell r="AH1048">
            <v>49.5</v>
          </cell>
          <cell r="AR1048">
            <v>2016</v>
          </cell>
          <cell r="AS1048">
            <v>1</v>
          </cell>
        </row>
        <row r="1049">
          <cell r="F1049" t="str">
            <v>Completed</v>
          </cell>
          <cell r="L1049" t="str">
            <v>UT</v>
          </cell>
          <cell r="AB1049">
            <v>12</v>
          </cell>
          <cell r="AC1049">
            <v>1148.4000000000001</v>
          </cell>
          <cell r="AE1049">
            <v>156</v>
          </cell>
          <cell r="AH1049">
            <v>261</v>
          </cell>
          <cell r="AR1049">
            <v>2016</v>
          </cell>
          <cell r="AS1049">
            <v>1</v>
          </cell>
        </row>
        <row r="1050">
          <cell r="F1050" t="str">
            <v>Completed</v>
          </cell>
          <cell r="L1050" t="str">
            <v>UT</v>
          </cell>
          <cell r="AB1050">
            <v>18</v>
          </cell>
          <cell r="AC1050">
            <v>2001.6000000000001</v>
          </cell>
          <cell r="AE1050">
            <v>126</v>
          </cell>
          <cell r="AH1050">
            <v>357.66</v>
          </cell>
          <cell r="AR1050">
            <v>2016</v>
          </cell>
          <cell r="AS1050">
            <v>1</v>
          </cell>
        </row>
        <row r="1051">
          <cell r="F1051" t="str">
            <v>Completed</v>
          </cell>
          <cell r="L1051" t="str">
            <v>UT</v>
          </cell>
          <cell r="AB1051">
            <v>5</v>
          </cell>
          <cell r="AC1051">
            <v>556</v>
          </cell>
          <cell r="AE1051">
            <v>35</v>
          </cell>
          <cell r="AH1051">
            <v>99.35</v>
          </cell>
          <cell r="AR1051">
            <v>2016</v>
          </cell>
          <cell r="AS1051">
            <v>1</v>
          </cell>
        </row>
        <row r="1052">
          <cell r="F1052" t="str">
            <v>Completed</v>
          </cell>
          <cell r="L1052" t="str">
            <v>UT</v>
          </cell>
          <cell r="AB1052">
            <v>48</v>
          </cell>
          <cell r="AC1052">
            <v>4593.6000000000004</v>
          </cell>
          <cell r="AE1052">
            <v>624</v>
          </cell>
          <cell r="AH1052">
            <v>1044</v>
          </cell>
          <cell r="AR1052">
            <v>2016</v>
          </cell>
          <cell r="AS1052">
            <v>1</v>
          </cell>
        </row>
        <row r="1053">
          <cell r="F1053" t="str">
            <v>Completed</v>
          </cell>
          <cell r="L1053" t="str">
            <v>UT</v>
          </cell>
          <cell r="AB1053">
            <v>18</v>
          </cell>
          <cell r="AC1053">
            <v>1722.6000000000001</v>
          </cell>
          <cell r="AE1053">
            <v>234</v>
          </cell>
          <cell r="AH1053">
            <v>391.5</v>
          </cell>
          <cell r="AR1053">
            <v>2016</v>
          </cell>
          <cell r="AS1053">
            <v>1</v>
          </cell>
        </row>
        <row r="1054">
          <cell r="F1054" t="str">
            <v>Completed</v>
          </cell>
          <cell r="L1054" t="str">
            <v>UT</v>
          </cell>
          <cell r="AB1054">
            <v>24</v>
          </cell>
          <cell r="AC1054">
            <v>2296.8000000000002</v>
          </cell>
          <cell r="AE1054">
            <v>240</v>
          </cell>
          <cell r="AH1054">
            <v>495.36</v>
          </cell>
          <cell r="AR1054">
            <v>2016</v>
          </cell>
          <cell r="AS1054">
            <v>1</v>
          </cell>
        </row>
        <row r="1055">
          <cell r="F1055" t="str">
            <v>Completed</v>
          </cell>
          <cell r="L1055" t="str">
            <v>UT</v>
          </cell>
          <cell r="AB1055">
            <v>6</v>
          </cell>
          <cell r="AC1055">
            <v>226.20000000000002</v>
          </cell>
          <cell r="AE1055">
            <v>30</v>
          </cell>
          <cell r="AH1055">
            <v>99</v>
          </cell>
          <cell r="AR1055">
            <v>2016</v>
          </cell>
          <cell r="AS1055">
            <v>1</v>
          </cell>
        </row>
        <row r="1056">
          <cell r="F1056" t="str">
            <v>Completed</v>
          </cell>
          <cell r="L1056" t="str">
            <v>UT</v>
          </cell>
          <cell r="AB1056">
            <v>6</v>
          </cell>
          <cell r="AC1056">
            <v>574.20000000000005</v>
          </cell>
          <cell r="AE1056">
            <v>60</v>
          </cell>
          <cell r="AH1056">
            <v>123.84</v>
          </cell>
          <cell r="AR1056">
            <v>2016</v>
          </cell>
          <cell r="AS1056">
            <v>1</v>
          </cell>
        </row>
        <row r="1057">
          <cell r="F1057" t="str">
            <v>Completed</v>
          </cell>
          <cell r="L1057" t="str">
            <v>UT</v>
          </cell>
          <cell r="AB1057">
            <v>12</v>
          </cell>
          <cell r="AC1057">
            <v>1148.4000000000001</v>
          </cell>
          <cell r="AE1057">
            <v>120</v>
          </cell>
          <cell r="AH1057">
            <v>247.68</v>
          </cell>
          <cell r="AR1057">
            <v>2016</v>
          </cell>
          <cell r="AS1057">
            <v>1</v>
          </cell>
        </row>
        <row r="1058">
          <cell r="F1058" t="str">
            <v>Completed</v>
          </cell>
          <cell r="L1058" t="str">
            <v>UT</v>
          </cell>
          <cell r="AB1058">
            <v>60</v>
          </cell>
          <cell r="AC1058">
            <v>5742</v>
          </cell>
          <cell r="AE1058">
            <v>600</v>
          </cell>
          <cell r="AH1058">
            <v>1238.4000000000001</v>
          </cell>
          <cell r="AR1058">
            <v>2016</v>
          </cell>
          <cell r="AS1058">
            <v>1</v>
          </cell>
        </row>
        <row r="1059">
          <cell r="F1059" t="str">
            <v>Completed</v>
          </cell>
          <cell r="L1059" t="str">
            <v>UT</v>
          </cell>
          <cell r="AB1059">
            <v>12</v>
          </cell>
          <cell r="AC1059">
            <v>452.40000000000003</v>
          </cell>
          <cell r="AE1059">
            <v>60</v>
          </cell>
          <cell r="AH1059">
            <v>198</v>
          </cell>
          <cell r="AR1059">
            <v>2016</v>
          </cell>
          <cell r="AS1059">
            <v>1</v>
          </cell>
        </row>
        <row r="1060">
          <cell r="F1060" t="str">
            <v>Completed</v>
          </cell>
          <cell r="L1060" t="str">
            <v>UT</v>
          </cell>
          <cell r="AB1060">
            <v>522</v>
          </cell>
          <cell r="AC1060">
            <v>49955.4</v>
          </cell>
          <cell r="AE1060">
            <v>6786</v>
          </cell>
          <cell r="AH1060">
            <v>11353.5</v>
          </cell>
          <cell r="AR1060">
            <v>2016</v>
          </cell>
          <cell r="AS1060">
            <v>1</v>
          </cell>
        </row>
        <row r="1061">
          <cell r="F1061" t="str">
            <v>Completed</v>
          </cell>
          <cell r="L1061" t="str">
            <v>UT</v>
          </cell>
          <cell r="AB1061">
            <v>444</v>
          </cell>
          <cell r="AC1061">
            <v>42490.8</v>
          </cell>
          <cell r="AE1061">
            <v>5772</v>
          </cell>
          <cell r="AH1061">
            <v>9657</v>
          </cell>
          <cell r="AR1061">
            <v>2016</v>
          </cell>
          <cell r="AS1061">
            <v>1</v>
          </cell>
        </row>
        <row r="1062">
          <cell r="F1062" t="str">
            <v>Completed</v>
          </cell>
          <cell r="L1062" t="str">
            <v>UT</v>
          </cell>
          <cell r="AB1062">
            <v>64</v>
          </cell>
          <cell r="AC1062">
            <v>6124.8</v>
          </cell>
          <cell r="AE1062">
            <v>640</v>
          </cell>
          <cell r="AH1062">
            <v>1320.96</v>
          </cell>
          <cell r="AR1062">
            <v>2016</v>
          </cell>
          <cell r="AS1062">
            <v>1</v>
          </cell>
        </row>
        <row r="1063">
          <cell r="F1063" t="str">
            <v>Completed</v>
          </cell>
          <cell r="L1063" t="str">
            <v>UT</v>
          </cell>
          <cell r="AB1063">
            <v>27</v>
          </cell>
          <cell r="AC1063">
            <v>1017.9000000000001</v>
          </cell>
          <cell r="AE1063">
            <v>135</v>
          </cell>
          <cell r="AH1063">
            <v>445.5</v>
          </cell>
          <cell r="AR1063">
            <v>2016</v>
          </cell>
          <cell r="AS1063">
            <v>1</v>
          </cell>
        </row>
        <row r="1064">
          <cell r="F1064" t="str">
            <v>Completed</v>
          </cell>
          <cell r="L1064" t="str">
            <v>UT</v>
          </cell>
          <cell r="AB1064">
            <v>24</v>
          </cell>
          <cell r="AC1064">
            <v>2668.8</v>
          </cell>
          <cell r="AE1064">
            <v>168</v>
          </cell>
          <cell r="AH1064">
            <v>476.88</v>
          </cell>
          <cell r="AR1064">
            <v>2016</v>
          </cell>
          <cell r="AS1064">
            <v>1</v>
          </cell>
        </row>
        <row r="1065">
          <cell r="F1065" t="str">
            <v>Completed</v>
          </cell>
          <cell r="L1065" t="str">
            <v>UT</v>
          </cell>
          <cell r="AB1065">
            <v>180</v>
          </cell>
          <cell r="AC1065">
            <v>6786.0000000000009</v>
          </cell>
          <cell r="AE1065">
            <v>900</v>
          </cell>
          <cell r="AH1065">
            <v>2970</v>
          </cell>
          <cell r="AR1065">
            <v>2016</v>
          </cell>
          <cell r="AS1065">
            <v>1</v>
          </cell>
        </row>
        <row r="1066">
          <cell r="F1066" t="str">
            <v>Completed</v>
          </cell>
          <cell r="L1066" t="str">
            <v>UT</v>
          </cell>
          <cell r="AB1066">
            <v>18</v>
          </cell>
          <cell r="AC1066">
            <v>1722.6000000000001</v>
          </cell>
          <cell r="AE1066">
            <v>234</v>
          </cell>
          <cell r="AH1066">
            <v>559.08000000000004</v>
          </cell>
          <cell r="AR1066">
            <v>2016</v>
          </cell>
          <cell r="AS1066">
            <v>1</v>
          </cell>
        </row>
        <row r="1067">
          <cell r="F1067" t="str">
            <v>Completed</v>
          </cell>
          <cell r="L1067" t="str">
            <v>UT</v>
          </cell>
          <cell r="AB1067">
            <v>12</v>
          </cell>
          <cell r="AC1067">
            <v>1148.4000000000001</v>
          </cell>
          <cell r="AE1067">
            <v>156</v>
          </cell>
          <cell r="AH1067">
            <v>372.72</v>
          </cell>
          <cell r="AR1067">
            <v>2016</v>
          </cell>
          <cell r="AS1067">
            <v>1</v>
          </cell>
        </row>
        <row r="1068">
          <cell r="F1068" t="str">
            <v>Completed</v>
          </cell>
          <cell r="L1068" t="str">
            <v>UT</v>
          </cell>
          <cell r="AB1068">
            <v>4</v>
          </cell>
          <cell r="AC1068">
            <v>382.8</v>
          </cell>
          <cell r="AE1068">
            <v>40</v>
          </cell>
          <cell r="AH1068">
            <v>82.56</v>
          </cell>
          <cell r="AR1068">
            <v>2016</v>
          </cell>
          <cell r="AS1068">
            <v>1</v>
          </cell>
        </row>
        <row r="1069">
          <cell r="F1069" t="str">
            <v>Completed</v>
          </cell>
          <cell r="L1069" t="str">
            <v>UT</v>
          </cell>
          <cell r="AB1069">
            <v>12</v>
          </cell>
          <cell r="AC1069">
            <v>452.40000000000003</v>
          </cell>
          <cell r="AE1069">
            <v>60</v>
          </cell>
          <cell r="AH1069">
            <v>198</v>
          </cell>
          <cell r="AR1069">
            <v>2016</v>
          </cell>
          <cell r="AS1069">
            <v>1</v>
          </cell>
        </row>
        <row r="1070">
          <cell r="F1070" t="str">
            <v>Completed</v>
          </cell>
          <cell r="L1070" t="str">
            <v>UT</v>
          </cell>
          <cell r="AB1070">
            <v>38</v>
          </cell>
          <cell r="AC1070">
            <v>3636.6</v>
          </cell>
          <cell r="AE1070">
            <v>494</v>
          </cell>
          <cell r="AH1070">
            <v>826.5</v>
          </cell>
          <cell r="AR1070">
            <v>2016</v>
          </cell>
          <cell r="AS1070">
            <v>1</v>
          </cell>
        </row>
        <row r="1071">
          <cell r="F1071" t="str">
            <v>Completed</v>
          </cell>
          <cell r="L1071" t="str">
            <v>UT</v>
          </cell>
          <cell r="AB1071">
            <v>4</v>
          </cell>
          <cell r="AC1071">
            <v>150.80000000000001</v>
          </cell>
          <cell r="AE1071">
            <v>20</v>
          </cell>
          <cell r="AH1071">
            <v>66</v>
          </cell>
          <cell r="AR1071">
            <v>2016</v>
          </cell>
          <cell r="AS1071">
            <v>1</v>
          </cell>
        </row>
        <row r="1072">
          <cell r="F1072" t="str">
            <v>Completed</v>
          </cell>
          <cell r="L1072" t="str">
            <v>UT</v>
          </cell>
          <cell r="AB1072">
            <v>6</v>
          </cell>
          <cell r="AC1072">
            <v>574.20000000000005</v>
          </cell>
          <cell r="AE1072">
            <v>78</v>
          </cell>
          <cell r="AH1072">
            <v>130.5</v>
          </cell>
          <cell r="AR1072">
            <v>2016</v>
          </cell>
          <cell r="AS1072">
            <v>1</v>
          </cell>
        </row>
        <row r="1073">
          <cell r="F1073" t="str">
            <v>Completed</v>
          </cell>
          <cell r="L1073" t="str">
            <v>UT</v>
          </cell>
          <cell r="AB1073">
            <v>6</v>
          </cell>
          <cell r="AC1073">
            <v>226.20000000000002</v>
          </cell>
          <cell r="AE1073">
            <v>30</v>
          </cell>
          <cell r="AH1073">
            <v>99</v>
          </cell>
          <cell r="AR1073">
            <v>2016</v>
          </cell>
          <cell r="AS1073">
            <v>1</v>
          </cell>
        </row>
        <row r="1074">
          <cell r="F1074" t="str">
            <v>Completed</v>
          </cell>
          <cell r="L1074" t="str">
            <v>UT</v>
          </cell>
          <cell r="AB1074">
            <v>6</v>
          </cell>
          <cell r="AC1074">
            <v>574.20000000000005</v>
          </cell>
          <cell r="AE1074">
            <v>78</v>
          </cell>
          <cell r="AH1074">
            <v>130.5</v>
          </cell>
          <cell r="AR1074">
            <v>2016</v>
          </cell>
          <cell r="AS1074">
            <v>1</v>
          </cell>
        </row>
        <row r="1075">
          <cell r="F1075" t="str">
            <v>Completed</v>
          </cell>
          <cell r="L1075" t="str">
            <v>UT</v>
          </cell>
          <cell r="AB1075">
            <v>8</v>
          </cell>
          <cell r="AC1075">
            <v>765.6</v>
          </cell>
          <cell r="AE1075">
            <v>104</v>
          </cell>
          <cell r="AH1075">
            <v>174</v>
          </cell>
          <cell r="AR1075">
            <v>2016</v>
          </cell>
          <cell r="AS1075">
            <v>1</v>
          </cell>
        </row>
        <row r="1076">
          <cell r="F1076" t="str">
            <v>Completed</v>
          </cell>
          <cell r="L1076" t="str">
            <v>UT</v>
          </cell>
          <cell r="AB1076">
            <v>8</v>
          </cell>
          <cell r="AC1076">
            <v>765.6</v>
          </cell>
          <cell r="AE1076">
            <v>104</v>
          </cell>
          <cell r="AH1076">
            <v>174</v>
          </cell>
          <cell r="AR1076">
            <v>2016</v>
          </cell>
          <cell r="AS1076">
            <v>1</v>
          </cell>
        </row>
        <row r="1077">
          <cell r="F1077" t="str">
            <v>Completed</v>
          </cell>
          <cell r="L1077" t="str">
            <v>UT</v>
          </cell>
          <cell r="AB1077">
            <v>64</v>
          </cell>
          <cell r="AC1077">
            <v>2412.8000000000002</v>
          </cell>
          <cell r="AE1077">
            <v>320</v>
          </cell>
          <cell r="AH1077">
            <v>1056</v>
          </cell>
          <cell r="AR1077">
            <v>2016</v>
          </cell>
          <cell r="AS1077">
            <v>1</v>
          </cell>
        </row>
        <row r="1078">
          <cell r="F1078" t="str">
            <v>Completed</v>
          </cell>
          <cell r="L1078" t="str">
            <v>UT</v>
          </cell>
          <cell r="AB1078">
            <v>3</v>
          </cell>
          <cell r="AC1078">
            <v>287.10000000000002</v>
          </cell>
          <cell r="AE1078">
            <v>30</v>
          </cell>
          <cell r="AH1078">
            <v>61.92</v>
          </cell>
          <cell r="AR1078">
            <v>2016</v>
          </cell>
          <cell r="AS1078">
            <v>1</v>
          </cell>
        </row>
        <row r="1079">
          <cell r="F1079" t="str">
            <v>Completed</v>
          </cell>
          <cell r="L1079" t="str">
            <v>UT</v>
          </cell>
          <cell r="AB1079">
            <v>2</v>
          </cell>
          <cell r="AC1079">
            <v>135.19999999999999</v>
          </cell>
          <cell r="AE1079">
            <v>10</v>
          </cell>
          <cell r="AH1079">
            <v>22.46</v>
          </cell>
          <cell r="AR1079">
            <v>2016</v>
          </cell>
          <cell r="AS1079">
            <v>1</v>
          </cell>
        </row>
        <row r="1080">
          <cell r="F1080" t="str">
            <v>Completed</v>
          </cell>
          <cell r="L1080" t="str">
            <v>UT</v>
          </cell>
          <cell r="AB1080">
            <v>4</v>
          </cell>
          <cell r="AC1080">
            <v>150.80000000000001</v>
          </cell>
          <cell r="AE1080">
            <v>20</v>
          </cell>
          <cell r="AH1080">
            <v>66</v>
          </cell>
          <cell r="AR1080">
            <v>2016</v>
          </cell>
          <cell r="AS1080">
            <v>1</v>
          </cell>
        </row>
        <row r="1081">
          <cell r="F1081" t="str">
            <v>Completed</v>
          </cell>
          <cell r="L1081" t="str">
            <v>UT</v>
          </cell>
          <cell r="AB1081">
            <v>1</v>
          </cell>
          <cell r="AC1081">
            <v>95.7</v>
          </cell>
          <cell r="AE1081">
            <v>10</v>
          </cell>
          <cell r="AH1081">
            <v>20.64</v>
          </cell>
          <cell r="AR1081">
            <v>2016</v>
          </cell>
          <cell r="AS1081">
            <v>1</v>
          </cell>
        </row>
        <row r="1082">
          <cell r="F1082" t="str">
            <v>Completed</v>
          </cell>
          <cell r="L1082" t="str">
            <v>UT</v>
          </cell>
          <cell r="AB1082">
            <v>1</v>
          </cell>
          <cell r="AC1082">
            <v>95.7</v>
          </cell>
          <cell r="AE1082">
            <v>13</v>
          </cell>
          <cell r="AH1082">
            <v>21.75</v>
          </cell>
          <cell r="AR1082">
            <v>2016</v>
          </cell>
          <cell r="AS1082">
            <v>1</v>
          </cell>
        </row>
        <row r="1083">
          <cell r="F1083" t="str">
            <v>Completed</v>
          </cell>
          <cell r="L1083" t="str">
            <v>UT</v>
          </cell>
          <cell r="AB1083">
            <v>18</v>
          </cell>
          <cell r="AC1083">
            <v>1722.6000000000001</v>
          </cell>
          <cell r="AE1083">
            <v>180</v>
          </cell>
          <cell r="AH1083">
            <v>371.52</v>
          </cell>
          <cell r="AR1083">
            <v>2016</v>
          </cell>
          <cell r="AS1083">
            <v>1</v>
          </cell>
        </row>
        <row r="1084">
          <cell r="F1084" t="str">
            <v>Completed</v>
          </cell>
          <cell r="L1084" t="str">
            <v>UT</v>
          </cell>
          <cell r="AB1084">
            <v>18</v>
          </cell>
          <cell r="AC1084">
            <v>678.6</v>
          </cell>
          <cell r="AE1084">
            <v>90</v>
          </cell>
          <cell r="AH1084">
            <v>297</v>
          </cell>
          <cell r="AR1084">
            <v>2016</v>
          </cell>
          <cell r="AS1084">
            <v>1</v>
          </cell>
        </row>
        <row r="1085">
          <cell r="F1085" t="str">
            <v>Completed</v>
          </cell>
          <cell r="L1085" t="str">
            <v>UT</v>
          </cell>
          <cell r="AB1085">
            <v>6</v>
          </cell>
          <cell r="AC1085">
            <v>574.20000000000005</v>
          </cell>
          <cell r="AE1085">
            <v>78</v>
          </cell>
          <cell r="AH1085">
            <v>130.5</v>
          </cell>
          <cell r="AR1085">
            <v>2016</v>
          </cell>
          <cell r="AS1085">
            <v>1</v>
          </cell>
        </row>
        <row r="1086">
          <cell r="F1086" t="str">
            <v>Completed</v>
          </cell>
          <cell r="L1086" t="str">
            <v>UT</v>
          </cell>
          <cell r="AB1086">
            <v>3</v>
          </cell>
          <cell r="AC1086">
            <v>287.10000000000002</v>
          </cell>
          <cell r="AE1086">
            <v>30</v>
          </cell>
          <cell r="AH1086">
            <v>61.92</v>
          </cell>
          <cell r="AR1086">
            <v>2016</v>
          </cell>
          <cell r="AS1086">
            <v>1</v>
          </cell>
        </row>
        <row r="1087">
          <cell r="F1087" t="str">
            <v>Completed</v>
          </cell>
          <cell r="L1087" t="str">
            <v>UT</v>
          </cell>
          <cell r="AB1087">
            <v>2</v>
          </cell>
          <cell r="AC1087">
            <v>191.4</v>
          </cell>
          <cell r="AE1087">
            <v>26</v>
          </cell>
          <cell r="AH1087">
            <v>43.5</v>
          </cell>
          <cell r="AR1087">
            <v>2016</v>
          </cell>
          <cell r="AS1087">
            <v>1</v>
          </cell>
        </row>
        <row r="1088">
          <cell r="F1088" t="str">
            <v>Completed</v>
          </cell>
          <cell r="L1088" t="str">
            <v>UT</v>
          </cell>
          <cell r="AB1088">
            <v>21</v>
          </cell>
          <cell r="AC1088">
            <v>791.7</v>
          </cell>
          <cell r="AE1088">
            <v>105</v>
          </cell>
          <cell r="AH1088">
            <v>346.5</v>
          </cell>
          <cell r="AR1088">
            <v>2016</v>
          </cell>
          <cell r="AS1088">
            <v>1</v>
          </cell>
        </row>
        <row r="1089">
          <cell r="F1089" t="str">
            <v>Completed</v>
          </cell>
          <cell r="L1089" t="str">
            <v>UT</v>
          </cell>
          <cell r="AB1089">
            <v>12</v>
          </cell>
          <cell r="AC1089">
            <v>1148.4000000000001</v>
          </cell>
          <cell r="AE1089">
            <v>120</v>
          </cell>
          <cell r="AH1089">
            <v>247.68</v>
          </cell>
          <cell r="AR1089">
            <v>2016</v>
          </cell>
          <cell r="AS1089">
            <v>1</v>
          </cell>
        </row>
        <row r="1090">
          <cell r="F1090" t="str">
            <v>Completed</v>
          </cell>
          <cell r="L1090" t="str">
            <v>UT</v>
          </cell>
          <cell r="AB1090">
            <v>30</v>
          </cell>
          <cell r="AC1090">
            <v>3336</v>
          </cell>
          <cell r="AE1090">
            <v>210</v>
          </cell>
          <cell r="AH1090">
            <v>596.1</v>
          </cell>
          <cell r="AR1090">
            <v>2016</v>
          </cell>
          <cell r="AS1090">
            <v>1</v>
          </cell>
        </row>
        <row r="1091">
          <cell r="F1091" t="str">
            <v>Completed</v>
          </cell>
          <cell r="L1091" t="str">
            <v>UT</v>
          </cell>
          <cell r="AB1091">
            <v>2</v>
          </cell>
          <cell r="AC1091">
            <v>191.4</v>
          </cell>
          <cell r="AE1091">
            <v>26</v>
          </cell>
          <cell r="AH1091">
            <v>43.5</v>
          </cell>
          <cell r="AR1091">
            <v>2016</v>
          </cell>
          <cell r="AS1091">
            <v>1</v>
          </cell>
        </row>
        <row r="1092">
          <cell r="F1092" t="str">
            <v>Completed</v>
          </cell>
          <cell r="L1092" t="str">
            <v>UT</v>
          </cell>
          <cell r="AB1092">
            <v>3</v>
          </cell>
          <cell r="AC1092">
            <v>113.10000000000001</v>
          </cell>
          <cell r="AE1092">
            <v>15</v>
          </cell>
          <cell r="AH1092">
            <v>49.5</v>
          </cell>
          <cell r="AR1092">
            <v>2016</v>
          </cell>
          <cell r="AS1092">
            <v>1</v>
          </cell>
        </row>
        <row r="1093">
          <cell r="F1093" t="str">
            <v>Completed</v>
          </cell>
          <cell r="L1093" t="str">
            <v>UT</v>
          </cell>
          <cell r="AB1093">
            <v>12</v>
          </cell>
          <cell r="AC1093">
            <v>452.40000000000003</v>
          </cell>
          <cell r="AE1093">
            <v>60</v>
          </cell>
          <cell r="AH1093">
            <v>198</v>
          </cell>
          <cell r="AR1093">
            <v>2016</v>
          </cell>
          <cell r="AS1093">
            <v>1</v>
          </cell>
        </row>
        <row r="1094">
          <cell r="F1094" t="str">
            <v>Completed</v>
          </cell>
          <cell r="L1094" t="str">
            <v>UT</v>
          </cell>
          <cell r="AB1094">
            <v>6</v>
          </cell>
          <cell r="AC1094">
            <v>574.20000000000005</v>
          </cell>
          <cell r="AE1094">
            <v>78</v>
          </cell>
          <cell r="AH1094">
            <v>130.5</v>
          </cell>
          <cell r="AR1094">
            <v>2016</v>
          </cell>
          <cell r="AS1094">
            <v>1</v>
          </cell>
        </row>
        <row r="1095">
          <cell r="F1095" t="str">
            <v>Completed</v>
          </cell>
          <cell r="L1095" t="str">
            <v>UT</v>
          </cell>
          <cell r="AB1095">
            <v>3</v>
          </cell>
          <cell r="AC1095">
            <v>113.10000000000001</v>
          </cell>
          <cell r="AE1095">
            <v>15</v>
          </cell>
          <cell r="AH1095">
            <v>49.5</v>
          </cell>
          <cell r="AR1095">
            <v>2016</v>
          </cell>
          <cell r="AS1095">
            <v>1</v>
          </cell>
        </row>
        <row r="1096">
          <cell r="F1096" t="str">
            <v>Completed</v>
          </cell>
          <cell r="L1096" t="str">
            <v>UT</v>
          </cell>
          <cell r="AB1096">
            <v>3</v>
          </cell>
          <cell r="AC1096">
            <v>113.10000000000001</v>
          </cell>
          <cell r="AE1096">
            <v>15</v>
          </cell>
          <cell r="AH1096">
            <v>49.5</v>
          </cell>
          <cell r="AR1096">
            <v>2016</v>
          </cell>
          <cell r="AS1096">
            <v>1</v>
          </cell>
        </row>
        <row r="1097">
          <cell r="F1097" t="str">
            <v>Completed</v>
          </cell>
          <cell r="L1097" t="str">
            <v>UT</v>
          </cell>
          <cell r="AB1097">
            <v>56</v>
          </cell>
          <cell r="AC1097">
            <v>5359.2</v>
          </cell>
          <cell r="AE1097">
            <v>728</v>
          </cell>
          <cell r="AH1097">
            <v>1218</v>
          </cell>
          <cell r="AR1097">
            <v>2016</v>
          </cell>
          <cell r="AS1097">
            <v>1</v>
          </cell>
        </row>
        <row r="1098">
          <cell r="F1098" t="str">
            <v>Completed</v>
          </cell>
          <cell r="L1098" t="str">
            <v>UT</v>
          </cell>
          <cell r="AB1098">
            <v>12</v>
          </cell>
          <cell r="AC1098">
            <v>1148.4000000000001</v>
          </cell>
          <cell r="AE1098">
            <v>120</v>
          </cell>
          <cell r="AH1098">
            <v>247.68</v>
          </cell>
          <cell r="AR1098">
            <v>2016</v>
          </cell>
          <cell r="AS1098">
            <v>1</v>
          </cell>
        </row>
        <row r="1099">
          <cell r="F1099" t="str">
            <v>Completed</v>
          </cell>
          <cell r="L1099" t="str">
            <v>UT</v>
          </cell>
          <cell r="AB1099">
            <v>12</v>
          </cell>
          <cell r="AC1099">
            <v>1148.4000000000001</v>
          </cell>
          <cell r="AE1099">
            <v>156</v>
          </cell>
          <cell r="AH1099">
            <v>261</v>
          </cell>
          <cell r="AR1099">
            <v>2016</v>
          </cell>
          <cell r="AS1099">
            <v>1</v>
          </cell>
        </row>
        <row r="1100">
          <cell r="F1100" t="str">
            <v>Completed</v>
          </cell>
          <cell r="L1100" t="str">
            <v>UT</v>
          </cell>
          <cell r="AB1100">
            <v>6</v>
          </cell>
          <cell r="AC1100">
            <v>226.20000000000002</v>
          </cell>
          <cell r="AE1100">
            <v>30</v>
          </cell>
          <cell r="AH1100">
            <v>99</v>
          </cell>
          <cell r="AR1100">
            <v>2016</v>
          </cell>
          <cell r="AS1100">
            <v>1</v>
          </cell>
        </row>
        <row r="1101">
          <cell r="F1101" t="str">
            <v>Completed</v>
          </cell>
          <cell r="L1101" t="str">
            <v>UT</v>
          </cell>
          <cell r="AB1101">
            <v>5</v>
          </cell>
          <cell r="AC1101">
            <v>188.5</v>
          </cell>
          <cell r="AE1101">
            <v>25</v>
          </cell>
          <cell r="AH1101">
            <v>82.5</v>
          </cell>
          <cell r="AR1101">
            <v>2016</v>
          </cell>
          <cell r="AS1101">
            <v>1</v>
          </cell>
        </row>
        <row r="1102">
          <cell r="F1102" t="str">
            <v>Completed</v>
          </cell>
          <cell r="L1102" t="str">
            <v>UT</v>
          </cell>
          <cell r="AB1102">
            <v>43</v>
          </cell>
          <cell r="AC1102">
            <v>4115.1000000000004</v>
          </cell>
          <cell r="AE1102">
            <v>543.29999999999995</v>
          </cell>
          <cell r="AH1102">
            <v>935.25</v>
          </cell>
          <cell r="AR1102">
            <v>2016</v>
          </cell>
          <cell r="AS1102">
            <v>1</v>
          </cell>
        </row>
        <row r="1103">
          <cell r="F1103" t="str">
            <v>Completed</v>
          </cell>
          <cell r="L1103" t="str">
            <v>UT</v>
          </cell>
          <cell r="AB1103">
            <v>6</v>
          </cell>
          <cell r="AC1103">
            <v>667.2</v>
          </cell>
          <cell r="AE1103">
            <v>34.94</v>
          </cell>
          <cell r="AH1103">
            <v>119.22</v>
          </cell>
          <cell r="AR1103">
            <v>2016</v>
          </cell>
          <cell r="AS1103">
            <v>1</v>
          </cell>
        </row>
        <row r="1104">
          <cell r="F1104" t="str">
            <v>Completed</v>
          </cell>
          <cell r="L1104" t="str">
            <v>UT</v>
          </cell>
          <cell r="AB1104">
            <v>37</v>
          </cell>
          <cell r="AC1104">
            <v>3540.9</v>
          </cell>
          <cell r="AE1104">
            <v>370</v>
          </cell>
          <cell r="AH1104">
            <v>763.68</v>
          </cell>
          <cell r="AR1104">
            <v>2016</v>
          </cell>
          <cell r="AS1104">
            <v>1</v>
          </cell>
        </row>
        <row r="1105">
          <cell r="F1105" t="str">
            <v>Completed</v>
          </cell>
          <cell r="L1105" t="str">
            <v>UT</v>
          </cell>
          <cell r="AB1105">
            <v>90</v>
          </cell>
          <cell r="AC1105">
            <v>6083.9999999999991</v>
          </cell>
          <cell r="AE1105">
            <v>450</v>
          </cell>
          <cell r="AH1105">
            <v>1010.7</v>
          </cell>
          <cell r="AR1105">
            <v>2016</v>
          </cell>
          <cell r="AS1105">
            <v>1</v>
          </cell>
        </row>
        <row r="1106">
          <cell r="F1106" t="str">
            <v>Completed</v>
          </cell>
          <cell r="L1106" t="str">
            <v>UT</v>
          </cell>
          <cell r="AB1106">
            <v>53</v>
          </cell>
          <cell r="AC1106">
            <v>5072.1000000000004</v>
          </cell>
          <cell r="AE1106">
            <v>530</v>
          </cell>
          <cell r="AH1106">
            <v>1093.92</v>
          </cell>
          <cell r="AR1106">
            <v>2016</v>
          </cell>
          <cell r="AS1106">
            <v>1</v>
          </cell>
        </row>
        <row r="1107">
          <cell r="F1107" t="str">
            <v>Completed</v>
          </cell>
          <cell r="L1107" t="str">
            <v>UT</v>
          </cell>
          <cell r="AB1107">
            <v>8</v>
          </cell>
          <cell r="AC1107">
            <v>765.6</v>
          </cell>
          <cell r="AE1107">
            <v>104</v>
          </cell>
          <cell r="AH1107">
            <v>248.48</v>
          </cell>
          <cell r="AR1107">
            <v>2016</v>
          </cell>
          <cell r="AS1107">
            <v>2</v>
          </cell>
        </row>
        <row r="1108">
          <cell r="F1108" t="str">
            <v>Completed</v>
          </cell>
          <cell r="L1108" t="str">
            <v>UT</v>
          </cell>
          <cell r="AB1108">
            <v>4</v>
          </cell>
          <cell r="AC1108">
            <v>382.8</v>
          </cell>
          <cell r="AE1108">
            <v>52</v>
          </cell>
          <cell r="AH1108">
            <v>124.24</v>
          </cell>
          <cell r="AR1108">
            <v>2016</v>
          </cell>
          <cell r="AS1108">
            <v>2</v>
          </cell>
        </row>
        <row r="1109">
          <cell r="F1109" t="str">
            <v>Completed</v>
          </cell>
          <cell r="L1109" t="str">
            <v>WA</v>
          </cell>
          <cell r="AB1109">
            <v>88</v>
          </cell>
          <cell r="AC1109">
            <v>8421.6</v>
          </cell>
          <cell r="AE1109">
            <v>400.4</v>
          </cell>
          <cell r="AH1109">
            <v>1290.08</v>
          </cell>
          <cell r="AR1109">
            <v>2016</v>
          </cell>
          <cell r="AS1109">
            <v>1</v>
          </cell>
        </row>
        <row r="1110">
          <cell r="F1110" t="str">
            <v>Completed</v>
          </cell>
          <cell r="L1110" t="str">
            <v>UT</v>
          </cell>
          <cell r="AB1110">
            <v>12</v>
          </cell>
          <cell r="AC1110">
            <v>811.19999999999993</v>
          </cell>
          <cell r="AE1110">
            <v>60</v>
          </cell>
          <cell r="AH1110">
            <v>134.76</v>
          </cell>
          <cell r="AR1110">
            <v>2016</v>
          </cell>
          <cell r="AS1110">
            <v>1</v>
          </cell>
        </row>
        <row r="1111">
          <cell r="F1111" t="str">
            <v>Completed</v>
          </cell>
          <cell r="L1111" t="str">
            <v>UT</v>
          </cell>
          <cell r="AB1111">
            <v>18</v>
          </cell>
          <cell r="AC1111">
            <v>1216.8</v>
          </cell>
          <cell r="AE1111">
            <v>90</v>
          </cell>
          <cell r="AH1111">
            <v>202.14</v>
          </cell>
          <cell r="AR1111">
            <v>2016</v>
          </cell>
          <cell r="AS1111">
            <v>1</v>
          </cell>
        </row>
        <row r="1112">
          <cell r="F1112" t="str">
            <v>Completed</v>
          </cell>
          <cell r="L1112" t="str">
            <v>UT</v>
          </cell>
          <cell r="AB1112">
            <v>120</v>
          </cell>
          <cell r="AC1112">
            <v>4524</v>
          </cell>
          <cell r="AE1112">
            <v>600</v>
          </cell>
          <cell r="AH1112">
            <v>1980</v>
          </cell>
          <cell r="AR1112">
            <v>2016</v>
          </cell>
          <cell r="AS1112">
            <v>1</v>
          </cell>
        </row>
        <row r="1113">
          <cell r="F1113" t="str">
            <v>Completed</v>
          </cell>
          <cell r="L1113" t="str">
            <v>UT</v>
          </cell>
          <cell r="AB1113">
            <v>7</v>
          </cell>
          <cell r="AC1113">
            <v>669.9</v>
          </cell>
          <cell r="AE1113">
            <v>91</v>
          </cell>
          <cell r="AH1113">
            <v>152.25</v>
          </cell>
          <cell r="AR1113">
            <v>2016</v>
          </cell>
          <cell r="AS1113">
            <v>1</v>
          </cell>
        </row>
        <row r="1114">
          <cell r="F1114" t="str">
            <v>Completed</v>
          </cell>
          <cell r="L1114" t="str">
            <v>UT</v>
          </cell>
          <cell r="AB1114">
            <v>50</v>
          </cell>
          <cell r="AC1114">
            <v>4785</v>
          </cell>
          <cell r="AE1114">
            <v>500</v>
          </cell>
          <cell r="AH1114">
            <v>1032</v>
          </cell>
          <cell r="AR1114">
            <v>2016</v>
          </cell>
          <cell r="AS1114">
            <v>1</v>
          </cell>
        </row>
        <row r="1115">
          <cell r="F1115" t="str">
            <v>Completed</v>
          </cell>
          <cell r="L1115" t="str">
            <v>UT</v>
          </cell>
          <cell r="AB1115">
            <v>8</v>
          </cell>
          <cell r="AC1115">
            <v>765.6</v>
          </cell>
          <cell r="AE1115">
            <v>104</v>
          </cell>
          <cell r="AH1115">
            <v>174</v>
          </cell>
          <cell r="AR1115">
            <v>2016</v>
          </cell>
          <cell r="AS1115">
            <v>1</v>
          </cell>
        </row>
        <row r="1116">
          <cell r="F1116" t="str">
            <v>Completed</v>
          </cell>
          <cell r="L1116" t="str">
            <v>WA</v>
          </cell>
          <cell r="AB1116">
            <v>6</v>
          </cell>
          <cell r="AC1116">
            <v>667.2</v>
          </cell>
          <cell r="AE1116">
            <v>42</v>
          </cell>
          <cell r="AH1116">
            <v>118.02</v>
          </cell>
          <cell r="AR1116">
            <v>2016</v>
          </cell>
          <cell r="AS1116">
            <v>1</v>
          </cell>
        </row>
        <row r="1117">
          <cell r="F1117" t="str">
            <v>Completed</v>
          </cell>
          <cell r="L1117" t="str">
            <v>WA</v>
          </cell>
          <cell r="AB1117">
            <v>12</v>
          </cell>
          <cell r="AC1117">
            <v>452.40000000000003</v>
          </cell>
          <cell r="AE1117">
            <v>60</v>
          </cell>
          <cell r="AH1117">
            <v>146.63999999999999</v>
          </cell>
          <cell r="AR1117">
            <v>2016</v>
          </cell>
          <cell r="AS1117">
            <v>1</v>
          </cell>
        </row>
        <row r="1118">
          <cell r="F1118" t="str">
            <v>Completed</v>
          </cell>
          <cell r="L1118" t="str">
            <v>WA</v>
          </cell>
          <cell r="AB1118">
            <v>42</v>
          </cell>
          <cell r="AC1118">
            <v>4019.4</v>
          </cell>
          <cell r="AE1118">
            <v>293.27</v>
          </cell>
          <cell r="AH1118">
            <v>615.72</v>
          </cell>
          <cell r="AR1118">
            <v>2016</v>
          </cell>
          <cell r="AS1118">
            <v>1</v>
          </cell>
        </row>
        <row r="1119">
          <cell r="F1119" t="str">
            <v>Completed</v>
          </cell>
          <cell r="L1119" t="str">
            <v>WA</v>
          </cell>
          <cell r="AB1119">
            <v>2</v>
          </cell>
          <cell r="AC1119">
            <v>191.4</v>
          </cell>
          <cell r="AE1119">
            <v>26</v>
          </cell>
          <cell r="AH1119">
            <v>38.619999999999997</v>
          </cell>
          <cell r="AR1119">
            <v>2016</v>
          </cell>
          <cell r="AS1119">
            <v>1</v>
          </cell>
        </row>
        <row r="1120">
          <cell r="F1120" t="str">
            <v>Completed</v>
          </cell>
          <cell r="L1120" t="str">
            <v>WA</v>
          </cell>
          <cell r="AB1120">
            <v>18</v>
          </cell>
          <cell r="AC1120">
            <v>678.6</v>
          </cell>
          <cell r="AE1120">
            <v>87.89</v>
          </cell>
          <cell r="AH1120">
            <v>219.96</v>
          </cell>
          <cell r="AR1120">
            <v>2016</v>
          </cell>
          <cell r="AS1120">
            <v>1</v>
          </cell>
        </row>
        <row r="1121">
          <cell r="F1121" t="str">
            <v>Completed</v>
          </cell>
          <cell r="L1121" t="str">
            <v>UT</v>
          </cell>
          <cell r="AB1121">
            <v>2</v>
          </cell>
          <cell r="AC1121">
            <v>191.4</v>
          </cell>
          <cell r="AE1121">
            <v>26</v>
          </cell>
          <cell r="AH1121">
            <v>43.5</v>
          </cell>
          <cell r="AR1121">
            <v>2016</v>
          </cell>
          <cell r="AS1121">
            <v>1</v>
          </cell>
        </row>
        <row r="1122">
          <cell r="F1122" t="str">
            <v>Completed</v>
          </cell>
          <cell r="L1122" t="str">
            <v>UT</v>
          </cell>
          <cell r="AB1122">
            <v>27</v>
          </cell>
          <cell r="AC1122">
            <v>2583.9</v>
          </cell>
          <cell r="AE1122">
            <v>351</v>
          </cell>
          <cell r="AH1122">
            <v>587.25</v>
          </cell>
          <cell r="AR1122">
            <v>2016</v>
          </cell>
          <cell r="AS1122">
            <v>1</v>
          </cell>
        </row>
        <row r="1123">
          <cell r="F1123" t="str">
            <v>Completed</v>
          </cell>
          <cell r="L1123" t="str">
            <v>UT</v>
          </cell>
          <cell r="AB1123">
            <v>7</v>
          </cell>
          <cell r="AC1123">
            <v>669.9</v>
          </cell>
          <cell r="AE1123">
            <v>91</v>
          </cell>
          <cell r="AH1123">
            <v>152.25</v>
          </cell>
          <cell r="AR1123">
            <v>2016</v>
          </cell>
          <cell r="AS1123">
            <v>1</v>
          </cell>
        </row>
        <row r="1124">
          <cell r="F1124" t="str">
            <v>Completed</v>
          </cell>
          <cell r="L1124" t="str">
            <v>UT</v>
          </cell>
          <cell r="AB1124">
            <v>73</v>
          </cell>
          <cell r="AC1124">
            <v>6986.1</v>
          </cell>
          <cell r="AE1124">
            <v>949</v>
          </cell>
          <cell r="AH1124">
            <v>1587.75</v>
          </cell>
          <cell r="AR1124">
            <v>2016</v>
          </cell>
          <cell r="AS1124">
            <v>1</v>
          </cell>
        </row>
        <row r="1125">
          <cell r="F1125" t="str">
            <v>Completed</v>
          </cell>
          <cell r="L1125" t="str">
            <v>UT</v>
          </cell>
          <cell r="AB1125">
            <v>5</v>
          </cell>
          <cell r="AC1125">
            <v>478.5</v>
          </cell>
          <cell r="AE1125">
            <v>65</v>
          </cell>
          <cell r="AH1125">
            <v>108.75</v>
          </cell>
          <cell r="AR1125">
            <v>2016</v>
          </cell>
          <cell r="AS1125">
            <v>1</v>
          </cell>
        </row>
        <row r="1126">
          <cell r="F1126" t="str">
            <v>Completed</v>
          </cell>
          <cell r="L1126" t="str">
            <v>UT</v>
          </cell>
          <cell r="AB1126">
            <v>11</v>
          </cell>
          <cell r="AC1126">
            <v>1223.2</v>
          </cell>
          <cell r="AE1126">
            <v>77</v>
          </cell>
          <cell r="AH1126">
            <v>218.57</v>
          </cell>
          <cell r="AR1126">
            <v>2016</v>
          </cell>
          <cell r="AS1126">
            <v>1</v>
          </cell>
        </row>
        <row r="1127">
          <cell r="F1127" t="str">
            <v>Completed</v>
          </cell>
          <cell r="L1127" t="str">
            <v>UT</v>
          </cell>
          <cell r="AB1127">
            <v>42</v>
          </cell>
          <cell r="AC1127">
            <v>4019.4</v>
          </cell>
          <cell r="AE1127">
            <v>546</v>
          </cell>
          <cell r="AH1127">
            <v>913.5</v>
          </cell>
          <cell r="AR1127">
            <v>2016</v>
          </cell>
          <cell r="AS1127">
            <v>1</v>
          </cell>
        </row>
        <row r="1128">
          <cell r="F1128" t="str">
            <v>Completed</v>
          </cell>
          <cell r="L1128" t="str">
            <v>UT</v>
          </cell>
          <cell r="AB1128">
            <v>670</v>
          </cell>
          <cell r="AC1128">
            <v>74504</v>
          </cell>
          <cell r="AE1128">
            <v>4690</v>
          </cell>
          <cell r="AH1128">
            <v>13312.9</v>
          </cell>
          <cell r="AR1128">
            <v>2016</v>
          </cell>
          <cell r="AS1128">
            <v>2</v>
          </cell>
        </row>
        <row r="1129">
          <cell r="F1129" t="str">
            <v>Completed</v>
          </cell>
          <cell r="L1129" t="str">
            <v>UT</v>
          </cell>
          <cell r="AB1129">
            <v>159</v>
          </cell>
          <cell r="AC1129">
            <v>15216.300000000001</v>
          </cell>
          <cell r="AE1129">
            <v>2067</v>
          </cell>
          <cell r="AH1129">
            <v>4938.54</v>
          </cell>
          <cell r="AR1129">
            <v>2016</v>
          </cell>
          <cell r="AS1129">
            <v>2</v>
          </cell>
        </row>
        <row r="1130">
          <cell r="F1130" t="str">
            <v>Completed</v>
          </cell>
          <cell r="L1130" t="str">
            <v>UT</v>
          </cell>
          <cell r="AB1130">
            <v>120</v>
          </cell>
          <cell r="AC1130">
            <v>4524</v>
          </cell>
          <cell r="AE1130">
            <v>600</v>
          </cell>
          <cell r="AH1130">
            <v>1980</v>
          </cell>
          <cell r="AR1130">
            <v>2016</v>
          </cell>
          <cell r="AS1130">
            <v>2</v>
          </cell>
        </row>
        <row r="1131">
          <cell r="F1131" t="str">
            <v>Completed</v>
          </cell>
          <cell r="L1131" t="str">
            <v>UT</v>
          </cell>
          <cell r="AB1131">
            <v>1</v>
          </cell>
          <cell r="AC1131">
            <v>95.7</v>
          </cell>
          <cell r="AE1131">
            <v>13</v>
          </cell>
          <cell r="AH1131">
            <v>31.06</v>
          </cell>
          <cell r="AR1131">
            <v>2016</v>
          </cell>
          <cell r="AS1131">
            <v>2</v>
          </cell>
        </row>
        <row r="1132">
          <cell r="F1132" t="str">
            <v>Completed</v>
          </cell>
          <cell r="L1132" t="str">
            <v>UT</v>
          </cell>
          <cell r="AB1132">
            <v>1</v>
          </cell>
          <cell r="AC1132">
            <v>95.7</v>
          </cell>
          <cell r="AE1132">
            <v>13</v>
          </cell>
          <cell r="AH1132">
            <v>31.06</v>
          </cell>
          <cell r="AR1132">
            <v>2016</v>
          </cell>
          <cell r="AS1132">
            <v>2</v>
          </cell>
        </row>
        <row r="1133">
          <cell r="F1133" t="str">
            <v>Completed</v>
          </cell>
          <cell r="L1133" t="str">
            <v>UT</v>
          </cell>
          <cell r="AB1133">
            <v>280</v>
          </cell>
          <cell r="AC1133">
            <v>10556</v>
          </cell>
          <cell r="AE1133">
            <v>1400</v>
          </cell>
          <cell r="AH1133">
            <v>4620</v>
          </cell>
          <cell r="AR1133">
            <v>2016</v>
          </cell>
          <cell r="AS1133">
            <v>2</v>
          </cell>
        </row>
        <row r="1134">
          <cell r="F1134" t="str">
            <v>Completed</v>
          </cell>
          <cell r="L1134" t="str">
            <v>UT</v>
          </cell>
          <cell r="AB1134">
            <v>72</v>
          </cell>
          <cell r="AC1134">
            <v>2714.4</v>
          </cell>
          <cell r="AE1134">
            <v>360</v>
          </cell>
          <cell r="AH1134">
            <v>1188</v>
          </cell>
          <cell r="AR1134">
            <v>2016</v>
          </cell>
          <cell r="AS1134">
            <v>2</v>
          </cell>
        </row>
        <row r="1135">
          <cell r="F1135" t="str">
            <v>Completed</v>
          </cell>
          <cell r="L1135" t="str">
            <v>UT</v>
          </cell>
          <cell r="AB1135">
            <v>5</v>
          </cell>
          <cell r="AC1135">
            <v>188.5</v>
          </cell>
          <cell r="AE1135">
            <v>25</v>
          </cell>
          <cell r="AH1135">
            <v>82.5</v>
          </cell>
          <cell r="AR1135">
            <v>2016</v>
          </cell>
          <cell r="AS1135">
            <v>2</v>
          </cell>
        </row>
        <row r="1136">
          <cell r="F1136" t="str">
            <v>Completed</v>
          </cell>
          <cell r="L1136" t="str">
            <v>UT</v>
          </cell>
          <cell r="AB1136">
            <v>4</v>
          </cell>
          <cell r="AC1136">
            <v>150.80000000000001</v>
          </cell>
          <cell r="AE1136">
            <v>20</v>
          </cell>
          <cell r="AH1136">
            <v>66</v>
          </cell>
          <cell r="AR1136">
            <v>2016</v>
          </cell>
          <cell r="AS1136">
            <v>2</v>
          </cell>
        </row>
        <row r="1137">
          <cell r="F1137" t="str">
            <v>Completed</v>
          </cell>
          <cell r="L1137" t="str">
            <v>UT</v>
          </cell>
          <cell r="AB1137">
            <v>188</v>
          </cell>
          <cell r="AC1137">
            <v>7087.6</v>
          </cell>
          <cell r="AE1137">
            <v>940</v>
          </cell>
          <cell r="AH1137">
            <v>3102</v>
          </cell>
          <cell r="AR1137">
            <v>2016</v>
          </cell>
          <cell r="AS1137">
            <v>2</v>
          </cell>
        </row>
        <row r="1138">
          <cell r="F1138" t="str">
            <v>Completed</v>
          </cell>
          <cell r="L1138" t="str">
            <v>UT</v>
          </cell>
          <cell r="AB1138">
            <v>180</v>
          </cell>
          <cell r="AC1138">
            <v>6786.0000000000009</v>
          </cell>
          <cell r="AE1138">
            <v>900</v>
          </cell>
          <cell r="AH1138">
            <v>2970</v>
          </cell>
          <cell r="AR1138">
            <v>2016</v>
          </cell>
          <cell r="AS1138">
            <v>2</v>
          </cell>
        </row>
        <row r="1139">
          <cell r="F1139" t="str">
            <v>Completed</v>
          </cell>
          <cell r="L1139" t="str">
            <v>UT</v>
          </cell>
          <cell r="AB1139">
            <v>110</v>
          </cell>
          <cell r="AC1139">
            <v>12232</v>
          </cell>
          <cell r="AE1139">
            <v>770</v>
          </cell>
          <cell r="AH1139">
            <v>2185.6999999999998</v>
          </cell>
          <cell r="AR1139">
            <v>2016</v>
          </cell>
          <cell r="AS1139">
            <v>2</v>
          </cell>
        </row>
        <row r="1140">
          <cell r="F1140" t="str">
            <v>Completed</v>
          </cell>
          <cell r="L1140" t="str">
            <v>UT</v>
          </cell>
          <cell r="AB1140">
            <v>6</v>
          </cell>
          <cell r="AC1140">
            <v>574.20000000000005</v>
          </cell>
          <cell r="AE1140">
            <v>78</v>
          </cell>
          <cell r="AH1140">
            <v>130.5</v>
          </cell>
          <cell r="AR1140">
            <v>2016</v>
          </cell>
          <cell r="AS1140">
            <v>2</v>
          </cell>
        </row>
        <row r="1141">
          <cell r="F1141" t="str">
            <v>Completed</v>
          </cell>
          <cell r="L1141" t="str">
            <v>UT</v>
          </cell>
          <cell r="AB1141">
            <v>21</v>
          </cell>
          <cell r="AC1141">
            <v>2009.7</v>
          </cell>
          <cell r="AE1141">
            <v>210</v>
          </cell>
          <cell r="AH1141">
            <v>433.44</v>
          </cell>
          <cell r="AR1141">
            <v>2016</v>
          </cell>
          <cell r="AS1141">
            <v>2</v>
          </cell>
        </row>
        <row r="1142">
          <cell r="F1142" t="str">
            <v>Completed</v>
          </cell>
          <cell r="L1142" t="str">
            <v>UT</v>
          </cell>
          <cell r="AB1142">
            <v>3</v>
          </cell>
          <cell r="AC1142">
            <v>287.10000000000002</v>
          </cell>
          <cell r="AE1142">
            <v>30</v>
          </cell>
          <cell r="AH1142">
            <v>61.92</v>
          </cell>
          <cell r="AR1142">
            <v>2016</v>
          </cell>
          <cell r="AS1142">
            <v>2</v>
          </cell>
        </row>
        <row r="1143">
          <cell r="F1143" t="str">
            <v>Completed</v>
          </cell>
          <cell r="L1143" t="str">
            <v>UT</v>
          </cell>
          <cell r="AB1143">
            <v>70</v>
          </cell>
          <cell r="AC1143">
            <v>6699</v>
          </cell>
          <cell r="AE1143">
            <v>700</v>
          </cell>
          <cell r="AH1143">
            <v>1444.8</v>
          </cell>
          <cell r="AR1143">
            <v>2016</v>
          </cell>
          <cell r="AS1143">
            <v>2</v>
          </cell>
        </row>
        <row r="1144">
          <cell r="F1144" t="str">
            <v>Completed</v>
          </cell>
          <cell r="L1144" t="str">
            <v>UT</v>
          </cell>
          <cell r="AB1144">
            <v>32</v>
          </cell>
          <cell r="AC1144">
            <v>1206.4000000000001</v>
          </cell>
          <cell r="AE1144">
            <v>160</v>
          </cell>
          <cell r="AH1144">
            <v>528</v>
          </cell>
          <cell r="AR1144">
            <v>2016</v>
          </cell>
          <cell r="AS1144">
            <v>2</v>
          </cell>
        </row>
        <row r="1145">
          <cell r="F1145" t="str">
            <v>Completed</v>
          </cell>
          <cell r="L1145" t="str">
            <v>UT</v>
          </cell>
          <cell r="AB1145">
            <v>12</v>
          </cell>
          <cell r="AC1145">
            <v>1148.4000000000001</v>
          </cell>
          <cell r="AE1145">
            <v>156</v>
          </cell>
          <cell r="AH1145">
            <v>261</v>
          </cell>
          <cell r="AR1145">
            <v>2016</v>
          </cell>
          <cell r="AS1145">
            <v>2</v>
          </cell>
        </row>
        <row r="1146">
          <cell r="F1146" t="str">
            <v>Completed</v>
          </cell>
          <cell r="L1146" t="str">
            <v>UT</v>
          </cell>
          <cell r="AB1146">
            <v>1</v>
          </cell>
          <cell r="AC1146">
            <v>111.2</v>
          </cell>
          <cell r="AE1146">
            <v>7</v>
          </cell>
          <cell r="AH1146">
            <v>19.87</v>
          </cell>
          <cell r="AR1146">
            <v>2016</v>
          </cell>
          <cell r="AS1146">
            <v>2</v>
          </cell>
        </row>
        <row r="1147">
          <cell r="F1147" t="str">
            <v>Completed</v>
          </cell>
          <cell r="L1147" t="str">
            <v>UT</v>
          </cell>
          <cell r="AB1147">
            <v>3</v>
          </cell>
          <cell r="AC1147">
            <v>113.10000000000001</v>
          </cell>
          <cell r="AE1147">
            <v>15</v>
          </cell>
          <cell r="AH1147">
            <v>49.5</v>
          </cell>
          <cell r="AR1147">
            <v>2016</v>
          </cell>
          <cell r="AS1147">
            <v>2</v>
          </cell>
        </row>
        <row r="1148">
          <cell r="F1148" t="str">
            <v>Completed</v>
          </cell>
          <cell r="L1148" t="str">
            <v>UT</v>
          </cell>
          <cell r="AB1148">
            <v>13</v>
          </cell>
          <cell r="AC1148">
            <v>1244.1000000000001</v>
          </cell>
          <cell r="AE1148">
            <v>169</v>
          </cell>
          <cell r="AH1148">
            <v>282.75</v>
          </cell>
          <cell r="AR1148">
            <v>2016</v>
          </cell>
          <cell r="AS1148">
            <v>2</v>
          </cell>
        </row>
        <row r="1149">
          <cell r="F1149" t="str">
            <v>Completed</v>
          </cell>
          <cell r="L1149" t="str">
            <v>UT</v>
          </cell>
          <cell r="AB1149">
            <v>58</v>
          </cell>
          <cell r="AC1149">
            <v>5550.6</v>
          </cell>
          <cell r="AE1149">
            <v>580</v>
          </cell>
          <cell r="AH1149">
            <v>1197.1199999999999</v>
          </cell>
          <cell r="AR1149">
            <v>2016</v>
          </cell>
          <cell r="AS1149">
            <v>2</v>
          </cell>
        </row>
        <row r="1150">
          <cell r="F1150" t="str">
            <v>Completed</v>
          </cell>
          <cell r="L1150" t="str">
            <v>UT</v>
          </cell>
          <cell r="AB1150">
            <v>12</v>
          </cell>
          <cell r="AC1150">
            <v>452.40000000000003</v>
          </cell>
          <cell r="AE1150">
            <v>60</v>
          </cell>
          <cell r="AH1150">
            <v>198</v>
          </cell>
          <cell r="AR1150">
            <v>2016</v>
          </cell>
          <cell r="AS1150">
            <v>2</v>
          </cell>
        </row>
        <row r="1151">
          <cell r="F1151" t="str">
            <v>Completed</v>
          </cell>
          <cell r="L1151" t="str">
            <v>UT</v>
          </cell>
          <cell r="AB1151">
            <v>30</v>
          </cell>
          <cell r="AC1151">
            <v>1131</v>
          </cell>
          <cell r="AE1151">
            <v>150</v>
          </cell>
          <cell r="AH1151">
            <v>495</v>
          </cell>
          <cell r="AR1151">
            <v>2016</v>
          </cell>
          <cell r="AS1151">
            <v>2</v>
          </cell>
        </row>
        <row r="1152">
          <cell r="F1152" t="str">
            <v>Completed</v>
          </cell>
          <cell r="L1152" t="str">
            <v>UT</v>
          </cell>
          <cell r="AB1152">
            <v>4</v>
          </cell>
          <cell r="AC1152">
            <v>382.8</v>
          </cell>
          <cell r="AE1152">
            <v>52</v>
          </cell>
          <cell r="AH1152">
            <v>87</v>
          </cell>
          <cell r="AR1152">
            <v>2016</v>
          </cell>
          <cell r="AS1152">
            <v>2</v>
          </cell>
        </row>
        <row r="1153">
          <cell r="F1153" t="str">
            <v>Completed</v>
          </cell>
          <cell r="L1153" t="str">
            <v>UT</v>
          </cell>
          <cell r="AB1153">
            <v>3</v>
          </cell>
          <cell r="AC1153">
            <v>113.10000000000001</v>
          </cell>
          <cell r="AE1153">
            <v>15</v>
          </cell>
          <cell r="AH1153">
            <v>49.5</v>
          </cell>
          <cell r="AR1153">
            <v>2016</v>
          </cell>
          <cell r="AS1153">
            <v>2</v>
          </cell>
        </row>
        <row r="1154">
          <cell r="F1154" t="str">
            <v>Completed</v>
          </cell>
          <cell r="L1154" t="str">
            <v>UT</v>
          </cell>
          <cell r="AB1154">
            <v>12</v>
          </cell>
          <cell r="AC1154">
            <v>1148.4000000000001</v>
          </cell>
          <cell r="AE1154">
            <v>120</v>
          </cell>
          <cell r="AH1154">
            <v>247.68</v>
          </cell>
          <cell r="AR1154">
            <v>2016</v>
          </cell>
          <cell r="AS1154">
            <v>2</v>
          </cell>
        </row>
        <row r="1155">
          <cell r="F1155" t="str">
            <v>Completed</v>
          </cell>
          <cell r="L1155" t="str">
            <v>UT</v>
          </cell>
          <cell r="AB1155">
            <v>1</v>
          </cell>
          <cell r="AC1155">
            <v>67.599999999999994</v>
          </cell>
          <cell r="AE1155">
            <v>5</v>
          </cell>
          <cell r="AH1155">
            <v>11.23</v>
          </cell>
          <cell r="AR1155">
            <v>2016</v>
          </cell>
          <cell r="AS1155">
            <v>2</v>
          </cell>
        </row>
        <row r="1156">
          <cell r="F1156" t="str">
            <v>Completed</v>
          </cell>
          <cell r="L1156" t="str">
            <v>UT</v>
          </cell>
          <cell r="AB1156">
            <v>12</v>
          </cell>
          <cell r="AC1156">
            <v>811.19999999999993</v>
          </cell>
          <cell r="AE1156">
            <v>60</v>
          </cell>
          <cell r="AH1156">
            <v>134.76</v>
          </cell>
          <cell r="AR1156">
            <v>2016</v>
          </cell>
          <cell r="AS1156">
            <v>2</v>
          </cell>
        </row>
        <row r="1157">
          <cell r="F1157" t="str">
            <v>Completed</v>
          </cell>
          <cell r="L1157" t="str">
            <v>UT</v>
          </cell>
          <cell r="AB1157">
            <v>102</v>
          </cell>
          <cell r="AC1157">
            <v>11342.4</v>
          </cell>
          <cell r="AE1157">
            <v>714</v>
          </cell>
          <cell r="AH1157">
            <v>2026.74</v>
          </cell>
          <cell r="AR1157">
            <v>2016</v>
          </cell>
          <cell r="AS1157">
            <v>2</v>
          </cell>
        </row>
        <row r="1158">
          <cell r="F1158" t="str">
            <v>Completed</v>
          </cell>
          <cell r="L1158" t="str">
            <v>UT</v>
          </cell>
          <cell r="AB1158">
            <v>12</v>
          </cell>
          <cell r="AC1158">
            <v>452.40000000000003</v>
          </cell>
          <cell r="AE1158">
            <v>60</v>
          </cell>
          <cell r="AH1158">
            <v>198</v>
          </cell>
          <cell r="AR1158">
            <v>2016</v>
          </cell>
          <cell r="AS1158">
            <v>2</v>
          </cell>
        </row>
        <row r="1159">
          <cell r="F1159" t="str">
            <v>Completed</v>
          </cell>
          <cell r="L1159" t="str">
            <v>WA</v>
          </cell>
          <cell r="AB1159">
            <v>17</v>
          </cell>
          <cell r="AC1159">
            <v>1626.9</v>
          </cell>
          <cell r="AE1159">
            <v>221</v>
          </cell>
          <cell r="AH1159">
            <v>549.27</v>
          </cell>
          <cell r="AR1159">
            <v>2016</v>
          </cell>
          <cell r="AS1159">
            <v>2</v>
          </cell>
        </row>
        <row r="1160">
          <cell r="F1160" t="str">
            <v>Completed</v>
          </cell>
          <cell r="L1160" t="str">
            <v>UT</v>
          </cell>
          <cell r="AB1160">
            <v>20</v>
          </cell>
          <cell r="AC1160">
            <v>2224</v>
          </cell>
          <cell r="AE1160">
            <v>140</v>
          </cell>
          <cell r="AH1160">
            <v>397.4</v>
          </cell>
          <cell r="AR1160">
            <v>2016</v>
          </cell>
          <cell r="AS1160">
            <v>2</v>
          </cell>
        </row>
        <row r="1161">
          <cell r="F1161" t="str">
            <v>Completed</v>
          </cell>
          <cell r="L1161" t="str">
            <v>UT</v>
          </cell>
          <cell r="AB1161">
            <v>12</v>
          </cell>
          <cell r="AC1161">
            <v>452.40000000000003</v>
          </cell>
          <cell r="AE1161">
            <v>60</v>
          </cell>
          <cell r="AH1161">
            <v>198</v>
          </cell>
          <cell r="AR1161">
            <v>2016</v>
          </cell>
          <cell r="AS1161">
            <v>2</v>
          </cell>
        </row>
        <row r="1162">
          <cell r="F1162" t="str">
            <v>Completed</v>
          </cell>
          <cell r="L1162" t="str">
            <v>UT</v>
          </cell>
          <cell r="AB1162">
            <v>12</v>
          </cell>
          <cell r="AC1162">
            <v>1148.4000000000001</v>
          </cell>
          <cell r="AE1162">
            <v>156</v>
          </cell>
          <cell r="AH1162">
            <v>261</v>
          </cell>
          <cell r="AR1162">
            <v>2016</v>
          </cell>
          <cell r="AS1162">
            <v>2</v>
          </cell>
        </row>
        <row r="1163">
          <cell r="F1163" t="str">
            <v>Completed</v>
          </cell>
          <cell r="L1163" t="str">
            <v>UT</v>
          </cell>
          <cell r="AB1163">
            <v>1</v>
          </cell>
          <cell r="AC1163">
            <v>111.2</v>
          </cell>
          <cell r="AE1163">
            <v>7</v>
          </cell>
          <cell r="AH1163">
            <v>19.87</v>
          </cell>
          <cell r="AR1163">
            <v>2016</v>
          </cell>
          <cell r="AS1163">
            <v>2</v>
          </cell>
        </row>
        <row r="1164">
          <cell r="F1164" t="str">
            <v>Completed</v>
          </cell>
          <cell r="L1164" t="str">
            <v>UT</v>
          </cell>
          <cell r="AB1164">
            <v>18</v>
          </cell>
          <cell r="AC1164">
            <v>678.6</v>
          </cell>
          <cell r="AE1164">
            <v>90</v>
          </cell>
          <cell r="AH1164">
            <v>297</v>
          </cell>
          <cell r="AR1164">
            <v>2016</v>
          </cell>
          <cell r="AS1164">
            <v>2</v>
          </cell>
        </row>
        <row r="1165">
          <cell r="F1165" t="str">
            <v>Completed</v>
          </cell>
          <cell r="L1165" t="str">
            <v>UT</v>
          </cell>
          <cell r="AB1165">
            <v>36</v>
          </cell>
          <cell r="AC1165">
            <v>3445.2000000000003</v>
          </cell>
          <cell r="AE1165">
            <v>360</v>
          </cell>
          <cell r="AH1165">
            <v>743.04</v>
          </cell>
          <cell r="AR1165">
            <v>2016</v>
          </cell>
          <cell r="AS1165">
            <v>2</v>
          </cell>
        </row>
        <row r="1166">
          <cell r="F1166" t="str">
            <v>Completed</v>
          </cell>
          <cell r="L1166" t="str">
            <v>UT</v>
          </cell>
          <cell r="AB1166">
            <v>1</v>
          </cell>
          <cell r="AC1166">
            <v>95.7</v>
          </cell>
          <cell r="AE1166">
            <v>13</v>
          </cell>
          <cell r="AH1166">
            <v>21.75</v>
          </cell>
          <cell r="AR1166">
            <v>2016</v>
          </cell>
          <cell r="AS1166">
            <v>2</v>
          </cell>
        </row>
        <row r="1167">
          <cell r="F1167" t="str">
            <v>Completed</v>
          </cell>
          <cell r="L1167" t="str">
            <v>UT</v>
          </cell>
          <cell r="AB1167">
            <v>4</v>
          </cell>
          <cell r="AC1167">
            <v>382.8</v>
          </cell>
          <cell r="AE1167">
            <v>52</v>
          </cell>
          <cell r="AH1167">
            <v>124.24</v>
          </cell>
          <cell r="AR1167">
            <v>2016</v>
          </cell>
          <cell r="AS1167">
            <v>2</v>
          </cell>
        </row>
        <row r="1168">
          <cell r="F1168" t="str">
            <v>Completed</v>
          </cell>
          <cell r="L1168" t="str">
            <v>UT</v>
          </cell>
          <cell r="AB1168">
            <v>36</v>
          </cell>
          <cell r="AC1168">
            <v>1357.2</v>
          </cell>
          <cell r="AE1168">
            <v>180</v>
          </cell>
          <cell r="AH1168">
            <v>594</v>
          </cell>
          <cell r="AR1168">
            <v>2016</v>
          </cell>
          <cell r="AS1168">
            <v>2</v>
          </cell>
        </row>
        <row r="1169">
          <cell r="F1169" t="str">
            <v>Completed</v>
          </cell>
          <cell r="L1169" t="str">
            <v>UT</v>
          </cell>
          <cell r="AB1169">
            <v>12</v>
          </cell>
          <cell r="AC1169">
            <v>1148.4000000000001</v>
          </cell>
          <cell r="AE1169">
            <v>120</v>
          </cell>
          <cell r="AH1169">
            <v>247.68</v>
          </cell>
          <cell r="AR1169">
            <v>2016</v>
          </cell>
          <cell r="AS1169">
            <v>2</v>
          </cell>
        </row>
        <row r="1170">
          <cell r="F1170" t="str">
            <v>Completed</v>
          </cell>
          <cell r="L1170" t="str">
            <v>UT</v>
          </cell>
          <cell r="AB1170">
            <v>12</v>
          </cell>
          <cell r="AC1170">
            <v>1148.4000000000001</v>
          </cell>
          <cell r="AE1170">
            <v>120</v>
          </cell>
          <cell r="AH1170">
            <v>247.68</v>
          </cell>
          <cell r="AR1170">
            <v>2016</v>
          </cell>
          <cell r="AS1170">
            <v>2</v>
          </cell>
        </row>
        <row r="1171">
          <cell r="F1171" t="str">
            <v>Completed</v>
          </cell>
          <cell r="L1171" t="str">
            <v>UT</v>
          </cell>
          <cell r="AB1171">
            <v>40</v>
          </cell>
          <cell r="AC1171">
            <v>2704</v>
          </cell>
          <cell r="AE1171">
            <v>200</v>
          </cell>
          <cell r="AH1171">
            <v>449.2</v>
          </cell>
          <cell r="AR1171">
            <v>2016</v>
          </cell>
          <cell r="AS1171">
            <v>2</v>
          </cell>
        </row>
        <row r="1172">
          <cell r="F1172" t="str">
            <v>Completed</v>
          </cell>
          <cell r="L1172" t="str">
            <v>UT</v>
          </cell>
          <cell r="AB1172">
            <v>12</v>
          </cell>
          <cell r="AC1172">
            <v>1334.4</v>
          </cell>
          <cell r="AE1172">
            <v>84</v>
          </cell>
          <cell r="AH1172">
            <v>238.44</v>
          </cell>
          <cell r="AR1172">
            <v>2016</v>
          </cell>
          <cell r="AS1172">
            <v>2</v>
          </cell>
        </row>
        <row r="1173">
          <cell r="F1173" t="str">
            <v>Completed</v>
          </cell>
          <cell r="L1173" t="str">
            <v>UT</v>
          </cell>
          <cell r="AB1173">
            <v>12</v>
          </cell>
          <cell r="AC1173">
            <v>1148.4000000000001</v>
          </cell>
          <cell r="AE1173">
            <v>156</v>
          </cell>
          <cell r="AH1173">
            <v>261</v>
          </cell>
          <cell r="AR1173">
            <v>2016</v>
          </cell>
          <cell r="AS1173">
            <v>2</v>
          </cell>
        </row>
        <row r="1174">
          <cell r="F1174" t="str">
            <v>Completed</v>
          </cell>
          <cell r="L1174" t="str">
            <v>UT</v>
          </cell>
          <cell r="AB1174">
            <v>4</v>
          </cell>
          <cell r="AC1174">
            <v>382.8</v>
          </cell>
          <cell r="AE1174">
            <v>52</v>
          </cell>
          <cell r="AH1174">
            <v>87</v>
          </cell>
          <cell r="AR1174">
            <v>2016</v>
          </cell>
          <cell r="AS1174">
            <v>2</v>
          </cell>
        </row>
        <row r="1175">
          <cell r="F1175" t="str">
            <v>Completed</v>
          </cell>
          <cell r="L1175" t="str">
            <v>UT</v>
          </cell>
          <cell r="AB1175">
            <v>10</v>
          </cell>
          <cell r="AC1175">
            <v>957</v>
          </cell>
          <cell r="AE1175">
            <v>130</v>
          </cell>
          <cell r="AH1175">
            <v>217.5</v>
          </cell>
          <cell r="AR1175">
            <v>2016</v>
          </cell>
          <cell r="AS1175">
            <v>2</v>
          </cell>
        </row>
        <row r="1176">
          <cell r="F1176" t="str">
            <v>Completed</v>
          </cell>
          <cell r="L1176" t="str">
            <v>UT</v>
          </cell>
          <cell r="AB1176">
            <v>12</v>
          </cell>
          <cell r="AC1176">
            <v>1148.4000000000001</v>
          </cell>
          <cell r="AE1176">
            <v>120</v>
          </cell>
          <cell r="AH1176">
            <v>261</v>
          </cell>
          <cell r="AR1176">
            <v>2016</v>
          </cell>
          <cell r="AS1176">
            <v>2</v>
          </cell>
        </row>
        <row r="1177">
          <cell r="F1177" t="str">
            <v>Completed</v>
          </cell>
          <cell r="L1177" t="str">
            <v>UT</v>
          </cell>
          <cell r="AB1177">
            <v>12</v>
          </cell>
          <cell r="AC1177">
            <v>1148.4000000000001</v>
          </cell>
          <cell r="AE1177">
            <v>156</v>
          </cell>
          <cell r="AH1177">
            <v>261</v>
          </cell>
          <cell r="AR1177">
            <v>2016</v>
          </cell>
          <cell r="AS1177">
            <v>2</v>
          </cell>
        </row>
        <row r="1178">
          <cell r="F1178" t="str">
            <v>Completed</v>
          </cell>
          <cell r="L1178" t="str">
            <v>UT</v>
          </cell>
          <cell r="AB1178">
            <v>35</v>
          </cell>
          <cell r="AC1178">
            <v>3349.5</v>
          </cell>
          <cell r="AE1178">
            <v>350</v>
          </cell>
          <cell r="AH1178">
            <v>722.4</v>
          </cell>
          <cell r="AR1178">
            <v>2016</v>
          </cell>
          <cell r="AS1178">
            <v>2</v>
          </cell>
        </row>
        <row r="1179">
          <cell r="F1179" t="str">
            <v>Completed</v>
          </cell>
          <cell r="L1179" t="str">
            <v>UT</v>
          </cell>
          <cell r="AB1179">
            <v>10</v>
          </cell>
          <cell r="AC1179">
            <v>957</v>
          </cell>
          <cell r="AE1179">
            <v>100</v>
          </cell>
          <cell r="AH1179">
            <v>206.4</v>
          </cell>
          <cell r="AR1179">
            <v>2016</v>
          </cell>
          <cell r="AS1179">
            <v>2</v>
          </cell>
        </row>
        <row r="1180">
          <cell r="F1180" t="str">
            <v>Completed</v>
          </cell>
          <cell r="L1180" t="str">
            <v>UT</v>
          </cell>
          <cell r="AB1180">
            <v>5</v>
          </cell>
          <cell r="AC1180">
            <v>478.5</v>
          </cell>
          <cell r="AE1180">
            <v>65</v>
          </cell>
          <cell r="AH1180">
            <v>155.30000000000001</v>
          </cell>
          <cell r="AR1180">
            <v>2016</v>
          </cell>
          <cell r="AS1180">
            <v>2</v>
          </cell>
        </row>
        <row r="1181">
          <cell r="F1181" t="str">
            <v>Completed</v>
          </cell>
          <cell r="L1181" t="str">
            <v>UT</v>
          </cell>
          <cell r="AB1181">
            <v>20</v>
          </cell>
          <cell r="AC1181">
            <v>1352</v>
          </cell>
          <cell r="AE1181">
            <v>100</v>
          </cell>
          <cell r="AH1181">
            <v>224.6</v>
          </cell>
          <cell r="AR1181">
            <v>2016</v>
          </cell>
          <cell r="AS1181">
            <v>2</v>
          </cell>
        </row>
        <row r="1182">
          <cell r="F1182" t="str">
            <v>Completed</v>
          </cell>
          <cell r="L1182" t="str">
            <v>UT</v>
          </cell>
          <cell r="AB1182">
            <v>8</v>
          </cell>
          <cell r="AC1182">
            <v>540.79999999999995</v>
          </cell>
          <cell r="AE1182">
            <v>40</v>
          </cell>
          <cell r="AH1182">
            <v>89.84</v>
          </cell>
          <cell r="AR1182">
            <v>2016</v>
          </cell>
          <cell r="AS1182">
            <v>2</v>
          </cell>
        </row>
        <row r="1183">
          <cell r="F1183" t="str">
            <v>Completed</v>
          </cell>
          <cell r="L1183" t="str">
            <v>UT</v>
          </cell>
          <cell r="AB1183">
            <v>2</v>
          </cell>
          <cell r="AC1183">
            <v>135.19999999999999</v>
          </cell>
          <cell r="AE1183">
            <v>10</v>
          </cell>
          <cell r="AH1183">
            <v>22.46</v>
          </cell>
          <cell r="AR1183">
            <v>2016</v>
          </cell>
          <cell r="AS1183">
            <v>2</v>
          </cell>
        </row>
        <row r="1184">
          <cell r="F1184" t="str">
            <v>Completed</v>
          </cell>
          <cell r="L1184" t="str">
            <v>UT</v>
          </cell>
          <cell r="AB1184">
            <v>12</v>
          </cell>
          <cell r="AC1184">
            <v>1148.4000000000001</v>
          </cell>
          <cell r="AE1184">
            <v>120</v>
          </cell>
          <cell r="AH1184">
            <v>247.68</v>
          </cell>
          <cell r="AR1184">
            <v>2016</v>
          </cell>
          <cell r="AS1184">
            <v>2</v>
          </cell>
        </row>
        <row r="1185">
          <cell r="F1185" t="str">
            <v>Completed</v>
          </cell>
          <cell r="L1185" t="str">
            <v>UT</v>
          </cell>
          <cell r="AB1185">
            <v>12</v>
          </cell>
          <cell r="AC1185">
            <v>1148.4000000000001</v>
          </cell>
          <cell r="AE1185">
            <v>120</v>
          </cell>
          <cell r="AH1185">
            <v>247.68</v>
          </cell>
          <cell r="AR1185">
            <v>2016</v>
          </cell>
          <cell r="AS1185">
            <v>2</v>
          </cell>
        </row>
        <row r="1186">
          <cell r="F1186" t="str">
            <v>Completed</v>
          </cell>
          <cell r="L1186" t="str">
            <v>UT</v>
          </cell>
          <cell r="AB1186">
            <v>15</v>
          </cell>
          <cell r="AC1186">
            <v>1435.5</v>
          </cell>
          <cell r="AE1186">
            <v>150</v>
          </cell>
          <cell r="AH1186">
            <v>309.60000000000002</v>
          </cell>
          <cell r="AR1186">
            <v>2016</v>
          </cell>
          <cell r="AS1186">
            <v>2</v>
          </cell>
        </row>
        <row r="1187">
          <cell r="F1187" t="str">
            <v>Completed</v>
          </cell>
          <cell r="L1187" t="str">
            <v>UT</v>
          </cell>
          <cell r="AB1187">
            <v>18</v>
          </cell>
          <cell r="AC1187">
            <v>1722.6000000000001</v>
          </cell>
          <cell r="AE1187">
            <v>234</v>
          </cell>
          <cell r="AH1187">
            <v>391.5</v>
          </cell>
          <cell r="AR1187">
            <v>2016</v>
          </cell>
          <cell r="AS1187">
            <v>2</v>
          </cell>
        </row>
        <row r="1188">
          <cell r="F1188" t="str">
            <v>Completed</v>
          </cell>
          <cell r="L1188" t="str">
            <v>UT</v>
          </cell>
          <cell r="AB1188">
            <v>4</v>
          </cell>
          <cell r="AC1188">
            <v>382.8</v>
          </cell>
          <cell r="AE1188">
            <v>40</v>
          </cell>
          <cell r="AH1188">
            <v>82.56</v>
          </cell>
          <cell r="AR1188">
            <v>2016</v>
          </cell>
          <cell r="AS1188">
            <v>2</v>
          </cell>
        </row>
        <row r="1189">
          <cell r="F1189" t="str">
            <v>Completed</v>
          </cell>
          <cell r="L1189" t="str">
            <v>UT</v>
          </cell>
          <cell r="AB1189">
            <v>132</v>
          </cell>
          <cell r="AC1189">
            <v>12632.4</v>
          </cell>
          <cell r="AE1189">
            <v>1320</v>
          </cell>
          <cell r="AH1189">
            <v>2724.48</v>
          </cell>
          <cell r="AR1189">
            <v>2016</v>
          </cell>
          <cell r="AS1189">
            <v>2</v>
          </cell>
        </row>
        <row r="1190">
          <cell r="F1190" t="str">
            <v>Completed</v>
          </cell>
          <cell r="L1190" t="str">
            <v>UT</v>
          </cell>
          <cell r="AB1190">
            <v>120</v>
          </cell>
          <cell r="AC1190">
            <v>4524</v>
          </cell>
          <cell r="AE1190">
            <v>600</v>
          </cell>
          <cell r="AH1190">
            <v>1980</v>
          </cell>
          <cell r="AR1190">
            <v>2016</v>
          </cell>
          <cell r="AS1190">
            <v>2</v>
          </cell>
        </row>
        <row r="1191">
          <cell r="F1191" t="str">
            <v>Completed</v>
          </cell>
          <cell r="L1191" t="str">
            <v>UT</v>
          </cell>
          <cell r="AB1191">
            <v>84</v>
          </cell>
          <cell r="AC1191">
            <v>5678.4</v>
          </cell>
          <cell r="AE1191">
            <v>420</v>
          </cell>
          <cell r="AH1191">
            <v>943.32</v>
          </cell>
          <cell r="AR1191">
            <v>2016</v>
          </cell>
          <cell r="AS1191">
            <v>2</v>
          </cell>
        </row>
        <row r="1192">
          <cell r="F1192" t="str">
            <v>Completed</v>
          </cell>
          <cell r="L1192" t="str">
            <v>UT</v>
          </cell>
          <cell r="AB1192">
            <v>36</v>
          </cell>
          <cell r="AC1192">
            <v>4003.2000000000003</v>
          </cell>
          <cell r="AE1192">
            <v>252</v>
          </cell>
          <cell r="AH1192">
            <v>715.32</v>
          </cell>
          <cell r="AR1192">
            <v>2016</v>
          </cell>
          <cell r="AS1192">
            <v>2</v>
          </cell>
        </row>
        <row r="1193">
          <cell r="F1193" t="str">
            <v>Completed</v>
          </cell>
          <cell r="L1193" t="str">
            <v>UT</v>
          </cell>
          <cell r="AB1193">
            <v>30</v>
          </cell>
          <cell r="AC1193">
            <v>2871</v>
          </cell>
          <cell r="AE1193">
            <v>300</v>
          </cell>
          <cell r="AH1193">
            <v>619.20000000000005</v>
          </cell>
          <cell r="AR1193">
            <v>2016</v>
          </cell>
          <cell r="AS1193">
            <v>2</v>
          </cell>
        </row>
        <row r="1194">
          <cell r="F1194" t="str">
            <v>Completed</v>
          </cell>
          <cell r="L1194" t="str">
            <v>UT</v>
          </cell>
          <cell r="AB1194">
            <v>20</v>
          </cell>
          <cell r="AC1194">
            <v>754</v>
          </cell>
          <cell r="AE1194">
            <v>100</v>
          </cell>
          <cell r="AH1194">
            <v>330</v>
          </cell>
          <cell r="AR1194">
            <v>2016</v>
          </cell>
          <cell r="AS1194">
            <v>2</v>
          </cell>
        </row>
        <row r="1195">
          <cell r="F1195" t="str">
            <v>Completed</v>
          </cell>
          <cell r="L1195" t="str">
            <v>UT</v>
          </cell>
          <cell r="AB1195">
            <v>20</v>
          </cell>
          <cell r="AC1195">
            <v>2224</v>
          </cell>
          <cell r="AE1195">
            <v>140</v>
          </cell>
          <cell r="AH1195">
            <v>397.4</v>
          </cell>
          <cell r="AR1195">
            <v>2016</v>
          </cell>
          <cell r="AS1195">
            <v>2</v>
          </cell>
        </row>
        <row r="1196">
          <cell r="F1196" t="str">
            <v>Completed</v>
          </cell>
          <cell r="L1196" t="str">
            <v>UT</v>
          </cell>
          <cell r="AB1196">
            <v>22</v>
          </cell>
          <cell r="AC1196">
            <v>2105.4</v>
          </cell>
          <cell r="AE1196">
            <v>286</v>
          </cell>
          <cell r="AH1196">
            <v>478.5</v>
          </cell>
          <cell r="AR1196">
            <v>2016</v>
          </cell>
          <cell r="AS1196">
            <v>2</v>
          </cell>
        </row>
        <row r="1197">
          <cell r="F1197" t="str">
            <v>Completed</v>
          </cell>
          <cell r="L1197" t="str">
            <v>UT</v>
          </cell>
          <cell r="AB1197">
            <v>24</v>
          </cell>
          <cell r="AC1197">
            <v>2296.8000000000002</v>
          </cell>
          <cell r="AE1197">
            <v>240</v>
          </cell>
          <cell r="AH1197">
            <v>495.36</v>
          </cell>
          <cell r="AR1197">
            <v>2016</v>
          </cell>
          <cell r="AS1197">
            <v>2</v>
          </cell>
        </row>
        <row r="1198">
          <cell r="F1198" t="str">
            <v>Completed</v>
          </cell>
          <cell r="L1198" t="str">
            <v>UT</v>
          </cell>
          <cell r="AB1198">
            <v>12</v>
          </cell>
          <cell r="AC1198">
            <v>452.40000000000003</v>
          </cell>
          <cell r="AE1198">
            <v>60</v>
          </cell>
          <cell r="AH1198">
            <v>198</v>
          </cell>
          <cell r="AR1198">
            <v>2016</v>
          </cell>
          <cell r="AS1198">
            <v>2</v>
          </cell>
        </row>
        <row r="1199">
          <cell r="F1199" t="str">
            <v>Completed</v>
          </cell>
          <cell r="L1199" t="str">
            <v>UT</v>
          </cell>
          <cell r="AB1199">
            <v>12</v>
          </cell>
          <cell r="AC1199">
            <v>1148.4000000000001</v>
          </cell>
          <cell r="AE1199">
            <v>120</v>
          </cell>
          <cell r="AH1199">
            <v>247.68</v>
          </cell>
          <cell r="AR1199">
            <v>2016</v>
          </cell>
          <cell r="AS1199">
            <v>2</v>
          </cell>
        </row>
        <row r="1200">
          <cell r="F1200" t="str">
            <v>Completed</v>
          </cell>
          <cell r="L1200" t="str">
            <v>UT</v>
          </cell>
          <cell r="AB1200">
            <v>6</v>
          </cell>
          <cell r="AC1200">
            <v>226.20000000000002</v>
          </cell>
          <cell r="AE1200">
            <v>30</v>
          </cell>
          <cell r="AH1200">
            <v>99</v>
          </cell>
          <cell r="AR1200">
            <v>2016</v>
          </cell>
          <cell r="AS1200">
            <v>2</v>
          </cell>
        </row>
        <row r="1201">
          <cell r="F1201" t="str">
            <v>Completed</v>
          </cell>
          <cell r="L1201" t="str">
            <v>UT</v>
          </cell>
          <cell r="AB1201">
            <v>24</v>
          </cell>
          <cell r="AC1201">
            <v>904.80000000000007</v>
          </cell>
          <cell r="AE1201">
            <v>120</v>
          </cell>
          <cell r="AH1201">
            <v>396</v>
          </cell>
          <cell r="AR1201">
            <v>2016</v>
          </cell>
          <cell r="AS1201">
            <v>2</v>
          </cell>
        </row>
        <row r="1202">
          <cell r="F1202" t="str">
            <v>Completed</v>
          </cell>
          <cell r="L1202" t="str">
            <v>UT</v>
          </cell>
          <cell r="AB1202">
            <v>12</v>
          </cell>
          <cell r="AC1202">
            <v>452.40000000000003</v>
          </cell>
          <cell r="AE1202">
            <v>60</v>
          </cell>
          <cell r="AH1202">
            <v>198</v>
          </cell>
          <cell r="AR1202">
            <v>2016</v>
          </cell>
          <cell r="AS1202">
            <v>2</v>
          </cell>
        </row>
        <row r="1203">
          <cell r="F1203" t="str">
            <v>Completed</v>
          </cell>
          <cell r="L1203" t="str">
            <v>UT</v>
          </cell>
          <cell r="AB1203">
            <v>100</v>
          </cell>
          <cell r="AC1203">
            <v>3770.0000000000005</v>
          </cell>
          <cell r="AE1203">
            <v>500</v>
          </cell>
          <cell r="AH1203">
            <v>1650</v>
          </cell>
          <cell r="AR1203">
            <v>2016</v>
          </cell>
          <cell r="AS1203">
            <v>2</v>
          </cell>
        </row>
        <row r="1204">
          <cell r="F1204" t="str">
            <v>Completed</v>
          </cell>
          <cell r="L1204" t="str">
            <v>UT</v>
          </cell>
          <cell r="AB1204">
            <v>24</v>
          </cell>
          <cell r="AC1204">
            <v>2296.8000000000002</v>
          </cell>
          <cell r="AE1204">
            <v>312</v>
          </cell>
          <cell r="AH1204">
            <v>522</v>
          </cell>
          <cell r="AR1204">
            <v>2016</v>
          </cell>
          <cell r="AS1204">
            <v>2</v>
          </cell>
        </row>
        <row r="1205">
          <cell r="F1205" t="str">
            <v>Completed</v>
          </cell>
          <cell r="L1205" t="str">
            <v>UT</v>
          </cell>
          <cell r="AB1205">
            <v>60</v>
          </cell>
          <cell r="AC1205">
            <v>6672</v>
          </cell>
          <cell r="AE1205">
            <v>420</v>
          </cell>
          <cell r="AH1205">
            <v>1192.2</v>
          </cell>
          <cell r="AR1205">
            <v>2016</v>
          </cell>
          <cell r="AS1205">
            <v>2</v>
          </cell>
        </row>
        <row r="1206">
          <cell r="F1206" t="str">
            <v>Completed</v>
          </cell>
          <cell r="L1206" t="str">
            <v>UT</v>
          </cell>
          <cell r="AB1206">
            <v>4</v>
          </cell>
          <cell r="AC1206">
            <v>150.80000000000001</v>
          </cell>
          <cell r="AE1206">
            <v>20</v>
          </cell>
          <cell r="AH1206">
            <v>66</v>
          </cell>
          <cell r="AR1206">
            <v>2016</v>
          </cell>
          <cell r="AS1206">
            <v>2</v>
          </cell>
        </row>
        <row r="1207">
          <cell r="AB1207">
            <v>36833</v>
          </cell>
          <cell r="AC1207">
            <v>2585940.8999999929</v>
          </cell>
          <cell r="AH1207">
            <v>695146.12000000023</v>
          </cell>
        </row>
        <row r="1208">
          <cell r="AC1208">
            <v>70.207175630548505</v>
          </cell>
          <cell r="AH1208">
            <v>18.872916134987655</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TA"/>
      <sheetName val="WYO"/>
      <sheetName val="IDA"/>
      <sheetName val="WAS"/>
      <sheetName val="CAL"/>
      <sheetName val="Budget &amp; Forecast "/>
      <sheetName val="2016 Forecast Tables"/>
      <sheetName val="data"/>
    </sheetNames>
    <sheetDataSet>
      <sheetData sheetId="0"/>
      <sheetData sheetId="1"/>
      <sheetData sheetId="2"/>
      <sheetData sheetId="3"/>
      <sheetData sheetId="4"/>
      <sheetData sheetId="5"/>
      <sheetData sheetId="6"/>
      <sheetData sheetId="7">
        <row r="3">
          <cell r="B3">
            <v>25</v>
          </cell>
          <cell r="C3">
            <v>2</v>
          </cell>
          <cell r="E3" t="str">
            <v>commercial</v>
          </cell>
          <cell r="F3" t="str">
            <v>.C</v>
          </cell>
        </row>
        <row r="4">
          <cell r="B4">
            <v>28</v>
          </cell>
          <cell r="C4">
            <v>2</v>
          </cell>
          <cell r="E4" t="str">
            <v>industrial</v>
          </cell>
          <cell r="F4" t="str">
            <v>.I</v>
          </cell>
        </row>
        <row r="5">
          <cell r="B5">
            <v>33</v>
          </cell>
          <cell r="C5">
            <v>3</v>
          </cell>
          <cell r="E5" t="str">
            <v>agricultural</v>
          </cell>
          <cell r="F5" t="str">
            <v>.A</v>
          </cell>
        </row>
        <row r="6">
          <cell r="B6">
            <v>40</v>
          </cell>
          <cell r="C6">
            <v>2</v>
          </cell>
        </row>
        <row r="7">
          <cell r="B7">
            <v>46</v>
          </cell>
          <cell r="C7">
            <v>3</v>
          </cell>
        </row>
        <row r="8">
          <cell r="B8">
            <v>48</v>
          </cell>
          <cell r="C8">
            <v>3</v>
          </cell>
        </row>
        <row r="9">
          <cell r="B9">
            <v>210</v>
          </cell>
          <cell r="C9">
            <v>2</v>
          </cell>
        </row>
        <row r="10">
          <cell r="B10" t="str">
            <v>25T</v>
          </cell>
          <cell r="C10">
            <v>2</v>
          </cell>
        </row>
        <row r="11">
          <cell r="B11" t="str">
            <v>28T</v>
          </cell>
          <cell r="C11">
            <v>2</v>
          </cell>
        </row>
        <row r="12">
          <cell r="B12" t="str">
            <v>33T</v>
          </cell>
          <cell r="C12">
            <v>3</v>
          </cell>
        </row>
        <row r="13">
          <cell r="B13" t="str">
            <v>40T</v>
          </cell>
          <cell r="C13">
            <v>2</v>
          </cell>
        </row>
        <row r="14">
          <cell r="B14" t="str">
            <v>46T</v>
          </cell>
          <cell r="C14">
            <v>3</v>
          </cell>
        </row>
        <row r="15">
          <cell r="B15" t="str">
            <v>48T</v>
          </cell>
          <cell r="C15">
            <v>3</v>
          </cell>
        </row>
        <row r="16">
          <cell r="B16" t="str">
            <v>25M</v>
          </cell>
          <cell r="C16">
            <v>2</v>
          </cell>
        </row>
        <row r="17">
          <cell r="B17" t="str">
            <v>28M</v>
          </cell>
          <cell r="C17">
            <v>2</v>
          </cell>
        </row>
        <row r="18">
          <cell r="B18" t="str">
            <v>33M</v>
          </cell>
          <cell r="C18">
            <v>3</v>
          </cell>
        </row>
        <row r="19">
          <cell r="B19" t="str">
            <v>40M</v>
          </cell>
          <cell r="C19">
            <v>2</v>
          </cell>
        </row>
        <row r="20">
          <cell r="B20" t="str">
            <v>46M</v>
          </cell>
          <cell r="C20">
            <v>3</v>
          </cell>
        </row>
        <row r="21">
          <cell r="B21" t="str">
            <v>48M</v>
          </cell>
          <cell r="C21">
            <v>3</v>
          </cell>
        </row>
        <row r="22">
          <cell r="B22" t="str">
            <v>210M</v>
          </cell>
          <cell r="C22">
            <v>2</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SAPCHKREQ"/>
      <sheetName val="Macros"/>
      <sheetName val="E220"/>
      <sheetName val="E220A"/>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_XL"/>
    </sheetNames>
    <definedNames>
      <definedName name="Macro2"/>
    </definedNames>
    <sheetDataSet>
      <sheetData sheetId="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2014 &amp; 2015 Forecast"/>
      <sheetName val="Home Energy Reports"/>
      <sheetName val="Low Income Wx"/>
      <sheetName val="NEEA"/>
      <sheetName val="wattSmart Business"/>
      <sheetName val="Ind-ag adds "/>
      <sheetName val="WA CI FX Forecast 14-16"/>
      <sheetName val="Sheet1"/>
    </sheetNames>
    <sheetDataSet>
      <sheetData sheetId="0" refreshError="1"/>
      <sheetData sheetId="1" refreshError="1"/>
      <sheetData sheetId="2" refreshError="1"/>
      <sheetData sheetId="3" refreshError="1"/>
      <sheetData sheetId="4" refreshError="1"/>
      <sheetData sheetId="5" refreshError="1"/>
      <sheetData sheetId="6">
        <row r="48">
          <cell r="C48">
            <v>594525</v>
          </cell>
        </row>
        <row r="98">
          <cell r="C98">
            <v>1.2</v>
          </cell>
        </row>
        <row r="99">
          <cell r="C99">
            <v>1.4</v>
          </cell>
        </row>
      </sheetData>
      <sheetData sheetId="7">
        <row r="23">
          <cell r="B23">
            <v>48683</v>
          </cell>
        </row>
      </sheetData>
      <sheetData sheetId="8"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Master"/>
      <sheetName val="UT - Facility Types"/>
      <sheetName val="UT - SBL vs Typical"/>
      <sheetName val="Contractor Participation"/>
      <sheetName val="Contractor Caps"/>
      <sheetName val="Project Locales"/>
      <sheetName val="Measure Types"/>
      <sheetName val="$ per kWh"/>
      <sheetName val="$ per kWH (ID)"/>
      <sheetName val="Average kWh"/>
      <sheetName val="Project Counts"/>
      <sheetName val="YTD and Pipeline kWh"/>
      <sheetName val="Projects by Usage Size"/>
      <sheetName val="Project Level Data"/>
      <sheetName val="EquipmentSummaryInfo"/>
      <sheetName val="Lookups"/>
      <sheetName val="SBL Monthly Report_Template"/>
    </sheetNames>
    <sheetDataSet>
      <sheetData sheetId="0"/>
      <sheetData sheetId="1"/>
      <sheetData sheetId="2"/>
      <sheetData sheetId="3"/>
      <sheetData sheetId="4">
        <row r="4">
          <cell r="C4" t="str">
            <v>Incentives</v>
          </cell>
        </row>
      </sheetData>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
          <cell r="AP1">
            <v>1</v>
          </cell>
          <cell r="AQ1" t="str">
            <v>January</v>
          </cell>
        </row>
        <row r="2">
          <cell r="AP2">
            <v>2</v>
          </cell>
          <cell r="AQ2" t="str">
            <v>February</v>
          </cell>
        </row>
        <row r="3">
          <cell r="AP3">
            <v>3</v>
          </cell>
          <cell r="AQ3" t="str">
            <v>March</v>
          </cell>
        </row>
        <row r="4">
          <cell r="AP4">
            <v>4</v>
          </cell>
          <cell r="AQ4" t="str">
            <v>April</v>
          </cell>
        </row>
        <row r="5">
          <cell r="AP5">
            <v>5</v>
          </cell>
          <cell r="AQ5" t="str">
            <v>May</v>
          </cell>
        </row>
        <row r="6">
          <cell r="AP6">
            <v>6</v>
          </cell>
          <cell r="AQ6" t="str">
            <v>June</v>
          </cell>
        </row>
        <row r="7">
          <cell r="AP7">
            <v>7</v>
          </cell>
          <cell r="AQ7" t="str">
            <v>July</v>
          </cell>
        </row>
        <row r="8">
          <cell r="AP8">
            <v>8</v>
          </cell>
          <cell r="AQ8" t="str">
            <v>August</v>
          </cell>
        </row>
        <row r="9">
          <cell r="AP9">
            <v>9</v>
          </cell>
          <cell r="AQ9" t="str">
            <v>September</v>
          </cell>
        </row>
        <row r="10">
          <cell r="AP10">
            <v>10</v>
          </cell>
          <cell r="AQ10" t="str">
            <v>October</v>
          </cell>
        </row>
        <row r="11">
          <cell r="AP11">
            <v>11</v>
          </cell>
          <cell r="AQ11" t="str">
            <v>November</v>
          </cell>
        </row>
        <row r="12">
          <cell r="AP12">
            <v>12</v>
          </cell>
          <cell r="AQ12" t="str">
            <v>December</v>
          </cell>
        </row>
        <row r="41">
          <cell r="O41">
            <v>1326499816</v>
          </cell>
          <cell r="P41">
            <v>1122666395</v>
          </cell>
          <cell r="Q41">
            <v>1057302982</v>
          </cell>
          <cell r="R41">
            <v>1017904609</v>
          </cell>
          <cell r="S41">
            <v>931714034</v>
          </cell>
          <cell r="T41">
            <v>985735115</v>
          </cell>
          <cell r="U41">
            <v>0</v>
          </cell>
          <cell r="V41">
            <v>0</v>
          </cell>
          <cell r="W41">
            <v>0</v>
          </cell>
          <cell r="X41">
            <v>0</v>
          </cell>
          <cell r="Y41">
            <v>0</v>
          </cell>
          <cell r="Z41">
            <v>0</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Unit Costs"/>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Variables Table"/>
      <sheetName val="Download JAM"/>
      <sheetName val="Functional Allocation Factors"/>
      <sheetName val="Functional  Factor Table"/>
      <sheetName val="Functional Dist Factor Table"/>
      <sheetName val="Functional Study"/>
      <sheetName val="COS Allocation Factors"/>
      <sheetName val="COS Factor Table"/>
      <sheetName val="COS WorkArea"/>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Error Check"/>
      <sheetName val="Message"/>
      <sheetName val="Dialog"/>
      <sheetName val="MacroBuilder"/>
      <sheetName val="Print Module"/>
      <sheetName val="Menu_Options"/>
      <sheetName val="Menu_Unbund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CA Pub Purp (2)"/>
      <sheetName val="SOX-Dox"/>
      <sheetName val="Process"/>
      <sheetName val="Voltage"/>
      <sheetName val="Codes"/>
      <sheetName val="Delivery"/>
      <sheetName val="SCRInput2"/>
      <sheetName val="Inputs"/>
      <sheetName val="Sch 93 Transaction"/>
      <sheetName val="Trail Mtn."/>
      <sheetName val="DA Shopping"/>
      <sheetName val="Intervenor Funding"/>
      <sheetName val="Prorate 11-07"/>
      <sheetName val="Prorate 10-07"/>
      <sheetName val="Prorate 09-07"/>
      <sheetName val="Prorate 08-07"/>
      <sheetName val="Prorate 07-07"/>
      <sheetName val="Prorate 06-07"/>
      <sheetName val="Prorate 05-07"/>
      <sheetName val="Prorate 04-07"/>
      <sheetName val="Prorate 03-07"/>
      <sheetName val="Prorate 02-07"/>
      <sheetName val="Prorate 01-07"/>
      <sheetName val="WA SBC"/>
      <sheetName val="0103 Proration (191)"/>
      <sheetName val="WA SBC - Class 48T"/>
      <sheetName val="Utah DSM"/>
      <sheetName val="Idaho DSM"/>
      <sheetName val="CA Pub Purp"/>
      <sheetName val="Reasonableness"/>
      <sheetName val="No Longer Used --&gt;"/>
      <sheetName val="CA Pub Purp Revisions"/>
      <sheetName val="Sch 95 Deferred Acct."/>
      <sheetName val="Klamath"/>
      <sheetName val="Y2K"/>
      <sheetName val="Prorate 03-06"/>
      <sheetName val="Prorate 02-06"/>
      <sheetName val="Centralia Credit"/>
      <sheetName val="Prorate 01-06"/>
      <sheetName val="Module2"/>
    </sheetNames>
    <sheetDataSet>
      <sheetData sheetId="0"/>
      <sheetData sheetId="1" refreshError="1"/>
      <sheetData sheetId="2">
        <row r="2">
          <cell r="O2">
            <v>1</v>
          </cell>
        </row>
      </sheetData>
      <sheetData sheetId="3">
        <row r="2">
          <cell r="O2">
            <v>1</v>
          </cell>
        </row>
      </sheetData>
      <sheetData sheetId="4">
        <row r="2">
          <cell r="O2">
            <v>1</v>
          </cell>
        </row>
      </sheetData>
      <sheetData sheetId="5">
        <row r="1">
          <cell r="S1" t="str">
            <v>Month</v>
          </cell>
        </row>
        <row r="2">
          <cell r="O2">
            <v>1</v>
          </cell>
          <cell r="P2" t="str">
            <v>January</v>
          </cell>
        </row>
        <row r="3">
          <cell r="O3">
            <v>2</v>
          </cell>
          <cell r="P3" t="str">
            <v>February</v>
          </cell>
        </row>
        <row r="4">
          <cell r="O4">
            <v>3</v>
          </cell>
          <cell r="P4" t="str">
            <v>March</v>
          </cell>
        </row>
        <row r="5">
          <cell r="O5">
            <v>4</v>
          </cell>
          <cell r="P5" t="str">
            <v>April</v>
          </cell>
        </row>
        <row r="6">
          <cell r="O6">
            <v>5</v>
          </cell>
          <cell r="P6" t="str">
            <v>May</v>
          </cell>
        </row>
        <row r="7">
          <cell r="O7">
            <v>6</v>
          </cell>
          <cell r="P7" t="str">
            <v>June</v>
          </cell>
        </row>
        <row r="8">
          <cell r="O8">
            <v>7</v>
          </cell>
          <cell r="P8" t="str">
            <v>July</v>
          </cell>
        </row>
        <row r="9">
          <cell r="O9">
            <v>8</v>
          </cell>
          <cell r="P9" t="str">
            <v>August</v>
          </cell>
        </row>
        <row r="10">
          <cell r="O10">
            <v>9</v>
          </cell>
          <cell r="P10" t="str">
            <v>September</v>
          </cell>
        </row>
        <row r="11">
          <cell r="O11">
            <v>10</v>
          </cell>
          <cell r="P11" t="str">
            <v>October</v>
          </cell>
        </row>
        <row r="12">
          <cell r="O12">
            <v>11</v>
          </cell>
          <cell r="P12" t="str">
            <v>November</v>
          </cell>
        </row>
        <row r="13">
          <cell r="O13">
            <v>12</v>
          </cell>
          <cell r="P13" t="str">
            <v>December</v>
          </cell>
        </row>
      </sheetData>
      <sheetData sheetId="6">
        <row r="1">
          <cell r="S1" t="str">
            <v>Month</v>
          </cell>
        </row>
      </sheetData>
      <sheetData sheetId="7">
        <row r="1">
          <cell r="S1" t="str">
            <v>Month</v>
          </cell>
        </row>
      </sheetData>
      <sheetData sheetId="8">
        <row r="1">
          <cell r="S1" t="str">
            <v>Month</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5">
          <cell r="B5" t="str">
            <v>January 2001 - November 2007</v>
          </cell>
        </row>
      </sheetData>
      <sheetData sheetId="23">
        <row r="5">
          <cell r="B5" t="str">
            <v>January 2001 - November 2007</v>
          </cell>
        </row>
      </sheetData>
      <sheetData sheetId="24">
        <row r="5">
          <cell r="B5" t="str">
            <v>January 2001 - November 2007</v>
          </cell>
        </row>
      </sheetData>
      <sheetData sheetId="25">
        <row r="5">
          <cell r="B5" t="str">
            <v>January 2001 - November 2007</v>
          </cell>
        </row>
      </sheetData>
      <sheetData sheetId="26"/>
      <sheetData sheetId="27"/>
      <sheetData sheetId="28"/>
      <sheetData sheetId="29"/>
      <sheetData sheetId="30"/>
      <sheetData sheetId="31"/>
      <sheetData sheetId="32">
        <row r="44">
          <cell r="H44">
            <v>1365266453</v>
          </cell>
        </row>
      </sheetData>
      <sheetData sheetId="33">
        <row r="44">
          <cell r="H44">
            <v>1365266453</v>
          </cell>
        </row>
      </sheetData>
      <sheetData sheetId="34">
        <row r="44">
          <cell r="H44">
            <v>1365266453</v>
          </cell>
        </row>
      </sheetData>
      <sheetData sheetId="35">
        <row r="44">
          <cell r="H44">
            <v>1365266453</v>
          </cell>
          <cell r="I44">
            <v>1204690917</v>
          </cell>
          <cell r="J44">
            <v>453760316</v>
          </cell>
        </row>
      </sheetData>
      <sheetData sheetId="36">
        <row r="44">
          <cell r="H44">
            <v>1365266453</v>
          </cell>
        </row>
      </sheetData>
      <sheetData sheetId="37"/>
      <sheetData sheetId="38"/>
      <sheetData sheetId="39"/>
      <sheetData sheetId="40"/>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ess"/>
      <sheetName val="xxxxxxxxx FYI"/>
      <sheetName val="Introduction"/>
      <sheetName val="Variables"/>
      <sheetName val="Cover"/>
      <sheetName val="Table of Cnts"/>
      <sheetName val="Table 1"/>
      <sheetName val="Table 2"/>
      <sheetName val="Table 3"/>
      <sheetName val="Table 4"/>
      <sheetName val="Table 5"/>
      <sheetName val="Table 6"/>
      <sheetName val="Table 7"/>
      <sheetName val="Billing Costs"/>
      <sheetName val="Full MC %"/>
      <sheetName val="10 Yr UC"/>
      <sheetName val="10 Yr FC"/>
      <sheetName val="1 Year MC"/>
      <sheetName val="Capacity"/>
      <sheetName val="Energy"/>
      <sheetName val="Transm1"/>
      <sheetName val="Transm2"/>
      <sheetName val="Tran_OM"/>
      <sheetName val="TransLF"/>
      <sheetName val="Dist Sub 1"/>
      <sheetName val="Dist Sub 2"/>
      <sheetName val="PC 1"/>
      <sheetName val="PC 2"/>
      <sheetName val="PC 3"/>
      <sheetName val="XFMR 1"/>
      <sheetName val="XFMR 2"/>
      <sheetName val="XFMR 3"/>
      <sheetName val="XFMR 4"/>
      <sheetName val="XFMR 5"/>
      <sheetName val="Dist OM"/>
      <sheetName val="Meters 1"/>
      <sheetName val="Meters 2"/>
      <sheetName val="Meters 2a"/>
      <sheetName val="Meters 3"/>
      <sheetName val="Meters 4"/>
      <sheetName val="Meters 5"/>
      <sheetName val="Services 1"/>
      <sheetName val="Services 2"/>
      <sheetName val="Services 2a"/>
      <sheetName val="Services 3"/>
      <sheetName val="Cust Exp Sum"/>
      <sheetName val="Cust Exp Year"/>
      <sheetName val="Acct 902"/>
      <sheetName val="Acct 903"/>
      <sheetName val="AG Expenses"/>
      <sheetName val="Charge 1"/>
      <sheetName val="Charge 2"/>
      <sheetName val="Charge 3"/>
      <sheetName val="Charge 4"/>
      <sheetName val="Charge 5"/>
      <sheetName val="Charge 6"/>
      <sheetName val="Losses"/>
      <sheetName val="Cust Data 1"/>
      <sheetName val="Cust Data 2"/>
      <sheetName val="Cust Data 3"/>
      <sheetName val="Cust Data 4"/>
      <sheetName val="Cust Data 5"/>
      <sheetName val="Index"/>
      <sheetName val="SumTable"/>
      <sheetName val="ModData"/>
    </sheetNames>
    <sheetDataSet>
      <sheetData sheetId="0" refreshError="1"/>
      <sheetData sheetId="1" refreshError="1"/>
      <sheetData sheetId="2" refreshError="1"/>
      <sheetData sheetId="3">
        <row r="14">
          <cell r="E14">
            <v>2002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refreshError="1"/>
      <sheetData sheetId="54" refreshError="1"/>
      <sheetData sheetId="55" refreshError="1"/>
      <sheetData sheetId="56" refreshError="1"/>
      <sheetData sheetId="57"/>
      <sheetData sheetId="58" refreshError="1"/>
      <sheetData sheetId="59"/>
      <sheetData sheetId="60" refreshError="1"/>
      <sheetData sheetId="61" refreshError="1"/>
      <sheetData sheetId="62" refreshError="1"/>
      <sheetData sheetId="63" refreshError="1"/>
      <sheetData sheetId="64"/>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sheetName val="old"/>
      <sheetName val="list"/>
    </sheetNames>
    <sheetDataSet>
      <sheetData sheetId="0" refreshError="1"/>
      <sheetData sheetId="1">
        <row r="5">
          <cell r="V5">
            <v>2</v>
          </cell>
        </row>
      </sheetData>
      <sheetData sheetId="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 Earned"/>
      <sheetName val="Summary Table - Target"/>
      <sheetName val="Unit Costs -  Earned"/>
      <sheetName val="Unit Costs - Target"/>
      <sheetName val="Sheet1"/>
      <sheetName val="Sheet2"/>
      <sheetName val="Sheet3"/>
    </sheetNames>
    <sheetDataSet>
      <sheetData sheetId="0"/>
      <sheetData sheetId="1"/>
      <sheetData sheetId="2"/>
      <sheetData sheetId="3"/>
      <sheetData sheetId="4"/>
      <sheetData sheetId="5"/>
      <sheetData sheetId="6"/>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xed Price Table"/>
      <sheetName val="Contractor Table (1)"/>
      <sheetName val="Contractor Table (2)"/>
      <sheetName val="Project Size Comparison"/>
      <sheetName val="Project Level"/>
      <sheetName val="Project Trends"/>
      <sheetName val="Forecasting - ID"/>
      <sheetName val="Forecasting - UT"/>
      <sheetName val="Forecasting - WY"/>
      <sheetName val="Forecasting - CA"/>
      <sheetName val="Forecasting - WA"/>
      <sheetName val="SQFT_UT"/>
      <sheetName val="SQFT_UT (2)"/>
      <sheetName val="SQFT_ID"/>
      <sheetName val="SQFT_WA"/>
      <sheetName val="%Savings Analysis"/>
      <sheetName val="EquipmentSummaryInfo"/>
      <sheetName val="Check Register"/>
      <sheetName val="Sheet2"/>
      <sheetName val="C-E Numbers"/>
      <sheetName val="Contractor Table"/>
      <sheetName val="Contractor Caps"/>
      <sheetName val="UsageSizeProjectsbyProgram"/>
      <sheetName val="Histo-CostperkWh"/>
      <sheetName val="Forecasting - Revenue"/>
      <sheetName val="UT - Thresholds"/>
      <sheetName val="WA - Thresholds"/>
      <sheetName val="WA - ProjectSizesbyContractor"/>
      <sheetName val="Sheet1"/>
      <sheetName val="ID-Savings Distro"/>
      <sheetName val="InspectedProjectsInfo"/>
    </sheetNames>
    <sheetDataSet>
      <sheetData sheetId="0"/>
      <sheetData sheetId="1"/>
      <sheetData sheetId="2"/>
      <sheetData sheetId="3"/>
      <sheetData sheetId="4"/>
      <sheetData sheetId="5"/>
      <sheetData sheetId="6"/>
      <sheetData sheetId="7"/>
      <sheetData sheetId="8"/>
      <sheetData sheetId="9"/>
      <sheetData sheetId="10">
        <row r="8">
          <cell r="D8" t="str">
            <v>Project Counts</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SOX-Dox"/>
      <sheetName val="Process"/>
      <sheetName val="Voltage"/>
      <sheetName val="Codes"/>
      <sheetName val="Delivery"/>
      <sheetName val="SCRInput2"/>
      <sheetName val="Inputs"/>
      <sheetName val="Prorate WA 201001"/>
      <sheetName val="Prorate 04-10 - Supply"/>
      <sheetName val="Prorate 03-10 - Supply"/>
      <sheetName val="Prorate 02-10 - Supply"/>
      <sheetName val="Prorate 01-10 - Supply"/>
      <sheetName val="Prorate 04-10"/>
      <sheetName val="Prorate 03-10"/>
      <sheetName val="Prorate 02-10"/>
      <sheetName val="Prorate 01-10"/>
      <sheetName val="Independent Evaluator"/>
      <sheetName val="RAC Deferral"/>
      <sheetName val="Property Sales"/>
      <sheetName val="DA Shopping"/>
      <sheetName val="Trans Plan Reg Asset"/>
      <sheetName val="MEHC CIC Reg Asset"/>
      <sheetName val="Grid West Reg Asset"/>
      <sheetName val="WA SBC"/>
      <sheetName val="0103 Proration (191)"/>
      <sheetName val="WA SBC - Class 48T"/>
      <sheetName val="Utah DSM"/>
      <sheetName val="Idaho DSM"/>
      <sheetName val="Wyoming DSM"/>
      <sheetName val="CA Pub Purp"/>
      <sheetName val="Reasonableness"/>
      <sheetName val="Module2"/>
    </sheetNames>
    <sheetDataSet>
      <sheetData sheetId="0" refreshError="1"/>
      <sheetData sheetId="1" refreshError="1"/>
      <sheetData sheetId="2" refreshError="1"/>
      <sheetData sheetId="3" refreshError="1"/>
      <sheetData sheetId="4">
        <row r="1">
          <cell r="A1" t="str">
            <v>Code</v>
          </cell>
          <cell r="B1" t="str">
            <v>Description</v>
          </cell>
          <cell r="C1" t="str">
            <v>Rate</v>
          </cell>
        </row>
        <row r="2">
          <cell r="A2">
            <v>10088</v>
          </cell>
          <cell r="B2" t="str">
            <v>UNBILLED REVENUE</v>
          </cell>
          <cell r="C2">
            <v>88</v>
          </cell>
          <cell r="F2" t="str">
            <v>COMMERCIAL SALES</v>
          </cell>
          <cell r="G2" t="str">
            <v>COM</v>
          </cell>
        </row>
        <row r="3">
          <cell r="A3">
            <v>10089</v>
          </cell>
          <cell r="B3" t="str">
            <v>IRRIGATION UNBILLED</v>
          </cell>
          <cell r="C3">
            <v>89</v>
          </cell>
          <cell r="F3" t="str">
            <v>INDUSTRIAL SALES</v>
          </cell>
          <cell r="G3" t="str">
            <v>IND</v>
          </cell>
        </row>
        <row r="4">
          <cell r="A4">
            <v>11146</v>
          </cell>
          <cell r="B4" t="str">
            <v>OR ENRGY COST RECOV AMORT</v>
          </cell>
          <cell r="C4" t="str">
            <v>AGA</v>
          </cell>
          <cell r="F4" t="str">
            <v>IRRIGATION SALES</v>
          </cell>
          <cell r="G4" t="str">
            <v>IND</v>
          </cell>
        </row>
        <row r="5">
          <cell r="A5">
            <v>11147</v>
          </cell>
          <cell r="B5" t="str">
            <v>OR ENRGY COST RECOV AMORT</v>
          </cell>
          <cell r="C5" t="str">
            <v>AGA</v>
          </cell>
          <cell r="F5" t="str">
            <v>OTHER SALES TO PUBLIC AUTH</v>
          </cell>
          <cell r="G5" t="str">
            <v>OSP</v>
          </cell>
        </row>
        <row r="6">
          <cell r="A6">
            <v>20001</v>
          </cell>
          <cell r="B6" t="str">
            <v>01APSV0041-AG PMP SRVC BP</v>
          </cell>
          <cell r="C6">
            <v>41</v>
          </cell>
          <cell r="F6" t="str">
            <v>PUBLIC STREET&amp;HIGHWAY LIGHTING</v>
          </cell>
          <cell r="G6" t="str">
            <v>PSH</v>
          </cell>
        </row>
        <row r="7">
          <cell r="A7">
            <v>20009</v>
          </cell>
          <cell r="B7" t="str">
            <v>01APSV041X-AG PMP SRVC</v>
          </cell>
          <cell r="C7">
            <v>41</v>
          </cell>
          <cell r="F7" t="str">
            <v>RESIDENTIAL SALES</v>
          </cell>
          <cell r="G7" t="str">
            <v>RES</v>
          </cell>
        </row>
        <row r="8">
          <cell r="A8">
            <v>20037</v>
          </cell>
          <cell r="B8" t="str">
            <v>01CHCK000N-NRES CHECK MTR</v>
          </cell>
          <cell r="C8" t="str">
            <v>AGA</v>
          </cell>
          <cell r="F8" t="str">
            <v>INTERDEPARTMENTAL</v>
          </cell>
          <cell r="G8" t="str">
            <v>ICU</v>
          </cell>
        </row>
        <row r="9">
          <cell r="A9">
            <v>20043</v>
          </cell>
          <cell r="B9" t="str">
            <v>01COSL0052-STR LGT SRVC C</v>
          </cell>
          <cell r="C9">
            <v>52</v>
          </cell>
          <cell r="F9" t="str">
            <v>ERROR</v>
          </cell>
          <cell r="G9" t="str">
            <v>ERR</v>
          </cell>
        </row>
        <row r="10">
          <cell r="A10">
            <v>20044</v>
          </cell>
          <cell r="B10" t="str">
            <v>01CUSL053F-STR LGT SRVC C</v>
          </cell>
          <cell r="C10">
            <v>53</v>
          </cell>
        </row>
        <row r="11">
          <cell r="A11">
            <v>20047</v>
          </cell>
          <cell r="B11" t="str">
            <v>01GNSV0024-GEN SRVC DOM/F</v>
          </cell>
          <cell r="C11">
            <v>24</v>
          </cell>
        </row>
        <row r="12">
          <cell r="A12">
            <v>20049</v>
          </cell>
          <cell r="B12" t="str">
            <v>01GNSV0025-GEN SRVC</v>
          </cell>
          <cell r="C12">
            <v>25</v>
          </cell>
        </row>
        <row r="13">
          <cell r="A13">
            <v>20052</v>
          </cell>
          <cell r="B13" t="str">
            <v>01GNSV025F-GEN SRVC-FL RA</v>
          </cell>
          <cell r="C13">
            <v>25</v>
          </cell>
        </row>
        <row r="14">
          <cell r="A14">
            <v>20053</v>
          </cell>
          <cell r="B14" t="str">
            <v>01GNSV025M-GEN SRVC MANUA</v>
          </cell>
          <cell r="C14">
            <v>25</v>
          </cell>
        </row>
        <row r="15">
          <cell r="A15">
            <v>20057</v>
          </cell>
          <cell r="B15" t="str">
            <v>01HPSV0051-HI PRESSURE SO</v>
          </cell>
          <cell r="C15">
            <v>51</v>
          </cell>
        </row>
        <row r="16">
          <cell r="A16">
            <v>20062</v>
          </cell>
          <cell r="B16" t="str">
            <v>01LGSV048M-LRG GEN SRVC 1</v>
          </cell>
          <cell r="C16">
            <v>48</v>
          </cell>
        </row>
        <row r="17">
          <cell r="A17">
            <v>20063</v>
          </cell>
          <cell r="B17" t="str">
            <v>01LGSV048T-LRG GEN SRVC T</v>
          </cell>
          <cell r="C17">
            <v>48</v>
          </cell>
        </row>
        <row r="18">
          <cell r="A18">
            <v>20068</v>
          </cell>
          <cell r="B18" t="str">
            <v>01LNX00100-LINE EXT 60% G</v>
          </cell>
          <cell r="C18" t="str">
            <v>AGA</v>
          </cell>
        </row>
        <row r="19">
          <cell r="A19">
            <v>20071</v>
          </cell>
          <cell r="B19" t="str">
            <v>01LNX00102-LINE EXT 80% G</v>
          </cell>
          <cell r="C19" t="str">
            <v>AGA</v>
          </cell>
        </row>
        <row r="20">
          <cell r="A20">
            <v>20072</v>
          </cell>
          <cell r="B20" t="str">
            <v>01LNX00102-LINE EXT 80% G</v>
          </cell>
          <cell r="C20" t="str">
            <v>AGA</v>
          </cell>
        </row>
        <row r="21">
          <cell r="A21">
            <v>20073</v>
          </cell>
          <cell r="B21" t="str">
            <v>01LNX00103-LINE EXT 80% G</v>
          </cell>
          <cell r="C21" t="str">
            <v>AGA</v>
          </cell>
        </row>
        <row r="22">
          <cell r="A22">
            <v>20074</v>
          </cell>
          <cell r="B22" t="str">
            <v>01LNX00103-LINE EXT 80% G</v>
          </cell>
          <cell r="C22" t="str">
            <v>AGA</v>
          </cell>
        </row>
        <row r="23">
          <cell r="A23">
            <v>20078</v>
          </cell>
          <cell r="B23" t="str">
            <v>01LNX00105-CNTRCT $ MIN G</v>
          </cell>
          <cell r="C23" t="str">
            <v>AGA</v>
          </cell>
        </row>
        <row r="24">
          <cell r="A24">
            <v>20083</v>
          </cell>
          <cell r="B24" t="str">
            <v>01LNX00109-REF/NREF ADV +</v>
          </cell>
          <cell r="C24" t="str">
            <v>AGA</v>
          </cell>
        </row>
        <row r="25">
          <cell r="A25">
            <v>20084</v>
          </cell>
          <cell r="B25" t="str">
            <v>01LNX00109-REF/NREF ADV +</v>
          </cell>
          <cell r="C25" t="str">
            <v>AGA</v>
          </cell>
        </row>
        <row r="26">
          <cell r="A26">
            <v>20085</v>
          </cell>
          <cell r="B26" t="str">
            <v>01LNX00110-REF/NREF ADV +</v>
          </cell>
          <cell r="C26" t="str">
            <v>AGA</v>
          </cell>
        </row>
        <row r="27">
          <cell r="A27">
            <v>20086</v>
          </cell>
          <cell r="B27" t="str">
            <v>01LNX00110-REF/NREF ADV +</v>
          </cell>
          <cell r="C27" t="str">
            <v>AGA</v>
          </cell>
        </row>
        <row r="28">
          <cell r="A28">
            <v>20098</v>
          </cell>
          <cell r="B28" t="str">
            <v>01LPRS047M-PART REQ SRVC</v>
          </cell>
          <cell r="C28">
            <v>47</v>
          </cell>
        </row>
        <row r="29">
          <cell r="A29">
            <v>20103</v>
          </cell>
          <cell r="B29" t="str">
            <v>01MVSL0050-MERC VAPSTR LG</v>
          </cell>
          <cell r="C29">
            <v>50</v>
          </cell>
        </row>
        <row r="30">
          <cell r="A30">
            <v>20104</v>
          </cell>
          <cell r="B30" t="str">
            <v>01OALT014N-OUTD AR LGT NR</v>
          </cell>
          <cell r="C30">
            <v>14</v>
          </cell>
        </row>
        <row r="31">
          <cell r="A31">
            <v>20106</v>
          </cell>
          <cell r="B31" t="str">
            <v>01OALT014R-OUTD AR LGT RE</v>
          </cell>
          <cell r="C31">
            <v>14</v>
          </cell>
        </row>
        <row r="32">
          <cell r="A32">
            <v>20108</v>
          </cell>
          <cell r="B32" t="str">
            <v>01OALT015N-OUTD AR LGT NR</v>
          </cell>
          <cell r="C32">
            <v>15</v>
          </cell>
        </row>
        <row r="33">
          <cell r="A33">
            <v>20109</v>
          </cell>
          <cell r="B33" t="str">
            <v>01OALT015R-OUTD AR LGT RE</v>
          </cell>
          <cell r="C33">
            <v>15</v>
          </cell>
        </row>
        <row r="34">
          <cell r="A34">
            <v>20112</v>
          </cell>
          <cell r="B34" t="str">
            <v>01PRSV036M-SML PART REQ S</v>
          </cell>
          <cell r="C34">
            <v>36</v>
          </cell>
        </row>
        <row r="35">
          <cell r="A35">
            <v>20113</v>
          </cell>
          <cell r="B35" t="str">
            <v>01RCFL0054-REC FIELD LGT</v>
          </cell>
          <cell r="C35">
            <v>54</v>
          </cell>
        </row>
        <row r="36">
          <cell r="A36">
            <v>20116</v>
          </cell>
          <cell r="B36" t="str">
            <v>01RESD0004-RES SRVC</v>
          </cell>
          <cell r="C36">
            <v>4</v>
          </cell>
        </row>
        <row r="37">
          <cell r="A37">
            <v>20120</v>
          </cell>
          <cell r="B37" t="str">
            <v>01RESD0013-3 PHASE RES SR</v>
          </cell>
          <cell r="C37">
            <v>13</v>
          </cell>
        </row>
        <row r="38">
          <cell r="A38">
            <v>20122</v>
          </cell>
          <cell r="B38" t="str">
            <v>01RESD013X-3 PHASE RES10K</v>
          </cell>
          <cell r="C38">
            <v>13</v>
          </cell>
        </row>
        <row r="39">
          <cell r="A39">
            <v>20128</v>
          </cell>
          <cell r="B39" t="str">
            <v>01SLX00005-KLAMATH FALLS</v>
          </cell>
          <cell r="C39" t="str">
            <v>AGA</v>
          </cell>
        </row>
        <row r="40">
          <cell r="A40">
            <v>20136</v>
          </cell>
          <cell r="B40" t="str">
            <v>01SLX00013-K FALLS IRG MI</v>
          </cell>
          <cell r="C40" t="str">
            <v>AGA</v>
          </cell>
        </row>
        <row r="41">
          <cell r="A41">
            <v>20137</v>
          </cell>
          <cell r="B41" t="str">
            <v>01SLX00014-K FALLS IRG MI</v>
          </cell>
          <cell r="C41" t="str">
            <v>AGA</v>
          </cell>
        </row>
        <row r="42">
          <cell r="A42">
            <v>20146</v>
          </cell>
          <cell r="B42" t="str">
            <v>01UKRB0035-KLAMATH BASIN</v>
          </cell>
          <cell r="C42">
            <v>35</v>
          </cell>
        </row>
        <row r="43">
          <cell r="A43">
            <v>20148</v>
          </cell>
          <cell r="B43" t="str">
            <v>01UKRB0040-KLAMATH BASIN</v>
          </cell>
          <cell r="C43">
            <v>40</v>
          </cell>
        </row>
        <row r="44">
          <cell r="A44">
            <v>20154</v>
          </cell>
          <cell r="B44" t="str">
            <v>01UPPL000R-BASE SCH FALL</v>
          </cell>
          <cell r="C44" t="str">
            <v>AGA</v>
          </cell>
        </row>
        <row r="45">
          <cell r="A45">
            <v>20179</v>
          </cell>
          <cell r="B45" t="str">
            <v>02APSV0040-WA AG PMP SRVC</v>
          </cell>
          <cell r="C45">
            <v>40</v>
          </cell>
        </row>
        <row r="46">
          <cell r="A46">
            <v>20183</v>
          </cell>
          <cell r="B46" t="str">
            <v>02APSV040X-WA AG PMP SRVC</v>
          </cell>
          <cell r="C46">
            <v>40</v>
          </cell>
        </row>
        <row r="47">
          <cell r="A47">
            <v>20208</v>
          </cell>
          <cell r="B47" t="str">
            <v>02CFR00012-STR LGTS (CONV</v>
          </cell>
          <cell r="C47" t="str">
            <v>AGA</v>
          </cell>
        </row>
        <row r="48">
          <cell r="A48">
            <v>20212</v>
          </cell>
          <cell r="B48" t="str">
            <v>02CHCK000R-WA RES CHECK M</v>
          </cell>
          <cell r="C48" t="str">
            <v>AGA</v>
          </cell>
        </row>
        <row r="49">
          <cell r="A49">
            <v>20216</v>
          </cell>
          <cell r="B49" t="str">
            <v>02COSL0052-WA STR LGT SRV</v>
          </cell>
          <cell r="C49" t="str">
            <v>52</v>
          </cell>
        </row>
        <row r="50">
          <cell r="A50">
            <v>20217</v>
          </cell>
          <cell r="B50" t="str">
            <v>02CUSL053F-WA STR LGT SRV</v>
          </cell>
          <cell r="C50" t="str">
            <v>53</v>
          </cell>
        </row>
        <row r="51">
          <cell r="A51">
            <v>20218</v>
          </cell>
          <cell r="B51" t="str">
            <v>02CUSL053M-WA STR LGT SRV</v>
          </cell>
          <cell r="C51" t="str">
            <v>53</v>
          </cell>
        </row>
        <row r="52">
          <cell r="A52">
            <v>20220</v>
          </cell>
          <cell r="B52" t="str">
            <v>02GNSV0024-WA GEN SRVC</v>
          </cell>
          <cell r="C52">
            <v>24</v>
          </cell>
        </row>
        <row r="53">
          <cell r="A53">
            <v>20221</v>
          </cell>
          <cell r="B53" t="str">
            <v>02GNSV0025-WA GEN SRVC DO</v>
          </cell>
          <cell r="C53">
            <v>25</v>
          </cell>
        </row>
        <row r="54">
          <cell r="A54">
            <v>20223</v>
          </cell>
          <cell r="B54" t="str">
            <v>02GNSV024F-WA GEN SRVC-FL</v>
          </cell>
          <cell r="C54">
            <v>24</v>
          </cell>
        </row>
        <row r="55">
          <cell r="A55">
            <v>20224</v>
          </cell>
          <cell r="B55" t="str">
            <v>02GNSV025F-GEN SRVC DOM/F</v>
          </cell>
          <cell r="C55">
            <v>25</v>
          </cell>
        </row>
        <row r="56">
          <cell r="A56">
            <v>20229</v>
          </cell>
          <cell r="B56" t="str">
            <v>02HPSV0051-WA HI PRESSURE</v>
          </cell>
          <cell r="C56" t="str">
            <v>51</v>
          </cell>
        </row>
        <row r="57">
          <cell r="A57">
            <v>20232</v>
          </cell>
          <cell r="B57" t="str">
            <v>02LGSV0035-WA LRG GEN SRV</v>
          </cell>
          <cell r="C57">
            <v>35</v>
          </cell>
        </row>
        <row r="58">
          <cell r="A58">
            <v>20234</v>
          </cell>
          <cell r="B58" t="str">
            <v>02LGSV0036-WA LRG GEN SRV</v>
          </cell>
          <cell r="C58">
            <v>36</v>
          </cell>
        </row>
        <row r="59">
          <cell r="A59">
            <v>20235</v>
          </cell>
          <cell r="B59" t="str">
            <v>02LGSV048M-WA LRG GEN SRV</v>
          </cell>
          <cell r="C59" t="str">
            <v>48T</v>
          </cell>
        </row>
        <row r="60">
          <cell r="A60">
            <v>20236</v>
          </cell>
          <cell r="B60" t="str">
            <v>02LGSV048T-LRG GEN SRVC 1</v>
          </cell>
          <cell r="C60" t="str">
            <v>48T</v>
          </cell>
        </row>
        <row r="61">
          <cell r="A61">
            <v>20241</v>
          </cell>
          <cell r="B61" t="str">
            <v>02LNX00102-LINE EXT 80% G</v>
          </cell>
          <cell r="C61" t="str">
            <v>AGA</v>
          </cell>
        </row>
        <row r="62">
          <cell r="A62">
            <v>20242</v>
          </cell>
          <cell r="B62" t="str">
            <v>02LNX00102-LINE EXT 80% G</v>
          </cell>
          <cell r="C62" t="str">
            <v>AGA</v>
          </cell>
        </row>
        <row r="63">
          <cell r="A63">
            <v>20243</v>
          </cell>
          <cell r="B63" t="str">
            <v>02LNX00103-LINE EXT 80% G</v>
          </cell>
          <cell r="C63" t="str">
            <v>AGA</v>
          </cell>
        </row>
        <row r="64">
          <cell r="A64">
            <v>20244</v>
          </cell>
          <cell r="B64" t="str">
            <v>02LNX00103-LINE EXT 80% G</v>
          </cell>
          <cell r="C64" t="str">
            <v>AGA</v>
          </cell>
        </row>
        <row r="65">
          <cell r="A65">
            <v>20247</v>
          </cell>
          <cell r="B65" t="str">
            <v>02LNX00105-CNTRCT $ MIN G</v>
          </cell>
          <cell r="C65" t="str">
            <v>AGA</v>
          </cell>
        </row>
        <row r="66">
          <cell r="A66">
            <v>20248</v>
          </cell>
          <cell r="B66" t="str">
            <v>02LNX00105-CNTRCT $ MIN G</v>
          </cell>
          <cell r="C66" t="str">
            <v>AGA</v>
          </cell>
        </row>
        <row r="67">
          <cell r="A67">
            <v>20253</v>
          </cell>
          <cell r="B67" t="str">
            <v>02LNX00109-REF/NREF ADV +</v>
          </cell>
          <cell r="C67" t="str">
            <v>AGA</v>
          </cell>
        </row>
        <row r="68">
          <cell r="A68">
            <v>20254</v>
          </cell>
          <cell r="B68" t="str">
            <v>02LNX00109-REF/NREF ADV +</v>
          </cell>
          <cell r="C68" t="str">
            <v>AGA</v>
          </cell>
        </row>
        <row r="69">
          <cell r="A69">
            <v>20255</v>
          </cell>
          <cell r="B69" t="str">
            <v>02LNX00110-REF/NREF ADV +</v>
          </cell>
          <cell r="C69" t="str">
            <v>AGA</v>
          </cell>
        </row>
        <row r="70">
          <cell r="A70">
            <v>20256</v>
          </cell>
          <cell r="B70" t="str">
            <v>02LNX00110-REF/NREF ADV +</v>
          </cell>
          <cell r="C70" t="str">
            <v>AGA</v>
          </cell>
        </row>
        <row r="71">
          <cell r="A71">
            <v>20260</v>
          </cell>
          <cell r="B71" t="str">
            <v>02LNX00112-YR INCURRED CH</v>
          </cell>
          <cell r="C71" t="str">
            <v>AGA</v>
          </cell>
        </row>
        <row r="72">
          <cell r="A72">
            <v>20265</v>
          </cell>
          <cell r="B72" t="str">
            <v>02MVSL0057-WA MERC VAPSTR</v>
          </cell>
          <cell r="C72">
            <v>57</v>
          </cell>
        </row>
        <row r="73">
          <cell r="A73">
            <v>20266</v>
          </cell>
          <cell r="B73" t="str">
            <v>02OALT013N-WA OUTD AR LGT</v>
          </cell>
          <cell r="C73">
            <v>13</v>
          </cell>
        </row>
        <row r="74">
          <cell r="A74">
            <v>20268</v>
          </cell>
          <cell r="B74" t="str">
            <v>02OALT013R-WA OUTD AR LGT</v>
          </cell>
          <cell r="C74">
            <v>13</v>
          </cell>
        </row>
        <row r="75">
          <cell r="A75">
            <v>20270</v>
          </cell>
          <cell r="B75" t="str">
            <v>02OALT015N-WA OUTD AR LGT</v>
          </cell>
          <cell r="C75" t="str">
            <v>15</v>
          </cell>
        </row>
        <row r="76">
          <cell r="A76">
            <v>20271</v>
          </cell>
          <cell r="B76" t="str">
            <v>02OALT015R-WA OUTD AR LGT</v>
          </cell>
          <cell r="C76" t="str">
            <v>15</v>
          </cell>
        </row>
        <row r="77">
          <cell r="A77">
            <v>20276</v>
          </cell>
          <cell r="B77" t="str">
            <v>02RCFL0054-WA REC FIELD L</v>
          </cell>
          <cell r="C77">
            <v>54</v>
          </cell>
        </row>
        <row r="78">
          <cell r="A78">
            <v>20279</v>
          </cell>
          <cell r="B78" t="str">
            <v>02RESD0016-WA RES SRVC</v>
          </cell>
          <cell r="C78">
            <v>16</v>
          </cell>
        </row>
        <row r="79">
          <cell r="A79">
            <v>20281</v>
          </cell>
          <cell r="B79" t="str">
            <v>02RESD0018-WA 3 PHASE RES</v>
          </cell>
          <cell r="C79">
            <v>18</v>
          </cell>
        </row>
        <row r="80">
          <cell r="A80">
            <v>20283</v>
          </cell>
          <cell r="B80" t="str">
            <v>02RESD018X-WA 3 PHASE RES</v>
          </cell>
          <cell r="C80">
            <v>18</v>
          </cell>
        </row>
        <row r="81">
          <cell r="A81">
            <v>20295</v>
          </cell>
          <cell r="B81" t="str">
            <v>02SPWH0038-WA SPACE &amp; WTR</v>
          </cell>
          <cell r="C81">
            <v>38</v>
          </cell>
        </row>
        <row r="82">
          <cell r="A82">
            <v>20304</v>
          </cell>
          <cell r="B82" t="str">
            <v>02WHCH0042-WA CNTRLD WTR</v>
          </cell>
          <cell r="C82">
            <v>42</v>
          </cell>
        </row>
        <row r="83">
          <cell r="A83">
            <v>20306</v>
          </cell>
          <cell r="B83" t="str">
            <v>02WHCH042X-WA CNTRLD WTR</v>
          </cell>
          <cell r="C83">
            <v>42</v>
          </cell>
        </row>
        <row r="84">
          <cell r="A84">
            <v>21134</v>
          </cell>
          <cell r="B84" t="str">
            <v>02PRSV47TM-LRG PART REQMT</v>
          </cell>
          <cell r="C84">
            <v>47</v>
          </cell>
        </row>
        <row r="85">
          <cell r="A85">
            <v>21149</v>
          </cell>
          <cell r="B85" t="str">
            <v>01GNSV0024-GENSRV D/F IRG</v>
          </cell>
          <cell r="C85">
            <v>24</v>
          </cell>
        </row>
        <row r="86">
          <cell r="A86">
            <v>21151</v>
          </cell>
          <cell r="B86" t="str">
            <v>02LGSV0035-LRG GENSRV IRG</v>
          </cell>
          <cell r="C86">
            <v>35</v>
          </cell>
        </row>
        <row r="87">
          <cell r="A87">
            <v>21154</v>
          </cell>
          <cell r="B87" t="str">
            <v>02GNSV0025-GENSRV D/F IRG</v>
          </cell>
          <cell r="C87">
            <v>25</v>
          </cell>
        </row>
        <row r="88">
          <cell r="A88">
            <v>21178</v>
          </cell>
          <cell r="B88" t="str">
            <v>01GNSV0026-LRG GENSRV D/F</v>
          </cell>
          <cell r="C88">
            <v>26</v>
          </cell>
        </row>
        <row r="89">
          <cell r="A89">
            <v>21182</v>
          </cell>
          <cell r="B89" t="str">
            <v>01GNSV0027-L GENSRV &lt;1000</v>
          </cell>
          <cell r="C89">
            <v>27</v>
          </cell>
        </row>
        <row r="90">
          <cell r="A90">
            <v>21201</v>
          </cell>
          <cell r="B90" t="str">
            <v>01GNSV027M-GNSV &lt;1000 MAN</v>
          </cell>
          <cell r="C90">
            <v>27</v>
          </cell>
        </row>
        <row r="91">
          <cell r="A91">
            <v>21229</v>
          </cell>
          <cell r="B91" t="str">
            <v>01USBR33TX-IR TOU W/O BPA</v>
          </cell>
          <cell r="C91">
            <v>33</v>
          </cell>
        </row>
        <row r="92">
          <cell r="A92">
            <v>21386</v>
          </cell>
          <cell r="B92" t="str">
            <v>01LNX00114-TEMP SVC 12MO&gt;</v>
          </cell>
          <cell r="C92" t="str">
            <v>AGA</v>
          </cell>
        </row>
        <row r="93">
          <cell r="A93">
            <v>21437</v>
          </cell>
          <cell r="B93" t="str">
            <v>02GNSV24FP-GNSV SEASONAL</v>
          </cell>
          <cell r="C93">
            <v>24</v>
          </cell>
        </row>
        <row r="94">
          <cell r="A94">
            <v>21439</v>
          </cell>
          <cell r="B94" t="str">
            <v>02GNSV24FP-GNSV SEASONAL</v>
          </cell>
          <cell r="C94">
            <v>24</v>
          </cell>
        </row>
        <row r="95">
          <cell r="A95">
            <v>21445</v>
          </cell>
          <cell r="B95" t="str">
            <v>01GNSV0025-GEN SRVC - IRG</v>
          </cell>
          <cell r="C95">
            <v>25</v>
          </cell>
        </row>
        <row r="96">
          <cell r="A96">
            <v>21492</v>
          </cell>
          <cell r="B96" t="str">
            <v>01CUSL0053-CUS-OWNED MTRD</v>
          </cell>
          <cell r="C96">
            <v>53</v>
          </cell>
        </row>
        <row r="97">
          <cell r="A97">
            <v>21507</v>
          </cell>
          <cell r="B97" t="str">
            <v>01ACTSETUP-NEW SRVC SETUP</v>
          </cell>
          <cell r="C97" t="str">
            <v>AGA</v>
          </cell>
        </row>
        <row r="98">
          <cell r="A98">
            <v>21544</v>
          </cell>
          <cell r="B98" t="str">
            <v>01NETMT135-NET METERING</v>
          </cell>
          <cell r="C98">
            <v>4</v>
          </cell>
        </row>
        <row r="99">
          <cell r="A99">
            <v>21546</v>
          </cell>
          <cell r="B99" t="str">
            <v>01BLSKY01N-BLUESKY ENERGY</v>
          </cell>
          <cell r="C99" t="str">
            <v>AGA</v>
          </cell>
        </row>
        <row r="100">
          <cell r="A100">
            <v>21547</v>
          </cell>
          <cell r="B100" t="str">
            <v>01BLSKY01R-BLUESKY ENERGY</v>
          </cell>
          <cell r="C100" t="str">
            <v>AGA</v>
          </cell>
        </row>
        <row r="101">
          <cell r="A101">
            <v>21548</v>
          </cell>
          <cell r="B101" t="str">
            <v>02BLSKY01N-BLUESKY ENERGY</v>
          </cell>
          <cell r="C101" t="str">
            <v>AGA</v>
          </cell>
        </row>
        <row r="102">
          <cell r="A102">
            <v>21549</v>
          </cell>
          <cell r="B102" t="str">
            <v>02BLSKY01R-BLUESKY ENERGY</v>
          </cell>
          <cell r="C102" t="str">
            <v>AGA</v>
          </cell>
        </row>
        <row r="103">
          <cell r="A103">
            <v>21565</v>
          </cell>
          <cell r="B103" t="str">
            <v>01SPCL0003-</v>
          </cell>
          <cell r="C103" t="str">
            <v>Spcl003-Wah Chang</v>
          </cell>
        </row>
        <row r="104">
          <cell r="A104">
            <v>21589</v>
          </cell>
          <cell r="B104" t="str">
            <v>01ZZMERGCR-MERGER CREDITS</v>
          </cell>
          <cell r="C104" t="str">
            <v>AGA</v>
          </cell>
        </row>
        <row r="105">
          <cell r="A105">
            <v>21590</v>
          </cell>
          <cell r="B105" t="str">
            <v>01ZZMERGCR-MERGER CREDITS</v>
          </cell>
          <cell r="C105" t="str">
            <v>AGA</v>
          </cell>
        </row>
        <row r="106">
          <cell r="A106">
            <v>21591</v>
          </cell>
          <cell r="B106" t="str">
            <v>02ZZMERGCR-MERGER CREDITS</v>
          </cell>
          <cell r="C106" t="str">
            <v>AGA</v>
          </cell>
        </row>
        <row r="107">
          <cell r="A107">
            <v>21592</v>
          </cell>
          <cell r="B107" t="str">
            <v>02ZZMERGCR-MERGER CREDITS</v>
          </cell>
          <cell r="C107" t="str">
            <v>AGA</v>
          </cell>
        </row>
        <row r="108">
          <cell r="A108">
            <v>21593</v>
          </cell>
          <cell r="B108" t="str">
            <v>MERGR CREDIT AMORT-OR(JV)</v>
          </cell>
          <cell r="C108" t="str">
            <v>AGA</v>
          </cell>
        </row>
        <row r="109">
          <cell r="A109">
            <v>21594</v>
          </cell>
          <cell r="B109" t="str">
            <v>MERGR CREDIT AMORT-OR(JV)</v>
          </cell>
          <cell r="C109" t="str">
            <v>AGA</v>
          </cell>
        </row>
        <row r="110">
          <cell r="A110">
            <v>21595</v>
          </cell>
          <cell r="B110" t="str">
            <v>MERGR CREDIT AMORT-WA(JV)</v>
          </cell>
          <cell r="C110" t="str">
            <v>AGA</v>
          </cell>
        </row>
        <row r="111">
          <cell r="A111">
            <v>21596</v>
          </cell>
          <cell r="B111" t="str">
            <v>MERGR CREDIT AMORT-WA(JV)</v>
          </cell>
          <cell r="C111" t="str">
            <v>AGA</v>
          </cell>
        </row>
        <row r="112">
          <cell r="A112">
            <v>21614</v>
          </cell>
          <cell r="B112" t="str">
            <v>01XTRN0017-BLUESKY ANNUAL</v>
          </cell>
          <cell r="C112" t="str">
            <v>AGA</v>
          </cell>
        </row>
        <row r="113">
          <cell r="A113">
            <v>21623</v>
          </cell>
          <cell r="B113" t="str">
            <v>01FCBUYOUT-FAC CHG BUYOUT</v>
          </cell>
          <cell r="C113" t="str">
            <v>AGA</v>
          </cell>
        </row>
        <row r="114">
          <cell r="A114">
            <v>21625</v>
          </cell>
          <cell r="B114" t="str">
            <v>02RESD0017-BILL ASSISTANC</v>
          </cell>
          <cell r="C114">
            <v>17</v>
          </cell>
        </row>
        <row r="115">
          <cell r="A115">
            <v>21626</v>
          </cell>
          <cell r="B115" t="str">
            <v>01LGSV0048-1000KW AND OVR</v>
          </cell>
          <cell r="C115">
            <v>48</v>
          </cell>
        </row>
        <row r="116">
          <cell r="A116">
            <v>21636</v>
          </cell>
          <cell r="B116" t="str">
            <v>01COST0026 - 01GNSV0026</v>
          </cell>
          <cell r="C116">
            <v>26</v>
          </cell>
        </row>
        <row r="117">
          <cell r="A117">
            <v>21638</v>
          </cell>
          <cell r="B117" t="str">
            <v>01COST0004 - 01RESD0004</v>
          </cell>
          <cell r="C117">
            <v>4</v>
          </cell>
        </row>
        <row r="118">
          <cell r="A118">
            <v>21639</v>
          </cell>
          <cell r="B118" t="str">
            <v>01COST0024 - 01GNSV0024</v>
          </cell>
          <cell r="C118">
            <v>24</v>
          </cell>
        </row>
        <row r="119">
          <cell r="A119">
            <v>21640</v>
          </cell>
          <cell r="B119" t="str">
            <v>01COST0025 - 01GNSV0025</v>
          </cell>
          <cell r="C119">
            <v>25</v>
          </cell>
        </row>
        <row r="120">
          <cell r="A120">
            <v>21641</v>
          </cell>
          <cell r="B120" t="str">
            <v>01COST0027 - 01GNSV0027</v>
          </cell>
          <cell r="C120">
            <v>27</v>
          </cell>
        </row>
        <row r="121">
          <cell r="A121">
            <v>21642</v>
          </cell>
          <cell r="B121" t="str">
            <v>01COST025F - 01GNSV025F</v>
          </cell>
          <cell r="C121">
            <v>25</v>
          </cell>
        </row>
        <row r="122">
          <cell r="A122">
            <v>21643</v>
          </cell>
          <cell r="B122" t="str">
            <v>01COST0048 - 01LGSV0048</v>
          </cell>
          <cell r="C122">
            <v>48</v>
          </cell>
        </row>
        <row r="123">
          <cell r="A123">
            <v>21644</v>
          </cell>
          <cell r="B123" t="str">
            <v>01COST0041 -01APSV0041-01APSV041X AG PMP</v>
          </cell>
          <cell r="C123">
            <v>41</v>
          </cell>
        </row>
        <row r="124">
          <cell r="A124">
            <v>21646</v>
          </cell>
          <cell r="B124" t="str">
            <v>01SEAFLX04 - 01RESD0004</v>
          </cell>
          <cell r="C124">
            <v>4</v>
          </cell>
        </row>
        <row r="125">
          <cell r="A125">
            <v>21647</v>
          </cell>
          <cell r="B125" t="str">
            <v>01SEAFLX25 - 01GNSV0025</v>
          </cell>
          <cell r="C125">
            <v>25</v>
          </cell>
        </row>
        <row r="126">
          <cell r="A126">
            <v>21648</v>
          </cell>
          <cell r="B126" t="str">
            <v>01HABIT004 - 01RESD0004</v>
          </cell>
          <cell r="C126">
            <v>4</v>
          </cell>
        </row>
        <row r="127">
          <cell r="A127">
            <v>21649</v>
          </cell>
          <cell r="B127" t="str">
            <v>01RENEW004 - 01RESD0004</v>
          </cell>
          <cell r="C127">
            <v>4</v>
          </cell>
        </row>
        <row r="128">
          <cell r="A128">
            <v>21650</v>
          </cell>
          <cell r="B128" t="str">
            <v>01FXRENEWN - Fixed Renewable Blue Sky</v>
          </cell>
          <cell r="C128" t="str">
            <v>AGA</v>
          </cell>
        </row>
        <row r="129">
          <cell r="A129">
            <v>21651</v>
          </cell>
          <cell r="B129" t="str">
            <v>01FXRENEWR - Fixed Renewable Blue Sky</v>
          </cell>
          <cell r="C129" t="str">
            <v>AGA</v>
          </cell>
        </row>
        <row r="130">
          <cell r="A130">
            <v>21652</v>
          </cell>
          <cell r="B130" t="str">
            <v>01HABIT024 - 01GNSV0024</v>
          </cell>
          <cell r="C130">
            <v>24</v>
          </cell>
        </row>
        <row r="131">
          <cell r="A131">
            <v>21653</v>
          </cell>
          <cell r="B131" t="str">
            <v>01HABIT025 - 01GNSV0025</v>
          </cell>
          <cell r="C131">
            <v>25</v>
          </cell>
        </row>
        <row r="132">
          <cell r="A132">
            <v>21655</v>
          </cell>
          <cell r="B132" t="str">
            <v>01RENEW024 - 01GNSV0024</v>
          </cell>
          <cell r="C132">
            <v>24</v>
          </cell>
        </row>
        <row r="133">
          <cell r="A133">
            <v>21656</v>
          </cell>
          <cell r="B133" t="str">
            <v>01RENEW025 - 01GNSV0025</v>
          </cell>
          <cell r="C133">
            <v>25</v>
          </cell>
        </row>
        <row r="134">
          <cell r="A134">
            <v>21657</v>
          </cell>
          <cell r="B134" t="str">
            <v>01RENEW041 - 01APSV0041 AG PMP SRVC</v>
          </cell>
          <cell r="C134">
            <v>41</v>
          </cell>
        </row>
        <row r="135">
          <cell r="A135">
            <v>21658</v>
          </cell>
          <cell r="B135" t="str">
            <v>01PTOU0004 - 01RESD0004</v>
          </cell>
          <cell r="C135">
            <v>4</v>
          </cell>
        </row>
        <row r="136">
          <cell r="A136">
            <v>21659</v>
          </cell>
          <cell r="B136" t="str">
            <v>01PTOU0025 - 01GNSV0025</v>
          </cell>
          <cell r="C136">
            <v>25</v>
          </cell>
        </row>
        <row r="137">
          <cell r="A137">
            <v>21660</v>
          </cell>
          <cell r="B137" t="str">
            <v>01PTOU0041 - 01APSV0041 AG PMP SRVC</v>
          </cell>
          <cell r="C137">
            <v>41</v>
          </cell>
        </row>
        <row r="138">
          <cell r="A138">
            <v>21661</v>
          </cell>
          <cell r="B138" t="str">
            <v>01SEAFLX24 - 01GNSV0024</v>
          </cell>
          <cell r="C138">
            <v>24</v>
          </cell>
        </row>
        <row r="139">
          <cell r="A139">
            <v>21662</v>
          </cell>
          <cell r="B139" t="str">
            <v>01SEAFLX41 - 01APSV0041 AG PMP SRVC</v>
          </cell>
          <cell r="C139">
            <v>41</v>
          </cell>
        </row>
        <row r="140">
          <cell r="A140">
            <v>21663</v>
          </cell>
          <cell r="B140" t="str">
            <v>01STDAY025 - 01GNSV0025</v>
          </cell>
          <cell r="C140">
            <v>25</v>
          </cell>
        </row>
        <row r="141">
          <cell r="A141">
            <v>21664</v>
          </cell>
          <cell r="B141" t="str">
            <v>01STDAY027 - 01GNSV0027</v>
          </cell>
          <cell r="C141">
            <v>27</v>
          </cell>
        </row>
        <row r="142">
          <cell r="A142">
            <v>21666</v>
          </cell>
          <cell r="B142" t="str">
            <v>01STQTR025 - 01GNSV0025</v>
          </cell>
          <cell r="C142">
            <v>25</v>
          </cell>
        </row>
        <row r="143">
          <cell r="A143">
            <v>21667</v>
          </cell>
          <cell r="B143" t="str">
            <v>01STQTR027 - 01GNSV0027</v>
          </cell>
          <cell r="C143">
            <v>27</v>
          </cell>
        </row>
        <row r="144">
          <cell r="A144">
            <v>21672</v>
          </cell>
          <cell r="B144" t="str">
            <v>01RESD004T - RES Time Option</v>
          </cell>
          <cell r="C144">
            <v>4</v>
          </cell>
        </row>
        <row r="145">
          <cell r="A145">
            <v>21674</v>
          </cell>
          <cell r="B145" t="str">
            <v>01GNSV025T - TOU Portfolio Option</v>
          </cell>
          <cell r="C145">
            <v>25</v>
          </cell>
        </row>
        <row r="146">
          <cell r="A146">
            <v>21676</v>
          </cell>
          <cell r="B146" t="str">
            <v>01APSV041T - AGR PUMP SRV-TOU OPTION</v>
          </cell>
          <cell r="C146">
            <v>41</v>
          </cell>
        </row>
        <row r="147">
          <cell r="A147">
            <v>21678</v>
          </cell>
          <cell r="B147" t="str">
            <v>01GNSV024T - TOU Portfolio Option</v>
          </cell>
          <cell r="C147">
            <v>24</v>
          </cell>
        </row>
        <row r="148">
          <cell r="A148">
            <v>21681</v>
          </cell>
          <cell r="B148" t="str">
            <v>01PTOU0024 - 01GNSV0024</v>
          </cell>
          <cell r="C148">
            <v>24</v>
          </cell>
        </row>
        <row r="149">
          <cell r="A149">
            <v>21682</v>
          </cell>
          <cell r="B149" t="str">
            <v>01GNSV024L-General Service, &gt; 30 KW</v>
          </cell>
          <cell r="C149">
            <v>24</v>
          </cell>
        </row>
        <row r="150">
          <cell r="A150">
            <v>21684</v>
          </cell>
          <cell r="B150" t="str">
            <v>01GNSV025L - General Service - &gt; 30 KW</v>
          </cell>
          <cell r="C150">
            <v>25</v>
          </cell>
        </row>
        <row r="151">
          <cell r="A151">
            <v>21686</v>
          </cell>
          <cell r="B151" t="str">
            <v>01LNX00120 - Line Extension 60% Gar</v>
          </cell>
          <cell r="C151" t="str">
            <v>AGA</v>
          </cell>
        </row>
        <row r="152">
          <cell r="A152">
            <v>21690</v>
          </cell>
          <cell r="B152" t="str">
            <v>01APSV41XL-OR Pumping Serv no BPA &gt;30KW</v>
          </cell>
          <cell r="C152">
            <v>41</v>
          </cell>
        </row>
        <row r="153">
          <cell r="A153">
            <v>21691</v>
          </cell>
          <cell r="B153" t="str">
            <v>01APSV041L-OR Pumping Serv &gt;30KW</v>
          </cell>
          <cell r="C153">
            <v>41</v>
          </cell>
        </row>
        <row r="154">
          <cell r="A154">
            <v>21695</v>
          </cell>
          <cell r="B154" t="str">
            <v>02RFNDCENT - CENTRALIA RFND</v>
          </cell>
          <cell r="C154" t="str">
            <v>AGA</v>
          </cell>
        </row>
        <row r="155">
          <cell r="A155">
            <v>29001</v>
          </cell>
          <cell r="B155" t="str">
            <v>CUSTOMER COUNT - REGULAR</v>
          </cell>
          <cell r="C155" t="str">
            <v>AGA</v>
          </cell>
        </row>
        <row r="156">
          <cell r="A156">
            <v>29003</v>
          </cell>
          <cell r="B156" t="str">
            <v>CUSTOMER CNT - IRRIGATION</v>
          </cell>
          <cell r="C156" t="str">
            <v>AGA</v>
          </cell>
        </row>
        <row r="157">
          <cell r="A157">
            <v>21183</v>
          </cell>
          <cell r="B157" t="str">
            <v>01GNSV0027-L GS &lt;1000 IRG</v>
          </cell>
          <cell r="C157">
            <v>27</v>
          </cell>
        </row>
        <row r="158">
          <cell r="A158">
            <v>21720</v>
          </cell>
          <cell r="B158" t="str">
            <v>01STDAY041 - Daily Standard Offer Sch 25</v>
          </cell>
          <cell r="C158">
            <v>41</v>
          </cell>
        </row>
        <row r="159">
          <cell r="A159">
            <v>21654</v>
          </cell>
          <cell r="B159" t="str">
            <v>01HABIT041 - 01APSV0041 AG PMP SRVC</v>
          </cell>
          <cell r="C159">
            <v>41</v>
          </cell>
        </row>
        <row r="160">
          <cell r="A160">
            <v>21727</v>
          </cell>
          <cell r="B160" t="str">
            <v>02ACTSETUP-NEW SRVC SETUP</v>
          </cell>
          <cell r="C160" t="str">
            <v>AGA</v>
          </cell>
        </row>
        <row r="161">
          <cell r="A161">
            <v>21737</v>
          </cell>
          <cell r="B161" t="str">
            <v>OR Gen Service Cost-Based Supply &gt; 30kW</v>
          </cell>
          <cell r="C161">
            <v>28</v>
          </cell>
        </row>
        <row r="162">
          <cell r="A162">
            <v>21738</v>
          </cell>
          <cell r="B162" t="str">
            <v>01GNSV0023, OR GEN SRV, &lt; 30 KW</v>
          </cell>
          <cell r="C162">
            <v>23</v>
          </cell>
        </row>
        <row r="163">
          <cell r="A163">
            <v>21739</v>
          </cell>
          <cell r="B163" t="str">
            <v>01COST0023, OR GEN SRV, COST BASED</v>
          </cell>
          <cell r="C163">
            <v>23</v>
          </cell>
        </row>
        <row r="164">
          <cell r="A164">
            <v>21740</v>
          </cell>
          <cell r="B164" t="str">
            <v>01COSB0023, OR GEN SRV, COST BASED</v>
          </cell>
          <cell r="C164">
            <v>23</v>
          </cell>
        </row>
        <row r="165">
          <cell r="A165">
            <v>21741</v>
          </cell>
          <cell r="B165" t="str">
            <v>01COSTB028, OR GEN SRV, COST BASED</v>
          </cell>
          <cell r="C165">
            <v>28</v>
          </cell>
        </row>
        <row r="166">
          <cell r="A166">
            <v>21742</v>
          </cell>
          <cell r="B166" t="str">
            <v>01COSTL028, OR LRG SRV, COST BASED</v>
          </cell>
          <cell r="C166">
            <v>28</v>
          </cell>
        </row>
        <row r="167">
          <cell r="A167">
            <v>21743</v>
          </cell>
          <cell r="B167" t="str">
            <v>01COSTS028, OR GEN SERV, COST &gt; 30kW</v>
          </cell>
          <cell r="C167">
            <v>28</v>
          </cell>
        </row>
        <row r="168">
          <cell r="A168">
            <v>21744</v>
          </cell>
          <cell r="B168" t="str">
            <v>01GNSB0023, OR GEN SRV, BPA, &lt; 30 kW</v>
          </cell>
          <cell r="C168">
            <v>23</v>
          </cell>
        </row>
        <row r="169">
          <cell r="A169">
            <v>21745</v>
          </cell>
          <cell r="B169" t="str">
            <v>01GNSB0028, OR GEN SRV, BPA, &gt; 30 kW</v>
          </cell>
          <cell r="C169">
            <v>28</v>
          </cell>
        </row>
        <row r="170">
          <cell r="A170">
            <v>21746</v>
          </cell>
          <cell r="B170" t="str">
            <v>01GNSV0028, OR GEN SRV &gt; 30 kW</v>
          </cell>
          <cell r="C170">
            <v>28</v>
          </cell>
        </row>
        <row r="171">
          <cell r="A171">
            <v>21747</v>
          </cell>
          <cell r="B171" t="str">
            <v>01GNSV023T, OR GEN SRV, TOU Option</v>
          </cell>
          <cell r="C171">
            <v>23</v>
          </cell>
        </row>
        <row r="172">
          <cell r="A172">
            <v>21748</v>
          </cell>
          <cell r="B172" t="str">
            <v>01HABT0023, OR HABITAT BLENDED SPLY SRV</v>
          </cell>
          <cell r="C172">
            <v>23</v>
          </cell>
        </row>
        <row r="173">
          <cell r="A173">
            <v>21749</v>
          </cell>
          <cell r="B173" t="str">
            <v>01LGSB0028, OR LRG GEN SRV, BPA</v>
          </cell>
          <cell r="C173">
            <v>28</v>
          </cell>
        </row>
        <row r="174">
          <cell r="A174">
            <v>21750</v>
          </cell>
          <cell r="B174" t="str">
            <v>01LGSV0028, OR LRG GEN SRV &lt; 1000 kW</v>
          </cell>
          <cell r="C174">
            <v>28</v>
          </cell>
        </row>
        <row r="175">
          <cell r="A175">
            <v>21751</v>
          </cell>
          <cell r="B175" t="str">
            <v>01PTOU0023, OR GEN SRV, TOU ENG SPLY SRV</v>
          </cell>
          <cell r="C175">
            <v>23</v>
          </cell>
        </row>
        <row r="176">
          <cell r="A176">
            <v>21752</v>
          </cell>
          <cell r="B176" t="str">
            <v>01PTOUB023, OR GEN SRV, TOU SPLY SRV</v>
          </cell>
          <cell r="C176">
            <v>23</v>
          </cell>
        </row>
        <row r="177">
          <cell r="A177">
            <v>21753</v>
          </cell>
          <cell r="B177" t="str">
            <v>01RENW0023, OR RENW USAGE SPLY SRV</v>
          </cell>
          <cell r="C177">
            <v>23</v>
          </cell>
        </row>
        <row r="178">
          <cell r="A178">
            <v>21754</v>
          </cell>
          <cell r="B178" t="str">
            <v>01SEAF0023, OR SEAS FLUX SPLY SRV</v>
          </cell>
          <cell r="C178">
            <v>23</v>
          </cell>
        </row>
        <row r="179">
          <cell r="A179">
            <v>21755</v>
          </cell>
          <cell r="B179" t="str">
            <v>01GNSV023F - OR GEN SRV - FLAT RATE</v>
          </cell>
          <cell r="C179">
            <v>23</v>
          </cell>
        </row>
        <row r="180">
          <cell r="A180">
            <v>21756</v>
          </cell>
          <cell r="B180" t="str">
            <v>01COST023F - OR GEN SRV - COST-BASED</v>
          </cell>
          <cell r="C180">
            <v>23</v>
          </cell>
        </row>
        <row r="181">
          <cell r="A181">
            <v>21757</v>
          </cell>
          <cell r="B181" t="str">
            <v>01GNSB023T - OR GEN SRV - TOU - BPA</v>
          </cell>
          <cell r="C181">
            <v>23</v>
          </cell>
        </row>
        <row r="182">
          <cell r="A182">
            <v>21758</v>
          </cell>
          <cell r="B182" t="str">
            <v>01HABTB023 - OR HABITAT BLENDED</v>
          </cell>
          <cell r="C182">
            <v>23</v>
          </cell>
        </row>
        <row r="183">
          <cell r="A183">
            <v>21759</v>
          </cell>
          <cell r="B183" t="str">
            <v>01RENWB023 - OR RENEWABLE USAGE</v>
          </cell>
          <cell r="C183">
            <v>23</v>
          </cell>
        </row>
        <row r="184">
          <cell r="A184">
            <v>21760</v>
          </cell>
          <cell r="B184" t="str">
            <v>01SEAFB023 - OR SEASONAL FLUX</v>
          </cell>
          <cell r="C184">
            <v>23</v>
          </cell>
        </row>
        <row r="185">
          <cell r="A185">
            <v>21765</v>
          </cell>
          <cell r="B185" t="str">
            <v>01STDAY023 - OR DAY STD OFR, SCH 23</v>
          </cell>
          <cell r="C185">
            <v>23</v>
          </cell>
        </row>
        <row r="186">
          <cell r="A186">
            <v>21766</v>
          </cell>
          <cell r="B186" t="str">
            <v>01STDAY028 - OR DAY STD OFF, SCH 28</v>
          </cell>
          <cell r="C186">
            <v>28</v>
          </cell>
        </row>
        <row r="187">
          <cell r="A187">
            <v>21767</v>
          </cell>
          <cell r="B187" t="str">
            <v>01STDAY030 - OR STD DAY OFF, SCH 27</v>
          </cell>
          <cell r="C187">
            <v>30</v>
          </cell>
        </row>
        <row r="188">
          <cell r="A188">
            <v>21768</v>
          </cell>
          <cell r="B188" t="str">
            <v>01GNSV023M - OR GEN SRV, MANUAL BILL</v>
          </cell>
          <cell r="C188">
            <v>23</v>
          </cell>
        </row>
        <row r="189">
          <cell r="A189">
            <v>21769</v>
          </cell>
          <cell r="B189" t="str">
            <v>01LGSV0030 - OR LRG GEN SRV, &gt; 1000 kW</v>
          </cell>
          <cell r="C189">
            <v>30</v>
          </cell>
        </row>
        <row r="190">
          <cell r="A190">
            <v>21770</v>
          </cell>
          <cell r="B190" t="str">
            <v>01COSTL028 - OR LRG GEN SRV, CST &gt;200 kW</v>
          </cell>
          <cell r="C190">
            <v>30</v>
          </cell>
        </row>
        <row r="191">
          <cell r="A191">
            <v>21771</v>
          </cell>
          <cell r="B191" t="str">
            <v>01COSTB023 - OR GEN SRV, CST-BSD SPLY</v>
          </cell>
          <cell r="C191">
            <v>23</v>
          </cell>
        </row>
        <row r="192">
          <cell r="A192">
            <v>21775</v>
          </cell>
          <cell r="B192" t="str">
            <v>01COSTS030 - OR GEN SRV CBS &gt; 200 kW</v>
          </cell>
          <cell r="C192">
            <v>30</v>
          </cell>
        </row>
        <row r="193">
          <cell r="A193">
            <v>21776</v>
          </cell>
          <cell r="B193" t="str">
            <v>01GNSV0030 - OR GEN SRV, &gt; 200 kW</v>
          </cell>
          <cell r="C193">
            <v>30</v>
          </cell>
        </row>
        <row r="194">
          <cell r="A194">
            <v>21777</v>
          </cell>
          <cell r="B194" t="str">
            <v>01GNSB0030 - OR GEN SRV, &gt; 200kW(R)</v>
          </cell>
          <cell r="C194">
            <v>30</v>
          </cell>
        </row>
        <row r="195">
          <cell r="A195">
            <v>21779</v>
          </cell>
          <cell r="B195" t="str">
            <v>01LGSB0030, GEN DEL SRV, &gt; 200 kW(R)</v>
          </cell>
          <cell r="C195">
            <v>30</v>
          </cell>
        </row>
        <row r="196">
          <cell r="A196">
            <v>21781</v>
          </cell>
          <cell r="B196" t="str">
            <v>01NTMTN135 - OR NET MTR, GEN, &lt; 30 kW</v>
          </cell>
          <cell r="C196">
            <v>23</v>
          </cell>
        </row>
        <row r="197">
          <cell r="A197">
            <v>21782</v>
          </cell>
          <cell r="B197" t="str">
            <v>01PRSVL36M, OR PRT REQ SRV, &gt; 200 kW</v>
          </cell>
          <cell r="C197">
            <v>36</v>
          </cell>
        </row>
        <row r="198">
          <cell r="A198">
            <v>21784</v>
          </cell>
          <cell r="B198" t="str">
            <v>01PRSVM36M - OR PRT SRV, 31 - 200 kW</v>
          </cell>
          <cell r="C198">
            <v>36</v>
          </cell>
        </row>
        <row r="199">
          <cell r="A199">
            <v>21783</v>
          </cell>
          <cell r="B199" t="str">
            <v>01PRSVS36M - OR PRT REQ SRV, &lt; 30 kW</v>
          </cell>
          <cell r="C199">
            <v>36</v>
          </cell>
        </row>
        <row r="200">
          <cell r="A200">
            <v>21785</v>
          </cell>
          <cell r="B200" t="str">
            <v>01GNSV030M - OR GEN SRV, 200 kW, MANUAL</v>
          </cell>
          <cell r="C200">
            <v>30</v>
          </cell>
        </row>
        <row r="201">
          <cell r="A201">
            <v>20038</v>
          </cell>
          <cell r="B201" t="str">
            <v>01CHCK000R-RES CHECK MTR</v>
          </cell>
          <cell r="C201" t="str">
            <v>AGA</v>
          </cell>
        </row>
        <row r="202">
          <cell r="A202">
            <v>21788</v>
          </cell>
          <cell r="B202" t="str">
            <v>01XTRNBSKY - Blue Sky Energy-NonRes</v>
          </cell>
          <cell r="C202" t="str">
            <v>AGA</v>
          </cell>
        </row>
        <row r="203">
          <cell r="A203">
            <v>11159</v>
          </cell>
          <cell r="B203" t="str">
            <v>SMUD REVENUE IMPUTATIONS</v>
          </cell>
          <cell r="C203" t="str">
            <v>AGA</v>
          </cell>
        </row>
        <row r="204">
          <cell r="A204">
            <v>21793</v>
          </cell>
          <cell r="B204" t="str">
            <v>02LNX00300-LINE EXT 80% G</v>
          </cell>
          <cell r="C204" t="str">
            <v>AGA</v>
          </cell>
        </row>
        <row r="205">
          <cell r="A205">
            <v>21799</v>
          </cell>
          <cell r="B205" t="str">
            <v>01NMT41135 - NETMTR AG PMP SVC BPA</v>
          </cell>
          <cell r="C205">
            <v>41</v>
          </cell>
        </row>
        <row r="206">
          <cell r="A206">
            <v>21802</v>
          </cell>
          <cell r="B206" t="str">
            <v>01LNX00311 - LINE EXT 80% G</v>
          </cell>
          <cell r="C206" t="str">
            <v>AGA</v>
          </cell>
        </row>
        <row r="207">
          <cell r="A207">
            <v>21804</v>
          </cell>
          <cell r="B207" t="str">
            <v>01LNX00300 - LINE EXT 80% GUARANTEE</v>
          </cell>
          <cell r="C207" t="str">
            <v>AGA</v>
          </cell>
        </row>
        <row r="208">
          <cell r="A208">
            <v>21809</v>
          </cell>
          <cell r="B208" t="str">
            <v>01BULKBSKY - BULK BLUESKY ENERGY</v>
          </cell>
          <cell r="C208" t="str">
            <v>AGA</v>
          </cell>
        </row>
        <row r="209">
          <cell r="A209">
            <v>21132</v>
          </cell>
          <cell r="B209" t="str">
            <v>02PRSV033M-PART REQ SERV</v>
          </cell>
          <cell r="C209">
            <v>33</v>
          </cell>
        </row>
        <row r="210">
          <cell r="A210">
            <v>21812</v>
          </cell>
          <cell r="B210" t="str">
            <v>01GNSV0728 - OR GEN SVC DIR ACCESS &gt;30KW</v>
          </cell>
          <cell r="C210">
            <v>28</v>
          </cell>
        </row>
        <row r="211">
          <cell r="A211">
            <v>21813</v>
          </cell>
          <cell r="B211" t="str">
            <v>01GNSV0730 -OR GEN SVC DIR ACCESS &gt;200KW</v>
          </cell>
          <cell r="C211">
            <v>30</v>
          </cell>
        </row>
        <row r="212">
          <cell r="A212">
            <v>21814</v>
          </cell>
          <cell r="B212" t="str">
            <v>01GNSV0748 LG GEN SVC DIR ACCESS 1000KW+</v>
          </cell>
          <cell r="C212">
            <v>48</v>
          </cell>
        </row>
        <row r="213">
          <cell r="A213">
            <v>21817</v>
          </cell>
          <cell r="B213" t="str">
            <v>01LGSB0048 - LG GEN SVC &gt; 1000KW (R)</v>
          </cell>
          <cell r="C213">
            <v>48</v>
          </cell>
        </row>
        <row r="214">
          <cell r="A214">
            <v>21829</v>
          </cell>
          <cell r="B214" t="str">
            <v>01NMT28135 - OR NET MTR, GEN, &gt; 30 kW</v>
          </cell>
          <cell r="C214">
            <v>28</v>
          </cell>
        </row>
        <row r="215">
          <cell r="A215">
            <v>21851</v>
          </cell>
          <cell r="B215" t="str">
            <v>ALL NON-RES BLUE SKY</v>
          </cell>
          <cell r="C215" t="str">
            <v>AGA</v>
          </cell>
        </row>
        <row r="216">
          <cell r="A216">
            <v>21852</v>
          </cell>
          <cell r="B216" t="str">
            <v>ALL BLUE SKY RES</v>
          </cell>
          <cell r="C216" t="str">
            <v>AGA</v>
          </cell>
        </row>
        <row r="217">
          <cell r="A217">
            <v>21853</v>
          </cell>
          <cell r="B217" t="str">
            <v>301119 - UNBILLED REV - UNCOLLECTIBLE</v>
          </cell>
          <cell r="C217" t="str">
            <v>AGA</v>
          </cell>
        </row>
        <row r="218">
          <cell r="A218">
            <v>21834</v>
          </cell>
          <cell r="B218" t="str">
            <v>01FXRENEWN - OR NON-RES FIXED RENEWABLE</v>
          </cell>
          <cell r="C218" t="str">
            <v>AGA</v>
          </cell>
        </row>
        <row r="219">
          <cell r="A219">
            <v>21835</v>
          </cell>
          <cell r="B219" t="str">
            <v>01FXRENEWR - OR RES FIXED RENEWABLE</v>
          </cell>
          <cell r="C219" t="str">
            <v>AGA</v>
          </cell>
        </row>
        <row r="220">
          <cell r="A220">
            <v>21836</v>
          </cell>
          <cell r="B220" t="str">
            <v>02BLSKY01N - WA BLUESKY ENERGY NON-RES</v>
          </cell>
          <cell r="C220" t="str">
            <v>AGA</v>
          </cell>
        </row>
        <row r="221">
          <cell r="A221">
            <v>21837</v>
          </cell>
          <cell r="B221" t="str">
            <v>02BLSKY01R - WA BLUE SKY ENERGY RES</v>
          </cell>
          <cell r="C221" t="str">
            <v>AGA</v>
          </cell>
        </row>
        <row r="222">
          <cell r="A222">
            <v>21846</v>
          </cell>
          <cell r="B222" t="str">
            <v>01BULKBSKY - OR BKSY BULK PRICING</v>
          </cell>
          <cell r="C222" t="str">
            <v>AGA</v>
          </cell>
        </row>
        <row r="223">
          <cell r="A223">
            <v>21849</v>
          </cell>
          <cell r="B223" t="str">
            <v>01BLSKY01N - OR BLUE SKY NON-RES</v>
          </cell>
          <cell r="C223" t="str">
            <v>AGA</v>
          </cell>
        </row>
        <row r="224">
          <cell r="A224">
            <v>21859</v>
          </cell>
          <cell r="B224" t="str">
            <v>01LGSV028M - OR LGSV, &lt;1000 kW, Manual</v>
          </cell>
          <cell r="C224">
            <v>28</v>
          </cell>
        </row>
        <row r="225">
          <cell r="A225">
            <v>21860</v>
          </cell>
          <cell r="B225" t="str">
            <v>02NMT24135, Net metering, WA</v>
          </cell>
          <cell r="C225">
            <v>24</v>
          </cell>
        </row>
        <row r="226">
          <cell r="A226">
            <v>21867</v>
          </cell>
          <cell r="B226" t="str">
            <v>01LNX00312 - OR IRG LINE EXT</v>
          </cell>
          <cell r="C226" t="str">
            <v>AGA</v>
          </cell>
        </row>
        <row r="227">
          <cell r="A227">
            <v>21869</v>
          </cell>
          <cell r="B227" t="str">
            <v>02LGSB048T - WA GEN SRVC, NO BPA</v>
          </cell>
          <cell r="C227" t="str">
            <v>48T</v>
          </cell>
        </row>
        <row r="228">
          <cell r="A228">
            <v>20153</v>
          </cell>
          <cell r="B228" t="str">
            <v>01UPPL000N-BASE SCH FPACI</v>
          </cell>
          <cell r="C228" t="str">
            <v>AGA</v>
          </cell>
        </row>
        <row r="229">
          <cell r="A229">
            <v>21883</v>
          </cell>
          <cell r="B229" t="str">
            <v>01COSTL030-COST-BASED SUPPLY SVC,SEC DEL</v>
          </cell>
          <cell r="C229">
            <v>30</v>
          </cell>
        </row>
        <row r="230">
          <cell r="A230">
            <v>21884</v>
          </cell>
          <cell r="B230" t="str">
            <v>01LGSV0030-3P,DEMAND,VAR,SECONDARY DEL</v>
          </cell>
          <cell r="C230">
            <v>30</v>
          </cell>
        </row>
        <row r="231">
          <cell r="A231">
            <v>11182</v>
          </cell>
          <cell r="B231" t="str">
            <v>ACQUISITION COMMITMENT-WEST VALLEY LEASE</v>
          </cell>
          <cell r="C231" t="str">
            <v>AGA</v>
          </cell>
        </row>
        <row r="232">
          <cell r="A232">
            <v>11183</v>
          </cell>
          <cell r="B232" t="str">
            <v>ACQUISITION COMMITMENT-A and G CREDIT</v>
          </cell>
          <cell r="C232" t="str">
            <v>AGA</v>
          </cell>
        </row>
        <row r="233">
          <cell r="A233">
            <v>21892</v>
          </cell>
          <cell r="B233" t="str">
            <v>02GNSB0024-WA GEN SRVC DO</v>
          </cell>
          <cell r="C233">
            <v>24</v>
          </cell>
        </row>
        <row r="234">
          <cell r="A234">
            <v>21894</v>
          </cell>
          <cell r="B234" t="str">
            <v>02GNSB24FP-WA GEN SVC SEASONAL</v>
          </cell>
          <cell r="C234">
            <v>24</v>
          </cell>
        </row>
        <row r="235">
          <cell r="A235">
            <v>21896</v>
          </cell>
          <cell r="B235" t="str">
            <v>02LGSB0036-LRG GEN SVC IRG</v>
          </cell>
          <cell r="C235">
            <v>36</v>
          </cell>
        </row>
        <row r="236">
          <cell r="A236">
            <v>21898</v>
          </cell>
          <cell r="B236" t="str">
            <v>02OALTB15N-WA OUTD AR LGT NR</v>
          </cell>
          <cell r="C236">
            <v>15</v>
          </cell>
        </row>
        <row r="237">
          <cell r="A237">
            <v>21900</v>
          </cell>
          <cell r="B237" t="str">
            <v>02OALTB15R-WA OUTD AR LGT RES</v>
          </cell>
          <cell r="C237">
            <v>15</v>
          </cell>
        </row>
        <row r="238">
          <cell r="A238">
            <v>21902</v>
          </cell>
          <cell r="B238" t="str">
            <v>02GNSB024F-GEN SRVC DOM/F</v>
          </cell>
          <cell r="C238">
            <v>24</v>
          </cell>
        </row>
        <row r="239">
          <cell r="A239">
            <v>21919</v>
          </cell>
          <cell r="B239" t="str">
            <v>01CUSL053E-STR LGT SVC</v>
          </cell>
          <cell r="C239">
            <v>53</v>
          </cell>
        </row>
        <row r="240">
          <cell r="A240">
            <v>21918</v>
          </cell>
          <cell r="B240" t="str">
            <v>01LNX00310-LINE EXTENSION CONTRACT</v>
          </cell>
          <cell r="C240" t="str">
            <v>AGA</v>
          </cell>
        </row>
        <row r="241">
          <cell r="A241">
            <v>11194</v>
          </cell>
          <cell r="B241" t="str">
            <v>OR SB408 RECOVERY</v>
          </cell>
          <cell r="C241" t="str">
            <v>AGA</v>
          </cell>
        </row>
        <row r="242">
          <cell r="A242">
            <v>21921</v>
          </cell>
          <cell r="B242" t="str">
            <v>02LNX00311 - LINE EXT 80% GUARANTEE</v>
          </cell>
          <cell r="C242" t="str">
            <v>AGA</v>
          </cell>
        </row>
        <row r="243">
          <cell r="A243">
            <v>21931</v>
          </cell>
          <cell r="B243" t="str">
            <v>02LNX00310 - IRG, 80% ANNUAL MIN + 80%</v>
          </cell>
          <cell r="C243" t="str">
            <v>AGA</v>
          </cell>
        </row>
        <row r="244">
          <cell r="A244">
            <v>21932</v>
          </cell>
          <cell r="B244" t="str">
            <v>02LNX00312 - WA IRG LINE EXT</v>
          </cell>
          <cell r="C244" t="str">
            <v>AGA</v>
          </cell>
        </row>
        <row r="245">
          <cell r="A245">
            <v>11206</v>
          </cell>
          <cell r="B245" t="str">
            <v>OR SB 838 RECOVERY</v>
          </cell>
          <cell r="C245" t="str">
            <v>AGA</v>
          </cell>
        </row>
        <row r="246">
          <cell r="A246">
            <v>21935</v>
          </cell>
          <cell r="B246" t="str">
            <v>02NETMT135 - WA RES NET METERING</v>
          </cell>
          <cell r="C246">
            <v>16</v>
          </cell>
        </row>
        <row r="247">
          <cell r="A247">
            <v>21941</v>
          </cell>
          <cell r="B247" t="str">
            <v>01NMT30135 - OR NET MTR, GEN, &gt; 200 kW</v>
          </cell>
          <cell r="C247">
            <v>30</v>
          </cell>
        </row>
        <row r="248">
          <cell r="A248">
            <v>11212</v>
          </cell>
          <cell r="B248" t="str">
            <v>OR GAIN ON SALE OF ASSET</v>
          </cell>
          <cell r="C248" t="str">
            <v>AGA</v>
          </cell>
        </row>
        <row r="249">
          <cell r="A249">
            <v>21959</v>
          </cell>
          <cell r="B249" t="str">
            <v>02NMT36135-WA NET METER LRG SVC &lt; 1000KW</v>
          </cell>
          <cell r="C249">
            <v>36</v>
          </cell>
        </row>
        <row r="250">
          <cell r="A250">
            <v>21960</v>
          </cell>
          <cell r="B250" t="str">
            <v>01NMT33135 - OR NET MTR - PROJECT LAND</v>
          </cell>
          <cell r="C250">
            <v>33</v>
          </cell>
        </row>
        <row r="251">
          <cell r="A251">
            <v>11216</v>
          </cell>
          <cell r="B251" t="str">
            <v>WASHINGTON - CHEHALIS DEFERRAL</v>
          </cell>
          <cell r="C251" t="str">
            <v>AGA</v>
          </cell>
        </row>
        <row r="252">
          <cell r="A252">
            <v>11218</v>
          </cell>
          <cell r="B252" t="str">
            <v>301461-IRRIGATION DEMAND CHARGE ACCRUAL</v>
          </cell>
          <cell r="C252" t="str">
            <v>AGA</v>
          </cell>
        </row>
      </sheetData>
      <sheetData sheetId="5" refreshError="1"/>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nsolidated Submissions"/>
      <sheetName val="CO Expense CE"/>
      <sheetName val="CO  Act Qty &amp; Price"/>
      <sheetName val="Projects"/>
      <sheetName val="Orders"/>
      <sheetName val="PCA Xfr Pricing"/>
      <sheetName val="PCA Revs"/>
      <sheetName val="PCA Bal Sheet"/>
      <sheetName val="SKF"/>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folio Memo Tables"/>
      <sheetName val="HES Memo Tables"/>
      <sheetName val="WSB Memo Tables"/>
      <sheetName val="1-Program_Summary"/>
      <sheetName val="2-Measure Summary"/>
      <sheetName val="3-Inputs"/>
      <sheetName val="4-Loads"/>
      <sheetName val="5-Sales_Forecast"/>
      <sheetName val="6-PV_Calcs"/>
      <sheetName val="7-CE Inputs"/>
      <sheetName val="8-2022 ABAL Program Costs"/>
      <sheetName val="9-HES - Nexant"/>
      <sheetName val="10-2022 ABAL WSB CE Inputs"/>
      <sheetName val="11-2022 ABAL Cascade TA"/>
      <sheetName val="12-2022 ABAL Cascade MA"/>
      <sheetName val="13-WSB - Nexant"/>
      <sheetName val="14-2022 Nexant Blended Sector"/>
      <sheetName val="New Decrement_2022"/>
    </sheetNames>
    <sheetDataSet>
      <sheetData sheetId="0"/>
      <sheetData sheetId="1"/>
      <sheetData sheetId="2"/>
      <sheetData sheetId="3"/>
      <sheetData sheetId="4"/>
      <sheetData sheetId="5">
        <row r="14">
          <cell r="C14">
            <v>6.9199999999999998E-2</v>
          </cell>
        </row>
        <row r="23">
          <cell r="C23">
            <v>0.11668896000000001</v>
          </cell>
          <cell r="D23">
            <v>0.14188792000000003</v>
          </cell>
          <cell r="E23">
            <v>0.10759224000000001</v>
          </cell>
          <cell r="F23">
            <v>0.13477784000000004</v>
          </cell>
          <cell r="G23">
            <v>0.13140880013680242</v>
          </cell>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Tables"/>
      <sheetName val="1-Program_Summary"/>
      <sheetName val="2-Measure Summary"/>
      <sheetName val="3-Inputs"/>
      <sheetName val="4-Loads"/>
      <sheetName val="5-Sales_Forecast"/>
      <sheetName val="6-PV_Calcs"/>
      <sheetName val="7-CE Inputs"/>
      <sheetName val="New Decrement_2018"/>
      <sheetName val="New Decrement_2019"/>
      <sheetName val="New Decrement_2020"/>
      <sheetName val="GHG Adders"/>
    </sheetNames>
    <sheetDataSet>
      <sheetData sheetId="0" refreshError="1"/>
      <sheetData sheetId="1" refreshError="1"/>
      <sheetData sheetId="2" refreshError="1"/>
      <sheetData sheetId="3">
        <row r="14">
          <cell r="C14">
            <v>6.5699999999999995E-2</v>
          </cell>
        </row>
        <row r="23">
          <cell r="C23">
            <v>0.140329108412</v>
          </cell>
          <cell r="D23">
            <v>0.15809228669200001</v>
          </cell>
          <cell r="E23">
            <v>0.12308837655199999</v>
          </cell>
          <cell r="F23">
            <v>0.15788330812399998</v>
          </cell>
          <cell r="G23" t="e">
            <v>#N/A</v>
          </cell>
        </row>
        <row r="24">
          <cell r="D24">
            <v>0.1616019354565624</v>
          </cell>
          <cell r="E24">
            <v>0.1258209385114544</v>
          </cell>
          <cell r="F24">
            <v>0.16138831756435276</v>
          </cell>
          <cell r="G24" t="e">
            <v>#N/A</v>
          </cell>
        </row>
        <row r="25">
          <cell r="D25">
            <v>0.16518949842369809</v>
          </cell>
          <cell r="E25">
            <v>0.12861416334640868</v>
          </cell>
          <cell r="F25">
            <v>0.16497113821428139</v>
          </cell>
          <cell r="G25" t="e">
            <v>#N/A</v>
          </cell>
        </row>
      </sheetData>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 Red Cross-Old"/>
    </sheetNames>
    <sheetDataSet>
      <sheetData sheetId="0">
        <row r="2">
          <cell r="B2" t="str">
            <v>one month</v>
          </cell>
        </row>
        <row r="9">
          <cell r="B9" t="str">
            <v>Amt.in loc.cur.</v>
          </cell>
        </row>
        <row r="10">
          <cell r="B10">
            <v>3591.22</v>
          </cell>
        </row>
        <row r="11">
          <cell r="B11">
            <v>1157</v>
          </cell>
        </row>
        <row r="12">
          <cell r="B12">
            <v>4748.2199999999993</v>
          </cell>
        </row>
        <row r="13">
          <cell r="B13">
            <v>52</v>
          </cell>
        </row>
        <row r="14">
          <cell r="B14">
            <v>17293</v>
          </cell>
        </row>
        <row r="15">
          <cell r="B15">
            <v>36000</v>
          </cell>
        </row>
        <row r="16">
          <cell r="B16">
            <v>3851.53</v>
          </cell>
        </row>
        <row r="17">
          <cell r="B17">
            <v>637</v>
          </cell>
        </row>
        <row r="18">
          <cell r="B18">
            <v>57833.53</v>
          </cell>
        </row>
        <row r="19">
          <cell r="B19">
            <v>50000</v>
          </cell>
        </row>
        <row r="20">
          <cell r="B20">
            <v>194</v>
          </cell>
        </row>
      </sheetData>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Tables"/>
      <sheetName val="1-Program_Summary"/>
      <sheetName val="3-Inputs"/>
      <sheetName val="4-Loads"/>
      <sheetName val="5-Sales_Forecast"/>
      <sheetName val="6-PV_Calcs"/>
      <sheetName val="2-Measure Summary"/>
      <sheetName val="7-CE Inputs"/>
      <sheetName val="8-Supplemental Data"/>
      <sheetName val="9-Program Costs"/>
      <sheetName val="New Decrement_2019"/>
      <sheetName val="New Decrement_2020"/>
      <sheetName val="GHG Adders"/>
    </sheetNames>
    <sheetDataSet>
      <sheetData sheetId="0"/>
      <sheetData sheetId="1"/>
      <sheetData sheetId="2">
        <row r="23">
          <cell r="C23">
            <v>0.13728145999999999</v>
          </cell>
        </row>
        <row r="24">
          <cell r="C24">
            <v>0.140329108412</v>
          </cell>
        </row>
        <row r="25">
          <cell r="C25">
            <v>0.14344441461874641</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O DOWNLOAD FERC"/>
      <sheetName val="186000 DOWNLOAD FERC"/>
      <sheetName val="Buyout download FERC"/>
      <sheetName val="ENVIRONMENTAL DOWNLOAD FERC"/>
      <sheetName val="RETAIL ACCESS DOWNLOAD FERC"/>
      <sheetName val="Sheet1"/>
      <sheetName val="Add'l PC Changes"/>
      <sheetName val="PC Chgs Template 3"/>
      <sheetName val="PC Chgs Template 2"/>
      <sheetName val="PC Changes Template"/>
      <sheetName val="Reg Asset Default Chgs Rev"/>
      <sheetName val="Reg Asset Default Changes"/>
      <sheetName val="PC Table updated May 2003"/>
      <sheetName val="Sheet3"/>
      <sheetName val="PC JV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sheetName val="Table of Cnts"/>
      <sheetName val="Variables"/>
      <sheetName val="Table 1"/>
      <sheetName val="Table 2"/>
      <sheetName val="Table 4"/>
      <sheetName val="Table 5"/>
      <sheetName val="Table 6"/>
      <sheetName val="Table 7"/>
      <sheetName val="Billing Costs"/>
      <sheetName val="Full MC %"/>
      <sheetName val="10 Yr UC"/>
      <sheetName val="10 Yr FC"/>
      <sheetName val="5 Year MC"/>
      <sheetName val="1 Year MC"/>
      <sheetName val="Streetlight 1"/>
      <sheetName val="Streetlight 2"/>
      <sheetName val="Streetlight 3"/>
      <sheetName val="Streetlight 4"/>
      <sheetName val="Capacity"/>
      <sheetName val="Energy"/>
      <sheetName val="Transm1"/>
      <sheetName val="Transm2"/>
      <sheetName val="TranGrowth"/>
      <sheetName val="TranIndex"/>
      <sheetName val="Dist Sub 1"/>
      <sheetName val="Dist Sub 2"/>
      <sheetName val="PC 1"/>
      <sheetName val="PC 2"/>
      <sheetName val="PC 3"/>
      <sheetName val="XFMR 1"/>
      <sheetName val="XFMR 2"/>
      <sheetName val="XFMR 3"/>
      <sheetName val="Dist OM"/>
      <sheetName val="Meters 1"/>
      <sheetName val="Meters 2"/>
      <sheetName val="Meters 3"/>
      <sheetName val="Meters 4"/>
      <sheetName val="Meters 5"/>
      <sheetName val="Services 1"/>
      <sheetName val="Services 2"/>
      <sheetName val="Services 3"/>
      <sheetName val="Cust Exp Sum"/>
      <sheetName val="Cust Exp Year"/>
      <sheetName val="Exp Acct 902"/>
      <sheetName val="Exp Acct 903"/>
      <sheetName val="AG Expenses"/>
      <sheetName val="Charge 1"/>
      <sheetName val="Charge 2"/>
      <sheetName val="Charge 3"/>
      <sheetName val="Charge 4"/>
      <sheetName val="Charge 5"/>
      <sheetName val="Losses"/>
      <sheetName val="Cust Data 1"/>
      <sheetName val="Cust Data 2"/>
      <sheetName val="Cust Data 3"/>
      <sheetName val="Cust Data 4"/>
      <sheetName val="Index"/>
      <sheetName val="SumTable"/>
      <sheetName val="Mod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A1" t="str">
            <v>Transm2</v>
          </cell>
        </row>
        <row r="2">
          <cell r="A2" t="str">
            <v>PacifiCorp</v>
          </cell>
        </row>
        <row r="3">
          <cell r="A3" t="str">
            <v>Oregon Marginal Cost Study</v>
          </cell>
        </row>
        <row r="4">
          <cell r="A4" t="str">
            <v xml:space="preserve">Transmission Capital Budget </v>
          </cell>
        </row>
        <row r="5">
          <cell r="A5" t="str">
            <v>1991 Actual to 2000 Forecasted</v>
          </cell>
        </row>
        <row r="6">
          <cell r="A6" t="str">
            <v>December 2001 Dollars  (in 000's)</v>
          </cell>
        </row>
        <row r="9">
          <cell r="C9" t="str">
            <v>(A)</v>
          </cell>
          <cell r="D9" t="str">
            <v>(B)</v>
          </cell>
          <cell r="E9" t="str">
            <v>(C)</v>
          </cell>
          <cell r="F9" t="str">
            <v>(D)</v>
          </cell>
          <cell r="G9" t="str">
            <v>(E)</v>
          </cell>
          <cell r="H9" t="str">
            <v>(F)</v>
          </cell>
          <cell r="I9" t="str">
            <v>(G)</v>
          </cell>
          <cell r="J9" t="str">
            <v>(H)</v>
          </cell>
          <cell r="K9" t="str">
            <v>(I)</v>
          </cell>
          <cell r="L9" t="str">
            <v>(J)</v>
          </cell>
          <cell r="M9" t="str">
            <v>(K)</v>
          </cell>
        </row>
        <row r="10">
          <cell r="A10" t="str">
            <v/>
          </cell>
        </row>
        <row r="11">
          <cell r="C11" t="str">
            <v xml:space="preserve">Actual </v>
          </cell>
          <cell r="H11" t="str">
            <v>Forecast</v>
          </cell>
          <cell r="M11" t="str">
            <v>Total</v>
          </cell>
        </row>
        <row r="13">
          <cell r="A13" t="str">
            <v>Line</v>
          </cell>
          <cell r="B13" t="str">
            <v>Description</v>
          </cell>
          <cell r="C13">
            <v>1991</v>
          </cell>
          <cell r="D13">
            <v>1992</v>
          </cell>
          <cell r="E13">
            <v>1993</v>
          </cell>
          <cell r="F13">
            <v>1994</v>
          </cell>
          <cell r="G13">
            <v>1995</v>
          </cell>
          <cell r="H13">
            <v>1996</v>
          </cell>
          <cell r="I13">
            <v>1997</v>
          </cell>
          <cell r="J13">
            <v>1998</v>
          </cell>
          <cell r="K13">
            <v>1999</v>
          </cell>
          <cell r="L13">
            <v>2000</v>
          </cell>
        </row>
        <row r="14">
          <cell r="A14" t="str">
            <v/>
          </cell>
          <cell r="C14" t="str">
            <v/>
          </cell>
          <cell r="M14" t="str">
            <v/>
          </cell>
        </row>
        <row r="15">
          <cell r="A15">
            <v>1</v>
          </cell>
          <cell r="B15" t="str">
            <v>Bulk Power Lines</v>
          </cell>
          <cell r="C15">
            <v>19953.24855</v>
          </cell>
          <cell r="D15">
            <v>47593.200360000003</v>
          </cell>
          <cell r="E15">
            <v>20466.656409999992</v>
          </cell>
          <cell r="F15">
            <v>13169.252369999998</v>
          </cell>
          <cell r="G15">
            <v>9.9316114400000011</v>
          </cell>
          <cell r="H15">
            <v>9554.5499999999993</v>
          </cell>
          <cell r="I15">
            <v>10204.283743488439</v>
          </cell>
          <cell r="J15">
            <v>9791.8699221328316</v>
          </cell>
          <cell r="K15">
            <v>10280.104775469861</v>
          </cell>
          <cell r="L15">
            <v>10572.43210686645</v>
          </cell>
          <cell r="M15">
            <v>151595.52984939757</v>
          </cell>
        </row>
        <row r="16">
          <cell r="A16">
            <v>2</v>
          </cell>
        </row>
        <row r="17">
          <cell r="A17">
            <v>3</v>
          </cell>
        </row>
        <row r="18">
          <cell r="A18">
            <v>4</v>
          </cell>
          <cell r="B18" t="str">
            <v>Growth Related Major Projects</v>
          </cell>
          <cell r="C18">
            <v>29181.678279999996</v>
          </cell>
          <cell r="D18">
            <v>45403.327870000008</v>
          </cell>
          <cell r="E18">
            <v>44288.200159999978</v>
          </cell>
          <cell r="F18">
            <v>33509.593870000004</v>
          </cell>
          <cell r="G18">
            <v>11448.850963000001</v>
          </cell>
          <cell r="H18">
            <v>17999.156999999999</v>
          </cell>
          <cell r="I18">
            <v>18518.323394755436</v>
          </cell>
          <cell r="J18">
            <v>17769.891392244383</v>
          </cell>
          <cell r="K18">
            <v>18655.920351646415</v>
          </cell>
          <cell r="L18">
            <v>19186.424225902392</v>
          </cell>
          <cell r="M18">
            <v>255961.3675075486</v>
          </cell>
        </row>
        <row r="19">
          <cell r="A19">
            <v>5</v>
          </cell>
        </row>
        <row r="20">
          <cell r="A20">
            <v>6</v>
          </cell>
        </row>
        <row r="21">
          <cell r="A21">
            <v>7</v>
          </cell>
          <cell r="B21" t="str">
            <v>Total Transmission</v>
          </cell>
          <cell r="C21">
            <v>103781.4142</v>
          </cell>
          <cell r="D21">
            <v>133326.61134999999</v>
          </cell>
          <cell r="E21">
            <v>118190.50362</v>
          </cell>
          <cell r="F21">
            <v>80792.631999999998</v>
          </cell>
          <cell r="G21">
            <v>17741.290229999999</v>
          </cell>
          <cell r="H21">
            <v>38187.252999999997</v>
          </cell>
          <cell r="I21">
            <v>46566</v>
          </cell>
          <cell r="J21">
            <v>44684</v>
          </cell>
          <cell r="K21">
            <v>46912</v>
          </cell>
          <cell r="L21">
            <v>48246</v>
          </cell>
          <cell r="M21">
            <v>678427.70439999993</v>
          </cell>
        </row>
        <row r="22">
          <cell r="A22">
            <v>8</v>
          </cell>
        </row>
        <row r="23">
          <cell r="A23">
            <v>9</v>
          </cell>
        </row>
        <row r="24">
          <cell r="A24">
            <v>10</v>
          </cell>
          <cell r="B24" t="str">
            <v>Bulk Power Lines - Demand Related</v>
          </cell>
          <cell r="C24">
            <v>6152</v>
          </cell>
          <cell r="D24">
            <v>14673</v>
          </cell>
          <cell r="E24">
            <v>6310</v>
          </cell>
          <cell r="F24">
            <v>4060</v>
          </cell>
          <cell r="G24">
            <v>3</v>
          </cell>
          <cell r="H24">
            <v>2946</v>
          </cell>
          <cell r="I24">
            <v>3146</v>
          </cell>
          <cell r="J24">
            <v>3019</v>
          </cell>
          <cell r="K24">
            <v>3169</v>
          </cell>
          <cell r="L24">
            <v>3259</v>
          </cell>
          <cell r="M24">
            <v>46737</v>
          </cell>
        </row>
        <row r="25">
          <cell r="A25">
            <v>11</v>
          </cell>
          <cell r="B25" t="str">
            <v xml:space="preserve">  Line (1) x Demand Factor   30.83%</v>
          </cell>
        </row>
        <row r="26">
          <cell r="A26">
            <v>12</v>
          </cell>
        </row>
        <row r="27">
          <cell r="A27">
            <v>13</v>
          </cell>
          <cell r="B27" t="str">
            <v>Bulk Power Lines - Energy Related</v>
          </cell>
          <cell r="C27">
            <v>13801.24855</v>
          </cell>
          <cell r="D27">
            <v>32920.200360000003</v>
          </cell>
          <cell r="E27">
            <v>14156.656409999992</v>
          </cell>
          <cell r="F27">
            <v>9109.2523699999983</v>
          </cell>
          <cell r="G27">
            <v>6.9316114400000011</v>
          </cell>
          <cell r="H27">
            <v>6608.5499999999993</v>
          </cell>
          <cell r="I27">
            <v>7058.2837434884386</v>
          </cell>
          <cell r="J27">
            <v>6772.8699221328316</v>
          </cell>
          <cell r="K27">
            <v>7111.1047754698611</v>
          </cell>
          <cell r="L27">
            <v>7313.4321068664503</v>
          </cell>
          <cell r="M27">
            <v>104858.5298493976</v>
          </cell>
        </row>
        <row r="28">
          <cell r="A28">
            <v>14</v>
          </cell>
          <cell r="B28" t="str">
            <v xml:space="preserve">  Line (1) - Line (4)</v>
          </cell>
        </row>
        <row r="29">
          <cell r="A29">
            <v>15</v>
          </cell>
        </row>
        <row r="30">
          <cell r="A30">
            <v>16</v>
          </cell>
          <cell r="B30" t="str">
            <v>Total Growth Demand Related</v>
          </cell>
          <cell r="C30">
            <v>35333.678279999993</v>
          </cell>
          <cell r="D30">
            <v>60076.327870000008</v>
          </cell>
          <cell r="E30">
            <v>50598.200159999978</v>
          </cell>
          <cell r="F30">
            <v>37569.593870000004</v>
          </cell>
          <cell r="G30">
            <v>11451.850963000001</v>
          </cell>
          <cell r="H30">
            <v>20945.156999999999</v>
          </cell>
          <cell r="I30">
            <v>21664.323394755436</v>
          </cell>
          <cell r="J30">
            <v>20788.891392244383</v>
          </cell>
          <cell r="K30">
            <v>21824.920351646415</v>
          </cell>
          <cell r="L30">
            <v>22445.424225902392</v>
          </cell>
          <cell r="M30">
            <v>302698.36750754865</v>
          </cell>
        </row>
        <row r="31">
          <cell r="A31">
            <v>17</v>
          </cell>
          <cell r="B31" t="str">
            <v xml:space="preserve">  Line (2) + Line(4)</v>
          </cell>
        </row>
        <row r="32">
          <cell r="A32">
            <v>18</v>
          </cell>
        </row>
        <row r="33">
          <cell r="A33">
            <v>19</v>
          </cell>
          <cell r="B33" t="str">
            <v>Price Adjustment Factor</v>
          </cell>
          <cell r="C33">
            <v>0.78542888401731026</v>
          </cell>
          <cell r="D33">
            <v>0.83970814446203756</v>
          </cell>
          <cell r="E33">
            <v>0.85185346171079968</v>
          </cell>
          <cell r="F33">
            <v>0.90884668517776346</v>
          </cell>
          <cell r="G33">
            <v>0.93198288721807399</v>
          </cell>
          <cell r="H33">
            <v>0.94399317176423314</v>
          </cell>
          <cell r="I33">
            <v>0.97099776928399373</v>
          </cell>
          <cell r="J33">
            <v>0.97913965835070293</v>
          </cell>
          <cell r="K33">
            <v>0.95871741933262866</v>
          </cell>
          <cell r="L33">
            <v>0.97628885432013446</v>
          </cell>
        </row>
        <row r="34">
          <cell r="A34">
            <v>20</v>
          </cell>
        </row>
        <row r="35">
          <cell r="A35">
            <v>21</v>
          </cell>
          <cell r="B35" t="str">
            <v>$ Demand Related</v>
          </cell>
          <cell r="C35">
            <v>44986</v>
          </cell>
          <cell r="D35">
            <v>71544</v>
          </cell>
          <cell r="E35">
            <v>59398</v>
          </cell>
          <cell r="F35">
            <v>41338</v>
          </cell>
          <cell r="G35">
            <v>12288</v>
          </cell>
          <cell r="H35">
            <v>22188</v>
          </cell>
          <cell r="I35">
            <v>22311</v>
          </cell>
          <cell r="J35">
            <v>21232</v>
          </cell>
          <cell r="K35">
            <v>22765</v>
          </cell>
          <cell r="L35">
            <v>22991</v>
          </cell>
          <cell r="M35">
            <v>341041</v>
          </cell>
        </row>
        <row r="36">
          <cell r="A36">
            <v>22</v>
          </cell>
          <cell r="B36" t="str">
            <v xml:space="preserve">  Line (6) / Line (7)</v>
          </cell>
        </row>
        <row r="37">
          <cell r="A37">
            <v>23</v>
          </cell>
        </row>
        <row r="38">
          <cell r="A38">
            <v>24</v>
          </cell>
          <cell r="B38" t="str">
            <v>$ Energy Related</v>
          </cell>
          <cell r="C38">
            <v>17572</v>
          </cell>
          <cell r="D38">
            <v>39204</v>
          </cell>
          <cell r="E38">
            <v>16619</v>
          </cell>
          <cell r="F38">
            <v>10023</v>
          </cell>
          <cell r="G38">
            <v>7</v>
          </cell>
          <cell r="H38">
            <v>7001</v>
          </cell>
          <cell r="I38">
            <v>7269</v>
          </cell>
          <cell r="J38">
            <v>6917</v>
          </cell>
          <cell r="K38">
            <v>7417</v>
          </cell>
          <cell r="L38">
            <v>7491</v>
          </cell>
          <cell r="M38">
            <v>119520</v>
          </cell>
        </row>
        <row r="39">
          <cell r="A39">
            <v>25</v>
          </cell>
          <cell r="B39" t="str">
            <v xml:space="preserve">  Line (5) / Line (7)</v>
          </cell>
          <cell r="M39" t="str">
            <v/>
          </cell>
        </row>
        <row r="40">
          <cell r="A40">
            <v>26</v>
          </cell>
        </row>
        <row r="41">
          <cell r="A41">
            <v>27</v>
          </cell>
          <cell r="B41" t="str">
            <v>Total Marginal Transmission Investment</v>
          </cell>
          <cell r="C41">
            <v>62558</v>
          </cell>
          <cell r="D41">
            <v>110748</v>
          </cell>
          <cell r="E41">
            <v>76017</v>
          </cell>
          <cell r="F41">
            <v>51361</v>
          </cell>
          <cell r="G41">
            <v>12295</v>
          </cell>
          <cell r="H41">
            <v>29189</v>
          </cell>
          <cell r="I41">
            <v>29580</v>
          </cell>
          <cell r="J41">
            <v>28149</v>
          </cell>
          <cell r="K41">
            <v>30182</v>
          </cell>
          <cell r="L41">
            <v>30482</v>
          </cell>
          <cell r="M41">
            <v>460561</v>
          </cell>
        </row>
        <row r="44">
          <cell r="A44" t="str">
            <v>Footnotes:</v>
          </cell>
        </row>
        <row r="45">
          <cell r="A45" t="str">
            <v xml:space="preserve">   Lines 1 - 7</v>
          </cell>
          <cell r="B45" t="str">
            <v>Actual &amp; Forecast Demand Related Investments</v>
          </cell>
        </row>
        <row r="46">
          <cell r="A46" t="str">
            <v xml:space="preserve">   Line   10</v>
          </cell>
          <cell r="B46" t="str">
            <v>Demand Portion of Transmission  = 8.33 / (8.33+18.69) =</v>
          </cell>
          <cell r="D46">
            <v>0.30830000000000002</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A Sales Data for PCorp UT"/>
      <sheetName val="CBECS"/>
      <sheetName val="Cooled Sq Ft"/>
      <sheetName val="Comm Mrkt Est"/>
      <sheetName val="Equipment Info"/>
      <sheetName val="Potential savings analysis"/>
    </sheetNames>
    <sheetDataSet>
      <sheetData sheetId="0">
        <row r="9">
          <cell r="I9">
            <v>56141</v>
          </cell>
        </row>
      </sheetData>
      <sheetData sheetId="1"/>
      <sheetData sheetId="2"/>
      <sheetData sheetId="3"/>
      <sheetData sheetId="4"/>
      <sheetData sheetId="5"/>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 "/>
      <sheetName val="Summer"/>
      <sheetName val="Data for Graphs"/>
      <sheetName val="Load Data"/>
      <sheetName val=" Rates"/>
    </sheetNames>
    <sheetDataSet>
      <sheetData sheetId="0" refreshError="1"/>
      <sheetData sheetId="1" refreshError="1"/>
      <sheetData sheetId="2"/>
      <sheetData sheetId="3" refreshError="1">
        <row r="9">
          <cell r="D9">
            <v>0.90520119460000015</v>
          </cell>
          <cell r="E9">
            <v>0.93346893951935483</v>
          </cell>
          <cell r="F9">
            <v>0.96418569997000003</v>
          </cell>
          <cell r="G9">
            <v>0.96133885848666645</v>
          </cell>
          <cell r="H9">
            <v>0.9010269861000002</v>
          </cell>
        </row>
        <row r="10">
          <cell r="D10">
            <v>1.2584679717032259</v>
          </cell>
          <cell r="E10">
            <v>1.3018970910096772</v>
          </cell>
          <cell r="F10">
            <v>1.3225873683933334</v>
          </cell>
          <cell r="G10">
            <v>1.2396794872966668</v>
          </cell>
          <cell r="H10">
            <v>1.2138008352933336</v>
          </cell>
        </row>
        <row r="11">
          <cell r="D11">
            <v>1.6369457053516132</v>
          </cell>
          <cell r="E11">
            <v>1.6270267336903226</v>
          </cell>
          <cell r="F11">
            <v>1.6540135818000001</v>
          </cell>
          <cell r="G11">
            <v>1.60663419469</v>
          </cell>
          <cell r="H11">
            <v>1.5212484592700004</v>
          </cell>
        </row>
        <row r="12">
          <cell r="D12">
            <v>1.4283983964935485</v>
          </cell>
          <cell r="E12">
            <v>1.3711913876451611</v>
          </cell>
          <cell r="F12">
            <v>1.3525660396466668</v>
          </cell>
          <cell r="G12">
            <v>1.3851226088133333</v>
          </cell>
          <cell r="H12">
            <v>1.3861692652299995</v>
          </cell>
        </row>
        <row r="20">
          <cell r="D20">
            <v>1.2623804052903227</v>
          </cell>
          <cell r="E20">
            <v>1.2843901397096773</v>
          </cell>
          <cell r="F20">
            <v>1.29208837114</v>
          </cell>
          <cell r="G20">
            <v>1.2668765718733335</v>
          </cell>
          <cell r="H20">
            <v>1.2225279635733335</v>
          </cell>
        </row>
        <row r="21">
          <cell r="D21">
            <v>1.3858586579870964</v>
          </cell>
          <cell r="E21">
            <v>1.437714519590322</v>
          </cell>
          <cell r="F21">
            <v>1.4296717071333338</v>
          </cell>
          <cell r="G21">
            <v>1.3687621442066664</v>
          </cell>
          <cell r="H21">
            <v>1.3150381558666664</v>
          </cell>
        </row>
        <row r="22">
          <cell r="D22">
            <v>1.4870278933064511</v>
          </cell>
          <cell r="E22">
            <v>1.6077495270000002</v>
          </cell>
          <cell r="F22">
            <v>1.56576827254</v>
          </cell>
          <cell r="G22">
            <v>1.4854433785333334</v>
          </cell>
          <cell r="H22">
            <v>1.4689444354800005</v>
          </cell>
        </row>
      </sheetData>
      <sheetData sheetId="4"/>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ook4"/>
      <sheetName val="Weather Present"/>
    </sheetNames>
    <sheetDataSet>
      <sheetData sheetId="0" refreshError="1"/>
      <sheetData sheetId="1" refreshError="1"/>
      <sheetData sheetId="2" refreshError="1"/>
      <sheetData sheetId="3" refreshError="1"/>
      <sheetData sheetId="4"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sheetData>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refreshError="1"/>
      <sheetData sheetId="1">
        <row r="3">
          <cell r="C3" t="str">
            <v>PacifiCorp</v>
          </cell>
        </row>
      </sheetData>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ow r="10">
          <cell r="H10" t="str">
            <v>Washington</v>
          </cell>
        </row>
      </sheetData>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sheetData sheetId="1">
        <row r="5">
          <cell r="T5">
            <v>3</v>
          </cell>
        </row>
        <row r="6">
          <cell r="C6" t="str">
            <v xml:space="preserve">Commission Method </v>
          </cell>
        </row>
        <row r="8">
          <cell r="D8">
            <v>0.1576213356965549</v>
          </cell>
        </row>
        <row r="9">
          <cell r="D9">
            <v>0.8423786643034451</v>
          </cell>
        </row>
      </sheetData>
      <sheetData sheetId="2"/>
      <sheetData sheetId="3"/>
      <sheetData sheetId="4"/>
      <sheetData sheetId="5"/>
      <sheetData sheetId="6"/>
      <sheetData sheetId="7"/>
      <sheetData sheetId="8"/>
      <sheetData sheetId="9"/>
      <sheetData sheetId="10"/>
      <sheetData sheetId="11"/>
      <sheetData sheetId="12">
        <row r="61">
          <cell r="H61">
            <v>6.9188435929027195E-2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Error Check"/>
      <sheetName val="Message"/>
      <sheetName val="Dialog"/>
      <sheetName val="Print Module"/>
      <sheetName val="Menu_Options"/>
      <sheetName val="Menu_Unbundle"/>
    </sheetNames>
    <sheetDataSet>
      <sheetData sheetId="0" refreshError="1"/>
      <sheetData sheetId="1">
        <row r="14">
          <cell r="N14">
            <v>1</v>
          </cell>
        </row>
      </sheetData>
      <sheetData sheetId="2"/>
      <sheetData sheetId="3" refreshError="1"/>
      <sheetData sheetId="4"/>
      <sheetData sheetId="5"/>
      <sheetData sheetId="6"/>
      <sheetData sheetId="7"/>
      <sheetData sheetId="8"/>
      <sheetData sheetId="9"/>
      <sheetData sheetId="10"/>
      <sheetData sheetId="11"/>
      <sheetData sheetId="12"/>
      <sheetData sheetId="13">
        <row r="61">
          <cell r="H61">
            <v>6.6953569481140951E-2</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sheetData sheetId="39"/>
      <sheetData sheetId="40" refreshError="1"/>
      <sheetData sheetId="41" refreshError="1"/>
      <sheetData sheetId="42" refreshError="1"/>
      <sheetData sheetId="4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ow r="14">
          <cell r="N14">
            <v>1</v>
          </cell>
        </row>
        <row r="18">
          <cell r="N18">
            <v>1</v>
          </cell>
        </row>
      </sheetData>
      <sheetData sheetId="2" refreshError="1"/>
      <sheetData sheetId="3" refreshError="1"/>
      <sheetData sheetId="4" refreshError="1"/>
      <sheetData sheetId="5"/>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4FEC0-CEE3-4491-BAF4-53CBF1E917A8}">
  <dimension ref="A1:T152"/>
  <sheetViews>
    <sheetView tabSelected="1" zoomScale="125" zoomScaleNormal="125" workbookViewId="0">
      <pane xSplit="1" ySplit="4" topLeftCell="B5" activePane="bottomRight" state="frozen"/>
      <selection pane="topRight" activeCell="B1" sqref="B1"/>
      <selection pane="bottomLeft" activeCell="A5" sqref="A5"/>
      <selection pane="bottomRight" activeCell="K111" sqref="K111"/>
    </sheetView>
  </sheetViews>
  <sheetFormatPr defaultColWidth="9.140625" defaultRowHeight="15" outlineLevelRow="2" x14ac:dyDescent="0.25"/>
  <cols>
    <col min="1" max="1" width="17.7109375" bestFit="1" customWidth="1"/>
    <col min="2" max="2" width="13.85546875" customWidth="1"/>
    <col min="3" max="3" width="15.28515625" customWidth="1"/>
    <col min="4" max="4" width="14.42578125" customWidth="1"/>
    <col min="5" max="5" width="12.5703125" customWidth="1"/>
    <col min="6" max="6" width="16.7109375" customWidth="1"/>
    <col min="7" max="7" width="2.42578125" customWidth="1"/>
    <col min="10" max="10" width="15.28515625" bestFit="1" customWidth="1"/>
    <col min="11" max="11" width="12.42578125" customWidth="1"/>
    <col min="12" max="13" width="9.140625" customWidth="1"/>
    <col min="14" max="14" width="13.42578125" customWidth="1"/>
    <col min="15" max="17" width="9.140625" customWidth="1"/>
    <col min="18" max="18" width="13.7109375" customWidth="1"/>
    <col min="19" max="20" width="9.140625" customWidth="1"/>
  </cols>
  <sheetData>
    <row r="1" spans="1:6" x14ac:dyDescent="0.25">
      <c r="A1" s="38"/>
      <c r="B1" s="38"/>
      <c r="C1" s="38"/>
      <c r="D1" s="38"/>
      <c r="E1" s="38"/>
      <c r="F1" s="38"/>
    </row>
    <row r="2" spans="1:6" ht="15.75" x14ac:dyDescent="0.25">
      <c r="A2" s="39" t="s">
        <v>0</v>
      </c>
      <c r="B2" s="39"/>
      <c r="C2" s="39"/>
      <c r="D2" s="39"/>
      <c r="E2" s="39"/>
      <c r="F2" s="39"/>
    </row>
    <row r="3" spans="1:6" x14ac:dyDescent="0.25">
      <c r="A3" s="1"/>
      <c r="B3" s="1"/>
      <c r="C3" s="1"/>
      <c r="D3" s="1"/>
      <c r="E3" s="1"/>
      <c r="F3" s="1"/>
    </row>
    <row r="4" spans="1:6" ht="45" x14ac:dyDescent="0.25">
      <c r="A4" s="2"/>
      <c r="B4" s="3" t="s">
        <v>1</v>
      </c>
      <c r="C4" s="4" t="s">
        <v>2</v>
      </c>
      <c r="D4" s="5" t="s">
        <v>3</v>
      </c>
      <c r="E4" s="3" t="s">
        <v>4</v>
      </c>
      <c r="F4" s="5" t="s">
        <v>5</v>
      </c>
    </row>
    <row r="5" spans="1:6" x14ac:dyDescent="0.25">
      <c r="A5" s="6" t="s">
        <v>6</v>
      </c>
      <c r="B5" s="7">
        <v>9195525</v>
      </c>
      <c r="C5" s="7">
        <v>-8819537</v>
      </c>
      <c r="D5" s="7">
        <v>765948.69</v>
      </c>
      <c r="E5" s="7">
        <v>530995.68999999994</v>
      </c>
      <c r="F5" s="7">
        <f>+D5+E5</f>
        <v>1296944.3799999999</v>
      </c>
    </row>
    <row r="6" spans="1:6" ht="7.5" customHeight="1" x14ac:dyDescent="0.25">
      <c r="A6" s="7"/>
      <c r="B6" s="7"/>
      <c r="C6" s="7"/>
      <c r="D6" s="7"/>
      <c r="E6" s="7"/>
      <c r="F6" s="7"/>
    </row>
    <row r="7" spans="1:6" ht="15.75" thickBot="1" x14ac:dyDescent="0.3">
      <c r="A7" s="6" t="s">
        <v>7</v>
      </c>
      <c r="B7" s="8">
        <v>9986359.3299999982</v>
      </c>
      <c r="C7" s="8">
        <v>-9918012</v>
      </c>
      <c r="D7" s="8">
        <v>834296.01999999979</v>
      </c>
      <c r="E7" s="8">
        <v>93015.599999999977</v>
      </c>
      <c r="F7" s="8">
        <v>1458307.3099999996</v>
      </c>
    </row>
    <row r="8" spans="1:6" ht="6.75" customHeight="1" thickTop="1" x14ac:dyDescent="0.25">
      <c r="A8" s="7"/>
      <c r="B8" s="7"/>
      <c r="C8" s="7"/>
      <c r="D8" s="7"/>
      <c r="E8" s="7"/>
      <c r="F8" s="7"/>
    </row>
    <row r="9" spans="1:6" ht="15.75" thickBot="1" x14ac:dyDescent="0.3">
      <c r="A9" s="6" t="s">
        <v>8</v>
      </c>
      <c r="B9" s="8">
        <v>9518485.0199999996</v>
      </c>
      <c r="C9" s="9">
        <v>-11140249</v>
      </c>
      <c r="D9" s="8">
        <v>-787467.9600000002</v>
      </c>
      <c r="E9" s="8">
        <v>-333893.13</v>
      </c>
      <c r="F9" s="8">
        <v>-497349.80000000028</v>
      </c>
    </row>
    <row r="10" spans="1:6" ht="6" customHeight="1" thickTop="1" x14ac:dyDescent="0.25">
      <c r="A10" s="7"/>
      <c r="B10" s="7"/>
      <c r="C10" s="10"/>
      <c r="D10" s="7"/>
      <c r="E10" s="7"/>
      <c r="F10" s="7"/>
    </row>
    <row r="11" spans="1:6" ht="15.75" thickBot="1" x14ac:dyDescent="0.3">
      <c r="A11" s="6" t="s">
        <v>9</v>
      </c>
      <c r="B11" s="9">
        <v>10985270.9</v>
      </c>
      <c r="C11" s="9">
        <v>-10463349.33</v>
      </c>
      <c r="D11" s="8">
        <v>-265546.39000000013</v>
      </c>
      <c r="E11" s="8">
        <v>1052909.6499999999</v>
      </c>
      <c r="F11" s="8">
        <v>1077481.4199999997</v>
      </c>
    </row>
    <row r="12" spans="1:6" ht="6" customHeight="1" thickTop="1" x14ac:dyDescent="0.25">
      <c r="A12" s="7"/>
    </row>
    <row r="13" spans="1:6" hidden="1" outlineLevel="1" x14ac:dyDescent="0.25">
      <c r="A13" s="7" t="s">
        <v>10</v>
      </c>
      <c r="B13" s="10">
        <v>434701.94</v>
      </c>
      <c r="C13" s="10">
        <v>-1021573</v>
      </c>
      <c r="D13" s="7">
        <f>+D11+B13+C13</f>
        <v>-852417.45000000019</v>
      </c>
      <c r="E13" s="11">
        <v>-243936.34</v>
      </c>
      <c r="F13" s="7">
        <f>D13+$E$5+$E$7+$E$9+$E$11+E13</f>
        <v>246674.01999999964</v>
      </c>
    </row>
    <row r="14" spans="1:6" hidden="1" outlineLevel="1" x14ac:dyDescent="0.25">
      <c r="A14" s="7" t="s">
        <v>11</v>
      </c>
      <c r="B14" s="10">
        <v>1047571.6</v>
      </c>
      <c r="C14" s="10">
        <v>-886776.3</v>
      </c>
      <c r="D14" s="7">
        <f>+D13+B14+C14</f>
        <v>-691622.15000000026</v>
      </c>
      <c r="E14" s="11">
        <v>-35689.800000000003</v>
      </c>
      <c r="F14" s="7">
        <f>D14+$E$5+$E$7+$E$9+$E$11+SUM(E13:E14)</f>
        <v>371779.51999999955</v>
      </c>
    </row>
    <row r="15" spans="1:6" hidden="1" outlineLevel="1" x14ac:dyDescent="0.25">
      <c r="A15" s="7" t="s">
        <v>12</v>
      </c>
      <c r="B15" s="10">
        <v>1343084.27</v>
      </c>
      <c r="C15" s="10">
        <v>-765986.1</v>
      </c>
      <c r="D15" s="7">
        <f t="shared" ref="D15:D24" si="0">+D14+B15+C15</f>
        <v>-114523.98000000021</v>
      </c>
      <c r="E15" s="11">
        <v>-397443.98</v>
      </c>
      <c r="F15" s="12">
        <f>D15+$E$5+$E$7+$E$9+$E$11+SUM(E13:E15)</f>
        <v>551433.70999999961</v>
      </c>
    </row>
    <row r="16" spans="1:6" ht="14.25" hidden="1" customHeight="1" outlineLevel="1" x14ac:dyDescent="0.25">
      <c r="A16" s="7" t="s">
        <v>13</v>
      </c>
      <c r="B16" s="10">
        <v>1180880.43</v>
      </c>
      <c r="C16" s="10">
        <v>-716950.42</v>
      </c>
      <c r="D16" s="7">
        <f t="shared" si="0"/>
        <v>349406.02999999968</v>
      </c>
      <c r="E16" s="11">
        <v>-275696.56</v>
      </c>
      <c r="F16" s="12">
        <f>D16+$E$5+$E$7+$E$9+$E$11+SUM(E13:E16)</f>
        <v>739667.15999999945</v>
      </c>
    </row>
    <row r="17" spans="1:20" hidden="1" outlineLevel="1" x14ac:dyDescent="0.25">
      <c r="A17" s="7" t="s">
        <v>14</v>
      </c>
      <c r="B17" s="10">
        <v>571483.89</v>
      </c>
      <c r="C17" s="10">
        <v>-735223.15</v>
      </c>
      <c r="D17" s="7">
        <f t="shared" si="0"/>
        <v>185666.76999999967</v>
      </c>
      <c r="E17" s="11">
        <v>502427.7</v>
      </c>
      <c r="F17" s="12">
        <f>D17+$E$5+$E$7+$E$9+$E$11+SUM(E13:E17)</f>
        <v>1078355.5999999996</v>
      </c>
    </row>
    <row r="18" spans="1:20" hidden="1" outlineLevel="1" x14ac:dyDescent="0.25">
      <c r="A18" s="7" t="s">
        <v>15</v>
      </c>
      <c r="B18" s="10">
        <v>1049210.82</v>
      </c>
      <c r="C18" s="10">
        <v>-805633.56</v>
      </c>
      <c r="D18" s="7">
        <f t="shared" si="0"/>
        <v>429244.0299999998</v>
      </c>
      <c r="E18" s="11">
        <v>-65455.12</v>
      </c>
      <c r="F18" s="10">
        <f>D18+$E$5+$E$7+$E$9+$E$11+SUM(E13:E18)</f>
        <v>1256477.74</v>
      </c>
      <c r="H18" s="13"/>
    </row>
    <row r="19" spans="1:20" hidden="1" outlineLevel="1" x14ac:dyDescent="0.25">
      <c r="A19" s="7" t="s">
        <v>16</v>
      </c>
      <c r="B19" s="10">
        <v>987492.18</v>
      </c>
      <c r="C19" s="10">
        <v>-1013351.12</v>
      </c>
      <c r="D19" s="7">
        <f t="shared" si="0"/>
        <v>403385.08999999997</v>
      </c>
      <c r="E19" s="11">
        <v>-52827.65</v>
      </c>
      <c r="F19" s="7">
        <f>D19+$E$5+$E$7+$E$9+$E$11+SUM(E13:E19)</f>
        <v>1177791.1499999999</v>
      </c>
    </row>
    <row r="20" spans="1:20" hidden="1" outlineLevel="1" x14ac:dyDescent="0.25">
      <c r="A20" s="7" t="s">
        <v>17</v>
      </c>
      <c r="B20" s="10">
        <v>777200.68</v>
      </c>
      <c r="C20" s="10">
        <v>-934306.55</v>
      </c>
      <c r="D20" s="7">
        <f t="shared" si="0"/>
        <v>246279.21999999997</v>
      </c>
      <c r="E20" s="11">
        <v>56954.65</v>
      </c>
      <c r="F20" s="7">
        <f>D20+$E$5+$E$7+$E$9+$E$11+SUM(E13:E20)</f>
        <v>1077639.93</v>
      </c>
    </row>
    <row r="21" spans="1:20" hidden="1" outlineLevel="1" x14ac:dyDescent="0.25">
      <c r="A21" s="7" t="s">
        <v>18</v>
      </c>
      <c r="B21" s="10">
        <v>1127417.8400000001</v>
      </c>
      <c r="C21" s="10">
        <v>-952828.13</v>
      </c>
      <c r="D21" s="7">
        <f t="shared" si="0"/>
        <v>420868.93000000005</v>
      </c>
      <c r="E21" s="11">
        <v>-104042.09</v>
      </c>
      <c r="F21" s="7">
        <f>D21+$E$5+$E$7+$E$9+$E$11+SUM(E13:E21)</f>
        <v>1148187.5499999998</v>
      </c>
    </row>
    <row r="22" spans="1:20" hidden="1" outlineLevel="1" x14ac:dyDescent="0.25">
      <c r="A22" s="7" t="s">
        <v>19</v>
      </c>
      <c r="B22" s="10">
        <v>850563.5</v>
      </c>
      <c r="C22" s="10">
        <v>-809876.43</v>
      </c>
      <c r="D22" s="7">
        <f t="shared" si="0"/>
        <v>461556.00000000012</v>
      </c>
      <c r="E22" s="11">
        <v>248690.64</v>
      </c>
      <c r="F22" s="7">
        <f>D22+$E$5+$E$7+$E$9+$E$11+SUM(E13:E22)</f>
        <v>1437565.2600000002</v>
      </c>
    </row>
    <row r="23" spans="1:20" hidden="1" outlineLevel="1" x14ac:dyDescent="0.25">
      <c r="A23" s="7" t="s">
        <v>20</v>
      </c>
      <c r="B23" s="10">
        <v>867733.6</v>
      </c>
      <c r="C23" s="10">
        <v>-831156.09</v>
      </c>
      <c r="D23" s="7">
        <f t="shared" si="0"/>
        <v>498133.51000000013</v>
      </c>
      <c r="E23" s="11">
        <v>-58923.68</v>
      </c>
      <c r="F23" s="7">
        <f>D23+$E$5+$E$7+$E$9+$E$11+SUM(E13:E23)</f>
        <v>1415219.09</v>
      </c>
    </row>
    <row r="24" spans="1:20" hidden="1" outlineLevel="1" x14ac:dyDescent="0.25">
      <c r="A24" s="7" t="s">
        <v>21</v>
      </c>
      <c r="B24" s="10">
        <v>1755149.99</v>
      </c>
      <c r="C24" s="10">
        <v>-1057447.76</v>
      </c>
      <c r="D24" s="7">
        <f t="shared" si="0"/>
        <v>1195835.74</v>
      </c>
      <c r="E24" s="11">
        <v>-192095.89</v>
      </c>
      <c r="F24" s="7">
        <f>D24+$E$5+$E$7+$E$9+$E$11+SUM(E13:E24)</f>
        <v>1920825.43</v>
      </c>
      <c r="O24" s="13"/>
    </row>
    <row r="25" spans="1:20" ht="15.75" collapsed="1" thickBot="1" x14ac:dyDescent="0.3">
      <c r="A25" s="6" t="s">
        <v>22</v>
      </c>
      <c r="B25" s="9">
        <f>SUM(B13:B24)</f>
        <v>11992490.74</v>
      </c>
      <c r="C25" s="9">
        <f>SUM(C13:C24)</f>
        <v>-10531108.609999999</v>
      </c>
      <c r="D25" s="8">
        <f>+D24</f>
        <v>1195835.74</v>
      </c>
      <c r="E25" s="8">
        <f>SUM(E13:E24)</f>
        <v>-618038.11999999988</v>
      </c>
      <c r="F25" s="8">
        <f>+F24</f>
        <v>1920825.43</v>
      </c>
      <c r="K25" s="13"/>
      <c r="N25" s="13"/>
      <c r="O25" s="14"/>
      <c r="Q25" s="15"/>
      <c r="R25" s="13"/>
    </row>
    <row r="26" spans="1:20" ht="6" customHeight="1" thickTop="1" x14ac:dyDescent="0.25">
      <c r="A26" s="7"/>
      <c r="K26" s="16"/>
      <c r="L26" s="17"/>
      <c r="M26" s="18"/>
      <c r="N26" s="13"/>
      <c r="O26" s="17"/>
      <c r="R26" s="18"/>
      <c r="S26" s="19"/>
      <c r="T26" s="18"/>
    </row>
    <row r="27" spans="1:20" hidden="1" outlineLevel="1" x14ac:dyDescent="0.25">
      <c r="A27" s="7" t="s">
        <v>10</v>
      </c>
      <c r="B27" s="10">
        <v>662873.81999999995</v>
      </c>
      <c r="C27" s="10">
        <v>-1123601.33</v>
      </c>
      <c r="D27" s="7">
        <f>+D24+B27+C27</f>
        <v>735108.23</v>
      </c>
      <c r="E27" s="11">
        <v>282256.57</v>
      </c>
      <c r="F27" s="7">
        <f>D27+$E$5+$E$7+$E$9+$E$11+E27+$E$25</f>
        <v>1742354.49</v>
      </c>
      <c r="L27" s="15"/>
      <c r="O27" s="15"/>
      <c r="S27" s="15"/>
      <c r="T27" s="18"/>
    </row>
    <row r="28" spans="1:20" hidden="1" outlineLevel="1" x14ac:dyDescent="0.25">
      <c r="A28" s="7" t="s">
        <v>11</v>
      </c>
      <c r="B28" s="10">
        <v>792700.18</v>
      </c>
      <c r="C28" s="10">
        <v>-925215.21</v>
      </c>
      <c r="D28" s="7">
        <f>+D27+B28+C28</f>
        <v>602593.20000000019</v>
      </c>
      <c r="E28" s="11">
        <v>-283374.17</v>
      </c>
      <c r="F28" s="7">
        <f>D28+$E$5+$E$7+$E$9+$E$11+$E$25+SUM(E27:E28)</f>
        <v>1326465.2900000005</v>
      </c>
      <c r="L28" s="15"/>
      <c r="O28" s="15"/>
      <c r="S28" s="15"/>
      <c r="T28" s="18"/>
    </row>
    <row r="29" spans="1:20" hidden="1" outlineLevel="1" x14ac:dyDescent="0.25">
      <c r="A29" s="7" t="s">
        <v>12</v>
      </c>
      <c r="B29" s="10">
        <v>677187.72</v>
      </c>
      <c r="C29" s="10">
        <v>-810190.54</v>
      </c>
      <c r="D29" s="7">
        <f t="shared" ref="D29:D37" si="1">+D28+B29+C29</f>
        <v>469590.38000000012</v>
      </c>
      <c r="E29" s="11">
        <v>244706.38</v>
      </c>
      <c r="F29" s="12">
        <f>D29+$E$5+$E$7+$E$9+$E$11+$E$25+SUM(E27:E29)</f>
        <v>1438168.85</v>
      </c>
      <c r="L29" s="15"/>
      <c r="O29" s="15"/>
      <c r="S29" s="15"/>
      <c r="T29" s="18"/>
    </row>
    <row r="30" spans="1:20" hidden="1" outlineLevel="1" x14ac:dyDescent="0.25">
      <c r="A30" s="7" t="s">
        <v>13</v>
      </c>
      <c r="B30" s="10">
        <v>536607.44999999995</v>
      </c>
      <c r="C30" s="10">
        <v>-734411.94</v>
      </c>
      <c r="D30" s="7">
        <f t="shared" si="1"/>
        <v>271785.89000000013</v>
      </c>
      <c r="E30" s="11">
        <v>46409.27</v>
      </c>
      <c r="F30" s="12">
        <f>D30+$E$5+$E$7+$E$9+$E$11+$E$25+SUM(E27:E30)</f>
        <v>1286773.6300000001</v>
      </c>
      <c r="L30" s="15"/>
      <c r="O30" s="15"/>
      <c r="S30" s="15"/>
      <c r="T30" s="18"/>
    </row>
    <row r="31" spans="1:20" hidden="1" outlineLevel="1" x14ac:dyDescent="0.25">
      <c r="A31" s="7" t="s">
        <v>14</v>
      </c>
      <c r="B31" s="10">
        <v>1171437.3600000001</v>
      </c>
      <c r="C31" s="10">
        <v>-753252.94</v>
      </c>
      <c r="D31" s="7">
        <f t="shared" si="1"/>
        <v>689970.31000000029</v>
      </c>
      <c r="E31" s="11">
        <v>32046.78</v>
      </c>
      <c r="F31" s="12">
        <f>D31+$E$5+$E$7+$E$9+$E$11+$E$25+SUM(E27:E31)</f>
        <v>1737004.8300000003</v>
      </c>
      <c r="L31" s="15"/>
      <c r="O31" s="15"/>
      <c r="S31" s="15"/>
      <c r="T31" s="18"/>
    </row>
    <row r="32" spans="1:20" hidden="1" outlineLevel="1" x14ac:dyDescent="0.25">
      <c r="A32" s="7" t="s">
        <v>15</v>
      </c>
      <c r="B32" s="10">
        <v>903666</v>
      </c>
      <c r="C32" s="10">
        <v>-811915.85</v>
      </c>
      <c r="D32" s="7">
        <f t="shared" si="1"/>
        <v>781720.46000000031</v>
      </c>
      <c r="E32" s="11">
        <v>234052.05</v>
      </c>
      <c r="F32" s="12">
        <f>D32+$E$5+$E$7+$E$9+$E$11+$E$25+SUM(E27:E32)</f>
        <v>2062807.0300000007</v>
      </c>
      <c r="L32" s="20"/>
      <c r="O32" s="20"/>
      <c r="S32" s="15"/>
      <c r="T32" s="18"/>
    </row>
    <row r="33" spans="1:20" hidden="1" outlineLevel="1" x14ac:dyDescent="0.25">
      <c r="A33" s="7" t="s">
        <v>16</v>
      </c>
      <c r="B33" s="10">
        <v>987844.8</v>
      </c>
      <c r="C33" s="10">
        <v>-837367.06</v>
      </c>
      <c r="D33" s="7">
        <f t="shared" si="1"/>
        <v>932198.20000000019</v>
      </c>
      <c r="E33" s="11">
        <v>-17401.66</v>
      </c>
      <c r="F33" s="12">
        <f>D33+$E$5+$E$7+$E$9+$E$11+$E$25+SUM(E27:E33)</f>
        <v>2195883.1100000003</v>
      </c>
      <c r="H33" s="13"/>
      <c r="L33" s="20"/>
      <c r="O33" s="20"/>
      <c r="S33" s="15"/>
    </row>
    <row r="34" spans="1:20" hidden="1" outlineLevel="1" x14ac:dyDescent="0.25">
      <c r="A34" s="7" t="s">
        <v>17</v>
      </c>
      <c r="B34" s="10">
        <v>1043229.3</v>
      </c>
      <c r="C34" s="10">
        <v>-1019474.43</v>
      </c>
      <c r="D34" s="7">
        <f t="shared" si="1"/>
        <v>955953.07000000018</v>
      </c>
      <c r="E34" s="11">
        <v>-175664.62</v>
      </c>
      <c r="F34" s="12">
        <f>D34+$E$5+$E$7+$E$9+$E$11+$E$25+SUM(E27:E34)</f>
        <v>2043973.3600000006</v>
      </c>
      <c r="K34" s="13"/>
      <c r="L34" s="21"/>
      <c r="N34" s="13"/>
      <c r="O34" s="21"/>
      <c r="S34" s="15"/>
    </row>
    <row r="35" spans="1:20" hidden="1" outlineLevel="1" x14ac:dyDescent="0.25">
      <c r="A35" s="7" t="s">
        <v>18</v>
      </c>
      <c r="B35" s="10">
        <v>1094241.3600000001</v>
      </c>
      <c r="C35" s="10">
        <v>-1057355.26</v>
      </c>
      <c r="D35" s="7">
        <f t="shared" si="1"/>
        <v>992839.17000000016</v>
      </c>
      <c r="E35" s="11">
        <v>-527229.31000000006</v>
      </c>
      <c r="F35" s="12">
        <f>D35+$E$5+$E$7+$E$9+$E$11+$E$25+SUM(E27:E35)</f>
        <v>1553630.1500000001</v>
      </c>
      <c r="S35" s="15"/>
    </row>
    <row r="36" spans="1:20" hidden="1" outlineLevel="1" x14ac:dyDescent="0.25">
      <c r="A36" s="7" t="s">
        <v>19</v>
      </c>
      <c r="B36" s="10">
        <v>687103.13</v>
      </c>
      <c r="C36" s="10">
        <v>-971425.77</v>
      </c>
      <c r="D36" s="7">
        <f t="shared" si="1"/>
        <v>708516.53000000026</v>
      </c>
      <c r="E36" s="11">
        <v>281378.45</v>
      </c>
      <c r="F36" s="12">
        <f>D36+$E$5+$E$7+$E$9+$E$11+$E$25+SUM(E27:E36)</f>
        <v>1550685.9600000004</v>
      </c>
      <c r="L36" s="15"/>
      <c r="O36" s="15"/>
      <c r="S36" s="15"/>
    </row>
    <row r="37" spans="1:20" hidden="1" outlineLevel="1" x14ac:dyDescent="0.25">
      <c r="A37" s="7" t="s">
        <v>20</v>
      </c>
      <c r="B37" s="10">
        <v>1095979.49</v>
      </c>
      <c r="C37" s="10">
        <v>-979113.35</v>
      </c>
      <c r="D37" s="7">
        <f t="shared" si="1"/>
        <v>825382.67000000027</v>
      </c>
      <c r="E37" s="11">
        <v>6409.31</v>
      </c>
      <c r="F37" s="12">
        <f>D37+$E$5+$E$7+$E$9+$E$11+$E$25+SUM(E27:E37)</f>
        <v>1673961.4100000006</v>
      </c>
      <c r="L37" s="15"/>
      <c r="O37" s="15"/>
      <c r="S37" s="15"/>
    </row>
    <row r="38" spans="1:20" hidden="1" outlineLevel="1" x14ac:dyDescent="0.25">
      <c r="A38" s="7" t="s">
        <v>21</v>
      </c>
      <c r="B38" s="10">
        <v>1726781.91</v>
      </c>
      <c r="C38" s="10">
        <v>-1229348.6200000001</v>
      </c>
      <c r="D38" s="7">
        <f>+D37+B38+C38-0.2</f>
        <v>1322815.76</v>
      </c>
      <c r="E38" s="11">
        <v>304512.34999999998</v>
      </c>
      <c r="F38" s="12">
        <f>D38+$E$5+$E$7+$E$9+$E$11+$E$25+SUM(E27:E38)</f>
        <v>2475906.85</v>
      </c>
      <c r="L38" s="15"/>
      <c r="O38" s="15"/>
      <c r="S38" s="20"/>
    </row>
    <row r="39" spans="1:20" ht="15.75" collapsed="1" thickBot="1" x14ac:dyDescent="0.3">
      <c r="A39" s="6" t="s">
        <v>23</v>
      </c>
      <c r="B39" s="8">
        <f>SUM(B27:B38)</f>
        <v>11379652.520000001</v>
      </c>
      <c r="C39" s="8">
        <f>SUM(C27:C38)</f>
        <v>-11252672.299999997</v>
      </c>
      <c r="D39" s="8">
        <f>+D38</f>
        <v>1322815.76</v>
      </c>
      <c r="E39" s="8">
        <f>SUM(E27:E38)</f>
        <v>428101.4</v>
      </c>
      <c r="F39" s="8">
        <f>+F38</f>
        <v>2475906.85</v>
      </c>
      <c r="L39" s="15"/>
      <c r="O39" s="15"/>
    </row>
    <row r="40" spans="1:20" ht="6.75" customHeight="1" thickTop="1" x14ac:dyDescent="0.25">
      <c r="A40" s="7"/>
      <c r="L40" s="15"/>
      <c r="O40" s="15"/>
    </row>
    <row r="41" spans="1:20" hidden="1" outlineLevel="1" x14ac:dyDescent="0.25">
      <c r="A41" s="7" t="s">
        <v>10</v>
      </c>
      <c r="B41" s="10">
        <v>1150972.43</v>
      </c>
      <c r="C41" s="10">
        <v>-1523018.81</v>
      </c>
      <c r="D41" s="7">
        <f>+D38+B41+C41</f>
        <v>950769.37999999989</v>
      </c>
      <c r="E41" s="11">
        <v>-458874.48</v>
      </c>
      <c r="F41" s="7">
        <f>D41+$E$5+$E$7+$E$9+$E$11+E41+E39+E25</f>
        <v>1644985.99</v>
      </c>
      <c r="L41" s="15"/>
      <c r="O41" s="15"/>
      <c r="S41" s="15"/>
      <c r="T41" s="18"/>
    </row>
    <row r="42" spans="1:20" hidden="1" outlineLevel="1" x14ac:dyDescent="0.25">
      <c r="A42" s="7" t="s">
        <v>11</v>
      </c>
      <c r="B42" s="10">
        <v>578636.99</v>
      </c>
      <c r="C42" s="10">
        <v>-1324980.28</v>
      </c>
      <c r="D42" s="7">
        <f>+D41+B42+C42</f>
        <v>204426.08999999985</v>
      </c>
      <c r="E42" s="11">
        <v>172695.23</v>
      </c>
      <c r="F42" s="7">
        <f>D42+$E$5+$E$7+$E$9+$E$11+$E$25+$E$39+SUM(E41:E42)</f>
        <v>1071337.9299999997</v>
      </c>
      <c r="L42" s="15"/>
      <c r="O42" s="15"/>
      <c r="S42" s="15"/>
      <c r="T42" s="18"/>
    </row>
    <row r="43" spans="1:20" hidden="1" outlineLevel="1" x14ac:dyDescent="0.25">
      <c r="A43" s="7" t="s">
        <v>12</v>
      </c>
      <c r="B43" s="10">
        <v>751796.72</v>
      </c>
      <c r="C43" s="10">
        <v>-1091487.93</v>
      </c>
      <c r="D43" s="7">
        <f t="shared" ref="D43:D52" si="2">+D42+B43+C43</f>
        <v>-135265.12000000011</v>
      </c>
      <c r="E43" s="11">
        <v>-135103.99</v>
      </c>
      <c r="F43" s="12">
        <f>D43+$E$5+$E$7+$E$9+$E$11+$E$25+$E$39+SUM(E41:E43)</f>
        <v>596542.72999999986</v>
      </c>
      <c r="L43" s="15"/>
      <c r="O43" s="15"/>
      <c r="S43" s="15"/>
      <c r="T43" s="18"/>
    </row>
    <row r="44" spans="1:20" hidden="1" outlineLevel="1" x14ac:dyDescent="0.25">
      <c r="A44" s="7" t="s">
        <v>13</v>
      </c>
      <c r="B44" s="10">
        <v>955356.5</v>
      </c>
      <c r="C44" s="10">
        <v>-894774.18</v>
      </c>
      <c r="D44" s="7">
        <f t="shared" si="2"/>
        <v>-74682.800000000163</v>
      </c>
      <c r="E44" s="11">
        <v>346209.61</v>
      </c>
      <c r="F44" s="12">
        <f>D44+$E$5+$E$7+$E$9+$E$11+$E$25+$E$39+SUM(E41:E44)</f>
        <v>1003334.66</v>
      </c>
      <c r="L44" s="15"/>
      <c r="O44" s="15"/>
      <c r="S44" s="15"/>
      <c r="T44" s="18"/>
    </row>
    <row r="45" spans="1:20" hidden="1" outlineLevel="1" x14ac:dyDescent="0.25">
      <c r="A45" s="7" t="s">
        <v>14</v>
      </c>
      <c r="B45" s="10">
        <v>1011604.46</v>
      </c>
      <c r="C45" s="10">
        <v>-877103.11</v>
      </c>
      <c r="D45" s="7">
        <f t="shared" si="2"/>
        <v>59818.549999999814</v>
      </c>
      <c r="E45" s="11">
        <v>-246905.60000000001</v>
      </c>
      <c r="F45" s="7">
        <f>D45+$E$5+$E$7+$E$9+$E$11+$E$25+$E$39+SUM(E41:E45)</f>
        <v>890930.40999999968</v>
      </c>
      <c r="L45" s="15"/>
      <c r="O45" s="15"/>
      <c r="S45" s="15"/>
      <c r="T45" s="18"/>
    </row>
    <row r="46" spans="1:20" hidden="1" outlineLevel="1" x14ac:dyDescent="0.25">
      <c r="A46" s="7" t="s">
        <v>15</v>
      </c>
      <c r="B46" s="10">
        <v>971755.43</v>
      </c>
      <c r="C46" s="10">
        <v>-941012.68</v>
      </c>
      <c r="D46" s="7">
        <f t="shared" si="2"/>
        <v>90561.299999999814</v>
      </c>
      <c r="E46" s="11">
        <v>-166906.35</v>
      </c>
      <c r="F46" s="7">
        <f>D46+$E$5+$E$7+$E$9+$E$11+$E$25+$E$39+SUM(E41:E46)</f>
        <v>754766.80999999971</v>
      </c>
      <c r="L46" s="20"/>
      <c r="O46" s="20"/>
      <c r="S46" s="15"/>
      <c r="T46" s="18"/>
    </row>
    <row r="47" spans="1:20" hidden="1" outlineLevel="1" x14ac:dyDescent="0.25">
      <c r="A47" s="7" t="s">
        <v>16</v>
      </c>
      <c r="B47" s="10">
        <v>780352.63</v>
      </c>
      <c r="C47" s="10">
        <v>-1092621.31</v>
      </c>
      <c r="D47" s="7">
        <f t="shared" si="2"/>
        <v>-221707.38000000024</v>
      </c>
      <c r="E47" s="11">
        <v>499361.73</v>
      </c>
      <c r="F47" s="10">
        <f>D47+$E$5+$E$7+$E$9+$E$11+$E$25+$E$39+SUM(E41:E47)</f>
        <v>941859.85999999987</v>
      </c>
      <c r="L47" s="20"/>
      <c r="O47" s="20"/>
      <c r="S47" s="15"/>
    </row>
    <row r="48" spans="1:20" hidden="1" outlineLevel="1" x14ac:dyDescent="0.25">
      <c r="A48" s="7" t="s">
        <v>17</v>
      </c>
      <c r="B48" s="10">
        <v>857569.22</v>
      </c>
      <c r="C48" s="10">
        <v>-1228474.28</v>
      </c>
      <c r="D48" s="7">
        <f t="shared" si="2"/>
        <v>-592612.44000000029</v>
      </c>
      <c r="E48" s="11">
        <v>-520125.06</v>
      </c>
      <c r="F48" s="10">
        <f>D48+$E$5+$E$7+$E$9+$E$11+$E$25+$E$39+SUM(E41:E48)</f>
        <v>50829.7399999997</v>
      </c>
      <c r="K48" s="13"/>
      <c r="L48" s="21"/>
      <c r="N48" s="13"/>
      <c r="O48" s="21"/>
      <c r="S48" s="15"/>
    </row>
    <row r="49" spans="1:19" hidden="1" outlineLevel="1" x14ac:dyDescent="0.25">
      <c r="A49" s="7" t="s">
        <v>18</v>
      </c>
      <c r="B49" s="10">
        <v>853021.97</v>
      </c>
      <c r="C49" s="10">
        <v>-1175826.6000000001</v>
      </c>
      <c r="D49" s="7">
        <f t="shared" si="2"/>
        <v>-915417.07000000041</v>
      </c>
      <c r="E49" s="11">
        <v>209840.47</v>
      </c>
      <c r="F49" s="10">
        <f>D49+$E$5+$E$7+$E$9+$E$11+$E$25+$E$39+SUM(E41:E49)</f>
        <v>-62134.420000000391</v>
      </c>
      <c r="S49" s="15"/>
    </row>
    <row r="50" spans="1:19" hidden="1" outlineLevel="1" x14ac:dyDescent="0.25">
      <c r="A50" s="7" t="s">
        <v>19</v>
      </c>
      <c r="B50" s="10">
        <v>449404.59</v>
      </c>
      <c r="C50" s="10">
        <v>-1031795.29</v>
      </c>
      <c r="D50" s="7">
        <f t="shared" si="2"/>
        <v>-1497807.7700000005</v>
      </c>
      <c r="E50" s="11">
        <v>41216.400000000001</v>
      </c>
      <c r="F50" s="10">
        <f>D50+$E$5+$E$7+$E$9+$E$11+$E$25+$E$39+SUM(E41:E50)</f>
        <v>-603308.72000000044</v>
      </c>
      <c r="L50" s="15"/>
      <c r="O50" s="15"/>
      <c r="S50" s="15"/>
    </row>
    <row r="51" spans="1:19" hidden="1" outlineLevel="1" x14ac:dyDescent="0.25">
      <c r="A51" s="7" t="s">
        <v>20</v>
      </c>
      <c r="B51" s="10">
        <v>1005391.26</v>
      </c>
      <c r="C51" s="10">
        <v>-1140114.8799999999</v>
      </c>
      <c r="D51" s="7">
        <f t="shared" si="2"/>
        <v>-1632531.3900000004</v>
      </c>
      <c r="E51" s="11">
        <v>255011.49</v>
      </c>
      <c r="F51" s="10">
        <f>D51+$E$5+$E$7+$E$9+$E$11+$E$25+$E$39+SUM(E41:E51)</f>
        <v>-483020.85000000033</v>
      </c>
      <c r="L51" s="15"/>
      <c r="O51" s="15"/>
      <c r="S51" s="15"/>
    </row>
    <row r="52" spans="1:19" hidden="1" outlineLevel="1" x14ac:dyDescent="0.25">
      <c r="A52" s="7" t="s">
        <v>21</v>
      </c>
      <c r="B52" s="10">
        <v>1942431.12</v>
      </c>
      <c r="C52" s="10">
        <v>-1351980.6</v>
      </c>
      <c r="D52" s="7">
        <f t="shared" si="2"/>
        <v>-1042080.8700000003</v>
      </c>
      <c r="E52" s="11">
        <v>-15825.82</v>
      </c>
      <c r="F52" s="10">
        <f>D52+$E$5+$E$7+$E$9+$E$11+$E$25+$E$39+SUM(E41:E52)</f>
        <v>91603.849999999657</v>
      </c>
      <c r="L52" s="15"/>
      <c r="O52" s="15"/>
      <c r="S52" s="20"/>
    </row>
    <row r="53" spans="1:19" ht="15.75" collapsed="1" thickBot="1" x14ac:dyDescent="0.3">
      <c r="A53" s="6" t="s">
        <v>24</v>
      </c>
      <c r="B53" s="8">
        <f>SUM(B41:B52)</f>
        <v>11308293.32</v>
      </c>
      <c r="C53" s="8">
        <f>SUM(C41:C52)</f>
        <v>-13673189.949999997</v>
      </c>
      <c r="D53" s="8">
        <f>+D52</f>
        <v>-1042080.8700000003</v>
      </c>
      <c r="E53" s="8">
        <f>SUM(E41:E52)</f>
        <v>-19406.369999999959</v>
      </c>
      <c r="F53" s="8">
        <f>+F52</f>
        <v>91603.849999999657</v>
      </c>
      <c r="L53" s="15"/>
      <c r="O53" s="15"/>
    </row>
    <row r="54" spans="1:19" ht="8.25" customHeight="1" thickTop="1" x14ac:dyDescent="0.25">
      <c r="A54" s="7"/>
      <c r="L54" s="15"/>
      <c r="O54" s="15"/>
    </row>
    <row r="55" spans="1:19" hidden="1" outlineLevel="1" x14ac:dyDescent="0.25">
      <c r="A55" s="7" t="s">
        <v>10</v>
      </c>
      <c r="B55" s="10">
        <v>782124.44</v>
      </c>
      <c r="C55" s="10">
        <v>-1402608.38</v>
      </c>
      <c r="D55" s="7">
        <f>+D52+B55+C55</f>
        <v>-1662564.8100000003</v>
      </c>
      <c r="E55" s="11">
        <v>36424.94</v>
      </c>
      <c r="F55" s="7">
        <f>D55+$E$5+$E$7+$E$9+$E$11+$E$25+$E$39+$E$53+E55</f>
        <v>-492455.15000000031</v>
      </c>
      <c r="L55" s="15"/>
      <c r="O55" s="15"/>
    </row>
    <row r="56" spans="1:19" hidden="1" outlineLevel="1" x14ac:dyDescent="0.25">
      <c r="A56" s="7" t="s">
        <v>11</v>
      </c>
      <c r="B56" s="10">
        <v>615786.66</v>
      </c>
      <c r="C56" s="10">
        <v>-1181693.8799999999</v>
      </c>
      <c r="D56" s="7">
        <f>+D55+B56+C56</f>
        <v>-2228472.0300000003</v>
      </c>
      <c r="E56" s="11">
        <v>-210504.64</v>
      </c>
      <c r="F56" s="7">
        <f>D56+$E$5+$E$7+$E$9+$E$11+$E$25+$E$39+$E$53+SUM(E55:E56)</f>
        <v>-1268867.0099999998</v>
      </c>
      <c r="L56" s="15"/>
      <c r="O56" s="15"/>
    </row>
    <row r="57" spans="1:19" hidden="1" outlineLevel="1" x14ac:dyDescent="0.25">
      <c r="A57" s="7" t="s">
        <v>12</v>
      </c>
      <c r="B57" s="10">
        <v>1175326.8500000001</v>
      </c>
      <c r="C57" s="10">
        <v>-1132853.32</v>
      </c>
      <c r="D57" s="7">
        <f t="shared" ref="D57:D66" si="3">+D56+B57+C57</f>
        <v>-2185998.5</v>
      </c>
      <c r="E57" s="11">
        <v>-152347.63</v>
      </c>
      <c r="F57" s="12">
        <f>D57+$E$5+$E$7+$E$9+$E$11+$E$25+$E$39+$E$53+SUM(E55:E57)</f>
        <v>-1378741.1099999999</v>
      </c>
      <c r="L57" s="15"/>
      <c r="O57" s="15"/>
    </row>
    <row r="58" spans="1:19" hidden="1" outlineLevel="1" x14ac:dyDescent="0.25">
      <c r="A58" s="7" t="s">
        <v>13</v>
      </c>
      <c r="B58" s="10">
        <v>683461.22</v>
      </c>
      <c r="C58" s="10">
        <v>-959094.14</v>
      </c>
      <c r="D58" s="7">
        <f t="shared" si="3"/>
        <v>-2461631.42</v>
      </c>
      <c r="E58" s="11">
        <v>247621.48</v>
      </c>
      <c r="F58" s="12">
        <f>D58+$E$5+$E$7+$E$9+$E$11+$E$25+$E$39+$E$53+SUM(E55:E58)</f>
        <v>-1406752.5499999996</v>
      </c>
      <c r="L58" s="22"/>
      <c r="O58" s="15"/>
    </row>
    <row r="59" spans="1:19" hidden="1" outlineLevel="1" x14ac:dyDescent="0.25">
      <c r="A59" s="7" t="s">
        <v>14</v>
      </c>
      <c r="B59" s="10">
        <v>1058052.99</v>
      </c>
      <c r="C59" s="10">
        <v>-987166.6</v>
      </c>
      <c r="D59" s="7">
        <f t="shared" si="3"/>
        <v>-2390745.0299999998</v>
      </c>
      <c r="E59" s="11">
        <v>-419741.94</v>
      </c>
      <c r="F59" s="7">
        <f>D59+$E$5+$E$7+$E$9+$E$11+$E$25+$E$39+$E$53+SUM(E55:E59)</f>
        <v>-1755608.0999999994</v>
      </c>
      <c r="L59" s="15"/>
      <c r="O59" s="15"/>
    </row>
    <row r="60" spans="1:19" hidden="1" outlineLevel="1" x14ac:dyDescent="0.25">
      <c r="A60" s="7" t="s">
        <v>15</v>
      </c>
      <c r="B60" s="10">
        <v>746766.06</v>
      </c>
      <c r="C60" s="10">
        <v>-982775.44</v>
      </c>
      <c r="D60" s="7">
        <f t="shared" si="3"/>
        <v>-2626754.4099999997</v>
      </c>
      <c r="E60" s="11">
        <v>100779.18</v>
      </c>
      <c r="F60" s="7">
        <f>D60+$E$5+$E$7+$E$9+$E$11+$E$25+$E$39+E53+SUM(E55:E60)</f>
        <v>-1890838.2999999993</v>
      </c>
      <c r="L60" s="15"/>
      <c r="O60" s="15"/>
    </row>
    <row r="61" spans="1:19" hidden="1" outlineLevel="1" x14ac:dyDescent="0.25">
      <c r="A61" s="7" t="s">
        <v>16</v>
      </c>
      <c r="B61" s="10">
        <v>721560.93</v>
      </c>
      <c r="C61" s="10">
        <v>-1156302.24</v>
      </c>
      <c r="D61" s="7">
        <f t="shared" si="3"/>
        <v>-3061495.7199999997</v>
      </c>
      <c r="E61" s="11">
        <v>69845.009999999995</v>
      </c>
      <c r="F61" s="23">
        <f>D61+$E$5+$E$7+$E$9+$E$11+$E$25+$E$39+$E$53+SUM(E55:E61)</f>
        <v>-2255734.5999999992</v>
      </c>
      <c r="H61" s="13"/>
      <c r="L61" s="15"/>
      <c r="O61" s="15"/>
    </row>
    <row r="62" spans="1:19" hidden="1" outlineLevel="1" x14ac:dyDescent="0.25">
      <c r="A62" s="7" t="s">
        <v>17</v>
      </c>
      <c r="B62" s="10">
        <v>1097711.52</v>
      </c>
      <c r="C62" s="10">
        <v>-1226721.96</v>
      </c>
      <c r="D62" s="7">
        <f t="shared" si="3"/>
        <v>-3190506.1599999997</v>
      </c>
      <c r="E62" s="11">
        <v>-151891.35999999999</v>
      </c>
      <c r="F62" s="10">
        <f>D62+$E$5+$E$7+$E$9+$E$11+$E$25+$E$39+$E$53+SUM(E55:E62)</f>
        <v>-2536636.4</v>
      </c>
      <c r="L62" s="15"/>
      <c r="O62" s="15"/>
    </row>
    <row r="63" spans="1:19" hidden="1" outlineLevel="1" x14ac:dyDescent="0.25">
      <c r="A63" s="7" t="s">
        <v>18</v>
      </c>
      <c r="B63" s="10">
        <v>853003.39</v>
      </c>
      <c r="C63" s="10">
        <v>-1020474.84</v>
      </c>
      <c r="D63" s="7">
        <f t="shared" si="3"/>
        <v>-3357977.6099999994</v>
      </c>
      <c r="E63" s="11">
        <v>147074.54</v>
      </c>
      <c r="F63" s="10">
        <f>D63+$E$5+$E$7+$E$9+$E$11+$E$25+$E$39+E53+SUM(E55:E63)</f>
        <v>-2557033.3099999991</v>
      </c>
      <c r="L63" s="15"/>
      <c r="O63" s="15"/>
    </row>
    <row r="64" spans="1:19" hidden="1" outlineLevel="1" x14ac:dyDescent="0.25">
      <c r="A64" s="7" t="s">
        <v>19</v>
      </c>
      <c r="B64" s="10">
        <v>748294.06</v>
      </c>
      <c r="C64" s="10">
        <v>-895193.54</v>
      </c>
      <c r="D64" s="7">
        <f t="shared" si="3"/>
        <v>-3504877.0899999994</v>
      </c>
      <c r="E64" s="11">
        <v>146869.63</v>
      </c>
      <c r="F64" s="10">
        <f>D64+$E$5+$E$7+$E$9+$E$11+$E$25+$E$39+$E$53+SUM(E55:E64)</f>
        <v>-2557063.1599999997</v>
      </c>
      <c r="L64" s="15"/>
      <c r="O64" s="15"/>
    </row>
    <row r="65" spans="1:15" hidden="1" outlineLevel="1" x14ac:dyDescent="0.25">
      <c r="A65" s="7" t="s">
        <v>20</v>
      </c>
      <c r="B65" s="10">
        <v>1305630.6299999999</v>
      </c>
      <c r="C65" s="10">
        <v>-941637.44</v>
      </c>
      <c r="D65" s="7">
        <f t="shared" si="3"/>
        <v>-3140883.8999999994</v>
      </c>
      <c r="E65" s="11">
        <v>-196885.82</v>
      </c>
      <c r="F65" s="10">
        <f>D65+$E$5+$E$7+$E$9+$E$11+$E$25+$E$39+$E$53+SUM(E55:E65)</f>
        <v>-2389955.7899999991</v>
      </c>
      <c r="L65" s="15"/>
      <c r="O65" s="15"/>
    </row>
    <row r="66" spans="1:15" hidden="1" outlineLevel="1" x14ac:dyDescent="0.25">
      <c r="A66" s="7" t="s">
        <v>21</v>
      </c>
      <c r="B66" s="10">
        <v>1463386.49</v>
      </c>
      <c r="C66" s="10">
        <v>-1162218.67</v>
      </c>
      <c r="D66" s="7">
        <f t="shared" si="3"/>
        <v>-2839716.0799999991</v>
      </c>
      <c r="E66" s="11">
        <v>249540.17</v>
      </c>
      <c r="F66" s="10">
        <f>D66+$E$5+$E$7+$E$9+$E$11+$E$25+$E$39+$E$53+SUM(E55:E66)</f>
        <v>-1839247.7999999986</v>
      </c>
      <c r="L66" s="15"/>
      <c r="O66" s="15"/>
    </row>
    <row r="67" spans="1:15" ht="15.75" collapsed="1" thickBot="1" x14ac:dyDescent="0.3">
      <c r="A67" s="6" t="s">
        <v>25</v>
      </c>
      <c r="B67" s="8">
        <f>SUM(B55:B66)</f>
        <v>11251105.24</v>
      </c>
      <c r="C67" s="8">
        <f>SUM(C55:C66)</f>
        <v>-13048740.449999999</v>
      </c>
      <c r="D67" s="8">
        <f>+D66</f>
        <v>-2839716.0799999991</v>
      </c>
      <c r="E67" s="8">
        <f>SUM(E55:E66)</f>
        <v>-133216.44000000003</v>
      </c>
      <c r="F67" s="8">
        <f>+F66</f>
        <v>-1839247.7999999986</v>
      </c>
      <c r="L67" s="15"/>
      <c r="O67" s="15"/>
    </row>
    <row r="68" spans="1:15" ht="6" customHeight="1" thickTop="1" x14ac:dyDescent="0.25">
      <c r="A68" s="7"/>
      <c r="L68" s="15"/>
      <c r="O68" s="15"/>
    </row>
    <row r="69" spans="1:15" hidden="1" outlineLevel="2" x14ac:dyDescent="0.25">
      <c r="A69" s="7" t="s">
        <v>10</v>
      </c>
      <c r="B69" s="10">
        <v>503543.53</v>
      </c>
      <c r="C69" s="10">
        <v>-1139913.55</v>
      </c>
      <c r="D69" s="7">
        <f>+D66+B69+C69</f>
        <v>-3476086.0999999987</v>
      </c>
      <c r="E69" s="11">
        <v>-234587.69</v>
      </c>
      <c r="F69" s="7">
        <f>D69+$E$5+$E$7+$E$9+$E$11+$E$25+$E$39+E69+$E$67+$E$53</f>
        <v>-2710205.5099999984</v>
      </c>
      <c r="L69" s="15"/>
      <c r="O69" s="15"/>
    </row>
    <row r="70" spans="1:15" hidden="1" outlineLevel="2" x14ac:dyDescent="0.25">
      <c r="A70" s="7" t="s">
        <v>11</v>
      </c>
      <c r="B70" s="10">
        <v>535533.89</v>
      </c>
      <c r="C70" s="10">
        <v>-1185001.52</v>
      </c>
      <c r="D70" s="7">
        <f>+D69+B70+C70</f>
        <v>-4125553.7299999986</v>
      </c>
      <c r="E70" s="11">
        <v>-66436.12</v>
      </c>
      <c r="F70" s="7">
        <f>D70+$E$5+$E$7+$E$9+$E$11+$E$25+$E$39+$E$53+$E$67+SUM(E69:E70)</f>
        <v>-3426109.2599999984</v>
      </c>
      <c r="L70" s="15"/>
      <c r="O70" s="15"/>
    </row>
    <row r="71" spans="1:15" hidden="1" outlineLevel="2" x14ac:dyDescent="0.25">
      <c r="A71" s="7" t="s">
        <v>12</v>
      </c>
      <c r="B71" s="10">
        <v>873253.06</v>
      </c>
      <c r="C71" s="10">
        <v>-1157273.33</v>
      </c>
      <c r="D71" s="7">
        <f t="shared" ref="D71:D80" si="4">+D70+B71+C71</f>
        <v>-4409573.9999999981</v>
      </c>
      <c r="E71" s="11">
        <v>181317.9</v>
      </c>
      <c r="F71" s="12">
        <f>D71+$E$5+$E$7+$E$9+$E$11+$E$25+$E$39+$E$53+$E$67+SUM(E69:E71)</f>
        <v>-3528811.629999998</v>
      </c>
      <c r="L71" s="15"/>
      <c r="O71" s="15"/>
    </row>
    <row r="72" spans="1:15" hidden="1" outlineLevel="2" x14ac:dyDescent="0.25">
      <c r="A72" s="7" t="s">
        <v>13</v>
      </c>
      <c r="B72" s="10">
        <v>622377.09</v>
      </c>
      <c r="C72" s="10">
        <v>-829424.78</v>
      </c>
      <c r="D72" s="7">
        <f t="shared" si="4"/>
        <v>-4616621.6899999985</v>
      </c>
      <c r="E72" s="11">
        <v>-149621.35</v>
      </c>
      <c r="F72" s="12">
        <f>D72+$E$5+$E$7+$E$9+$E$11+$E$25+$E$39+$E$53+$E$67+SUM(E69:E72)</f>
        <v>-3885480.6699999981</v>
      </c>
      <c r="L72" s="15"/>
      <c r="O72" s="15"/>
    </row>
    <row r="73" spans="1:15" hidden="1" outlineLevel="2" x14ac:dyDescent="0.25">
      <c r="A73" s="7" t="s">
        <v>14</v>
      </c>
      <c r="B73" s="10">
        <v>631161.51</v>
      </c>
      <c r="C73" s="10">
        <v>-706614.47</v>
      </c>
      <c r="D73" s="7">
        <f t="shared" si="4"/>
        <v>-4692074.6499999985</v>
      </c>
      <c r="E73" s="11">
        <v>159213.19</v>
      </c>
      <c r="F73" s="7">
        <f>D73+$E$5+$E$7+$E$9+$E$11+$E$25+$E$39+$E$53+$E$67+SUM(E69:E73)</f>
        <v>-3801720.4399999981</v>
      </c>
      <c r="L73" s="15"/>
      <c r="O73" s="15"/>
    </row>
    <row r="74" spans="1:15" hidden="1" outlineLevel="2" x14ac:dyDescent="0.25">
      <c r="A74" s="7" t="s">
        <v>15</v>
      </c>
      <c r="B74" s="10">
        <v>777942</v>
      </c>
      <c r="C74" s="10">
        <v>-776126.4</v>
      </c>
      <c r="D74" s="7">
        <f t="shared" si="4"/>
        <v>-4690259.0499999989</v>
      </c>
      <c r="E74" s="11">
        <v>-19284.25</v>
      </c>
      <c r="F74" s="24">
        <f>D74+$E$5+$E$7+$E$9+$E$11+$E$25+$E$39+$E$53+$E$67+SUM(E69:E74)</f>
        <v>-3819189.0899999985</v>
      </c>
      <c r="H74" s="13"/>
      <c r="L74" s="15"/>
      <c r="O74" s="15"/>
    </row>
    <row r="75" spans="1:15" hidden="1" outlineLevel="2" x14ac:dyDescent="0.25">
      <c r="A75" s="7" t="s">
        <v>16</v>
      </c>
      <c r="B75" s="10">
        <v>443930.77</v>
      </c>
      <c r="C75" s="10">
        <v>-886854.12</v>
      </c>
      <c r="D75" s="7">
        <f t="shared" si="4"/>
        <v>-5133182.3999999994</v>
      </c>
      <c r="E75" s="11">
        <v>568318.5</v>
      </c>
      <c r="F75" s="23">
        <f>D75+$E$5+$E$7+$E$9+$E$11+$E$25+$E$39+$E$53+$E$67+SUM(E69:E75)</f>
        <v>-3693793.939999999</v>
      </c>
      <c r="L75" s="15"/>
      <c r="O75" s="15"/>
    </row>
    <row r="76" spans="1:15" hidden="1" outlineLevel="2" x14ac:dyDescent="0.25">
      <c r="A76" s="7" t="s">
        <v>17</v>
      </c>
      <c r="B76" s="10">
        <v>435674.27</v>
      </c>
      <c r="C76" s="10">
        <v>-924563.88</v>
      </c>
      <c r="D76" s="7">
        <f t="shared" si="4"/>
        <v>-5622072.0099999988</v>
      </c>
      <c r="E76" s="11">
        <v>77646.039999999994</v>
      </c>
      <c r="F76" s="23">
        <f>D76+$E$5+$E$7+$E$9+$E$11+$E$25+$E$39+$E$53+$E$67+SUM(E69:E76)</f>
        <v>-4105037.51</v>
      </c>
      <c r="L76" s="15"/>
      <c r="O76" s="15"/>
    </row>
    <row r="77" spans="1:15" hidden="1" outlineLevel="2" x14ac:dyDescent="0.25">
      <c r="A77" s="7" t="s">
        <v>18</v>
      </c>
      <c r="B77" s="10">
        <v>389954.2</v>
      </c>
      <c r="C77" s="10">
        <v>-911398.73</v>
      </c>
      <c r="D77" s="7">
        <f t="shared" si="4"/>
        <v>-6143516.5399999991</v>
      </c>
      <c r="E77" s="11">
        <v>330396.11</v>
      </c>
      <c r="F77" s="23">
        <f>D77+$E$5+$E$7+$E$9+$E$11+$E$25+$E$39+$E$53+$E$67+SUM(E69:E77)</f>
        <v>-4296085.9300000006</v>
      </c>
      <c r="L77" s="15"/>
      <c r="O77" s="15"/>
    </row>
    <row r="78" spans="1:15" hidden="1" outlineLevel="2" x14ac:dyDescent="0.25">
      <c r="A78" s="7" t="s">
        <v>19</v>
      </c>
      <c r="B78" s="10">
        <v>1684449.29</v>
      </c>
      <c r="C78" s="10">
        <v>-795170.7</v>
      </c>
      <c r="D78" s="7">
        <f t="shared" si="4"/>
        <v>-5254237.9499999993</v>
      </c>
      <c r="E78" s="11">
        <v>-910664.62</v>
      </c>
      <c r="F78" s="23">
        <f>D78+$E$5+$E$7+$E$9+$E$11+$E$25+$E$39+$E$53+$E$67+SUM(E69:E78)</f>
        <v>-4317471.96</v>
      </c>
      <c r="L78" s="15"/>
      <c r="O78" s="15"/>
    </row>
    <row r="79" spans="1:15" hidden="1" outlineLevel="2" x14ac:dyDescent="0.25">
      <c r="A79" s="7" t="s">
        <v>20</v>
      </c>
      <c r="B79" s="10">
        <v>650514.93000000005</v>
      </c>
      <c r="C79" s="10">
        <v>-904659.76</v>
      </c>
      <c r="D79" s="7">
        <f t="shared" si="4"/>
        <v>-5508382.7799999993</v>
      </c>
      <c r="E79" s="11">
        <v>167312.82</v>
      </c>
      <c r="F79" s="25">
        <f>D79+$E$5+$E$7+$E$9+$E$11+$E$25+$E$39+$E$53+$E$67+SUM(E69:E79)</f>
        <v>-4404303.97</v>
      </c>
      <c r="L79" s="15"/>
      <c r="O79" s="15"/>
    </row>
    <row r="80" spans="1:15" hidden="1" outlineLevel="2" x14ac:dyDescent="0.25">
      <c r="A80" s="7" t="s">
        <v>21</v>
      </c>
      <c r="B80" s="10">
        <v>1088979.74</v>
      </c>
      <c r="C80" s="10">
        <v>-1084610.92</v>
      </c>
      <c r="D80" s="7">
        <f t="shared" si="4"/>
        <v>-5504013.959999999</v>
      </c>
      <c r="E80" s="11">
        <v>680872.27</v>
      </c>
      <c r="F80" s="23">
        <f>D80+$E$5+$E$7+$E$9+$E$11+$E$25+$E$39+$E$53+$E$67+SUM(E69:E80)</f>
        <v>-3719062.88</v>
      </c>
      <c r="L80" s="15"/>
      <c r="O80" s="15"/>
    </row>
    <row r="81" spans="1:15" ht="15.75" outlineLevel="2" thickBot="1" x14ac:dyDescent="0.3">
      <c r="A81" s="6" t="s">
        <v>26</v>
      </c>
      <c r="B81" s="9">
        <f>SUM(B69:B80)</f>
        <v>8637314.2799999993</v>
      </c>
      <c r="C81" s="9">
        <f>SUM(C69:C80)</f>
        <v>-11301612.16</v>
      </c>
      <c r="D81" s="8"/>
      <c r="E81" s="8">
        <f>SUM(E69:E80)</f>
        <v>784482.8</v>
      </c>
      <c r="F81" s="8"/>
      <c r="L81" s="15"/>
      <c r="O81" s="15"/>
    </row>
    <row r="82" spans="1:15" ht="5.25" customHeight="1" thickTop="1" x14ac:dyDescent="0.25">
      <c r="A82" s="6"/>
      <c r="B82" s="11"/>
      <c r="C82" s="11"/>
      <c r="D82" s="12"/>
      <c r="E82" s="12"/>
      <c r="F82" s="12"/>
      <c r="L82" s="15"/>
      <c r="O82" s="15"/>
    </row>
    <row r="83" spans="1:15" ht="14.25" customHeight="1" outlineLevel="1" x14ac:dyDescent="0.25">
      <c r="A83" s="7" t="s">
        <v>10</v>
      </c>
      <c r="B83" s="10">
        <v>1216472.55</v>
      </c>
      <c r="C83" s="10">
        <v>-1041396.54</v>
      </c>
      <c r="D83" s="7">
        <f>+D80+B83+C83</f>
        <v>-5328937.9499999993</v>
      </c>
      <c r="E83" s="11">
        <v>-204029.92</v>
      </c>
      <c r="F83" s="7">
        <f>D83+$E$5+$E$7+$E$9+$E$11+$E$25+$E$39+E83+$E$67+$E$81+$E$53</f>
        <v>-3748016.790000001</v>
      </c>
      <c r="L83" s="15"/>
      <c r="O83" s="15"/>
    </row>
    <row r="84" spans="1:15" ht="14.25" customHeight="1" outlineLevel="1" x14ac:dyDescent="0.25">
      <c r="A84" s="7" t="s">
        <v>11</v>
      </c>
      <c r="B84" s="10">
        <v>607378.38</v>
      </c>
      <c r="C84" s="10">
        <v>-938799.86</v>
      </c>
      <c r="D84" s="7">
        <f>+D83+B84+C84</f>
        <v>-5660359.4299999997</v>
      </c>
      <c r="E84" s="11">
        <v>-814343.38</v>
      </c>
      <c r="F84" s="7">
        <f>D84+$E$5+$E$7+$E$9+$E$11+$E$25+$E$39+$E$53+$E$67+$E$81+SUM(E83:E84)</f>
        <v>-4893781.6500000013</v>
      </c>
      <c r="L84" s="15"/>
      <c r="O84" s="15"/>
    </row>
    <row r="85" spans="1:15" ht="14.25" customHeight="1" outlineLevel="1" x14ac:dyDescent="0.25">
      <c r="A85" s="7" t="s">
        <v>12</v>
      </c>
      <c r="B85" s="10">
        <v>1186909.9099999999</v>
      </c>
      <c r="C85" s="10">
        <v>-847432.9</v>
      </c>
      <c r="D85" s="7">
        <f t="shared" ref="D85:D94" si="5">+D84+B85+C85</f>
        <v>-5320882.42</v>
      </c>
      <c r="E85" s="11">
        <v>-139506.57999999999</v>
      </c>
      <c r="F85" s="7">
        <f>D85+$E$5+$E$7+$E$9+$E$11+$E$25+$E$39+$E$53+$E$67+$E$81+SUM(E83:E85)</f>
        <v>-4693811.2200000007</v>
      </c>
      <c r="L85" s="15"/>
      <c r="O85" s="15"/>
    </row>
    <row r="86" spans="1:15" ht="14.25" customHeight="1" outlineLevel="1" x14ac:dyDescent="0.25">
      <c r="A86" s="7" t="s">
        <v>13</v>
      </c>
      <c r="B86" s="10">
        <v>1092764.99</v>
      </c>
      <c r="C86" s="10">
        <v>-776448.65</v>
      </c>
      <c r="D86" s="7">
        <f t="shared" si="5"/>
        <v>-5004566.08</v>
      </c>
      <c r="E86" s="11">
        <v>341968.68</v>
      </c>
      <c r="F86" s="7">
        <f>D86+$E$5+$E$7+$E$9+$E$11+$E$25+$E$39+$E$53+$E$67+$E$81+SUM(E83:E86)</f>
        <v>-4035526.2000000011</v>
      </c>
      <c r="L86" s="15"/>
      <c r="O86" s="15"/>
    </row>
    <row r="87" spans="1:15" ht="14.25" customHeight="1" outlineLevel="1" x14ac:dyDescent="0.25">
      <c r="A87" s="7" t="s">
        <v>14</v>
      </c>
      <c r="B87" s="10">
        <v>1107922.8799999999</v>
      </c>
      <c r="C87" s="10">
        <v>-693316.78</v>
      </c>
      <c r="D87" s="7">
        <f t="shared" si="5"/>
        <v>-4589959.9800000004</v>
      </c>
      <c r="E87" s="11">
        <v>-199845.68</v>
      </c>
      <c r="F87" s="7">
        <f>D87+$E$5+$E$7+$E$9+$E$11+$E$25+$E$39+$E$53+$E$67+$E$81+SUM(E83:E87)</f>
        <v>-3820765.7800000003</v>
      </c>
      <c r="L87" s="15"/>
      <c r="O87" s="15"/>
    </row>
    <row r="88" spans="1:15" ht="14.25" customHeight="1" outlineLevel="1" x14ac:dyDescent="0.25">
      <c r="A88" s="7" t="s">
        <v>15</v>
      </c>
      <c r="B88" s="10">
        <v>856534.89</v>
      </c>
      <c r="C88" s="10">
        <v>-756245.99</v>
      </c>
      <c r="D88" s="7">
        <f t="shared" si="5"/>
        <v>-4489671.08</v>
      </c>
      <c r="E88" s="11">
        <v>-38025.33</v>
      </c>
      <c r="F88" s="7">
        <f>D88+$E$5+$E$7+$E$9+$E$11+$E$25+$E$39+$E$53+$E$67+$E$81+SUM(E83:E88)</f>
        <v>-3758502.21</v>
      </c>
      <c r="L88" s="15"/>
      <c r="O88" s="15"/>
    </row>
    <row r="89" spans="1:15" ht="14.25" customHeight="1" outlineLevel="1" x14ac:dyDescent="0.25">
      <c r="A89" s="7" t="s">
        <v>16</v>
      </c>
      <c r="B89" s="10">
        <v>867303.71</v>
      </c>
      <c r="C89" s="10">
        <v>-864390.97</v>
      </c>
      <c r="D89" s="7">
        <f t="shared" si="5"/>
        <v>-4486758.34</v>
      </c>
      <c r="E89" s="11">
        <v>-53554.76</v>
      </c>
      <c r="F89" s="12">
        <f>D89+$E$5+$E$7+$E$9+$E$11+$E$25+$E$39+$E$53+$E$67+$E$81+SUM(E83:E89)</f>
        <v>-3809144.23</v>
      </c>
      <c r="L89" s="15"/>
      <c r="O89" s="15"/>
    </row>
    <row r="90" spans="1:15" ht="14.25" customHeight="1" outlineLevel="1" x14ac:dyDescent="0.25">
      <c r="A90" s="7" t="s">
        <v>17</v>
      </c>
      <c r="B90" s="10">
        <v>657317.43999999994</v>
      </c>
      <c r="C90" s="10">
        <v>-972679.59</v>
      </c>
      <c r="D90" s="7">
        <f t="shared" si="5"/>
        <v>-4802120.49</v>
      </c>
      <c r="E90" s="11">
        <v>-31862.79</v>
      </c>
      <c r="F90" s="12">
        <f>D90+$E$5+$E$7+$E$9+$E$11+$E$25+$E$39+$E$53+$E$67+$E$81+SUM(E83:E90)</f>
        <v>-4156369.1700000013</v>
      </c>
      <c r="L90" s="15"/>
      <c r="O90" s="15"/>
    </row>
    <row r="91" spans="1:15" ht="14.25" customHeight="1" outlineLevel="1" x14ac:dyDescent="0.25">
      <c r="A91" s="7" t="s">
        <v>18</v>
      </c>
      <c r="B91" s="10">
        <v>578004.64</v>
      </c>
      <c r="C91" s="10">
        <v>-917569.58</v>
      </c>
      <c r="D91" s="7">
        <f t="shared" si="5"/>
        <v>-5141685.4300000006</v>
      </c>
      <c r="E91" s="11">
        <v>189230.09</v>
      </c>
      <c r="F91" s="7">
        <f>D91+$E$5+$E$7+$E$9+$E$11+$E$25+$E$39+$E$53+$E$67+$E$81+SUM(E83:E91)</f>
        <v>-4306704.0200000005</v>
      </c>
      <c r="L91" s="15"/>
      <c r="O91" s="15"/>
    </row>
    <row r="92" spans="1:15" ht="14.25" customHeight="1" outlineLevel="1" x14ac:dyDescent="0.25">
      <c r="A92" s="7" t="s">
        <v>19</v>
      </c>
      <c r="B92" s="10">
        <v>981834.9</v>
      </c>
      <c r="C92" s="10">
        <v>-810361.76</v>
      </c>
      <c r="D92" s="7">
        <f t="shared" si="5"/>
        <v>-4970212.290000001</v>
      </c>
      <c r="E92" s="11">
        <v>25247.91</v>
      </c>
      <c r="F92" s="7">
        <f>D92+$E$5+$E$7+$E$9+$E$11+$E$25+$E$39+$E$53+$E$67+$E$81+SUM(E83:E92)</f>
        <v>-4109982.9700000021</v>
      </c>
      <c r="L92" s="15"/>
      <c r="O92" s="15"/>
    </row>
    <row r="93" spans="1:15" ht="14.25" customHeight="1" outlineLevel="1" x14ac:dyDescent="0.25">
      <c r="A93" s="7" t="s">
        <v>20</v>
      </c>
      <c r="B93" s="10">
        <v>837936.69</v>
      </c>
      <c r="C93" s="10">
        <v>-890410.15</v>
      </c>
      <c r="D93" s="7">
        <f t="shared" si="5"/>
        <v>-5022685.7500000009</v>
      </c>
      <c r="E93" s="11">
        <v>-46671.92</v>
      </c>
      <c r="F93" s="7">
        <f>D93+$E$5+$E$7+$E$9+$E$11+$E$25+$E$39+$E$53+$E$67+$E$81+SUM(E83:E93)</f>
        <v>-4209128.3500000015</v>
      </c>
      <c r="L93" s="15"/>
      <c r="O93" s="15"/>
    </row>
    <row r="94" spans="1:15" ht="2.25" customHeight="1" outlineLevel="1" x14ac:dyDescent="0.25">
      <c r="A94" s="7" t="s">
        <v>21</v>
      </c>
      <c r="B94" s="10">
        <v>1400676.61</v>
      </c>
      <c r="C94" s="10">
        <v>-1049603.83</v>
      </c>
      <c r="D94" s="7">
        <f t="shared" si="5"/>
        <v>-4671612.9700000007</v>
      </c>
      <c r="E94" s="11">
        <v>267322.33</v>
      </c>
      <c r="F94" s="7">
        <f>D94+$E$5+$E$7+$E$9+$E$11+$E$25+$E$39+$E$53+$E$67+$E$81+SUM(E83:E94)</f>
        <v>-3590733.2400000012</v>
      </c>
      <c r="L94" s="15"/>
      <c r="O94" s="15"/>
    </row>
    <row r="95" spans="1:15" ht="15.75" outlineLevel="1" thickBot="1" x14ac:dyDescent="0.3">
      <c r="A95" s="6" t="s">
        <v>27</v>
      </c>
      <c r="B95" s="9">
        <f>SUM(B83:B94)</f>
        <v>11391057.589999998</v>
      </c>
      <c r="C95" s="9">
        <f>SUM(C83:C94)</f>
        <v>-10558656.6</v>
      </c>
      <c r="D95" s="8"/>
      <c r="E95" s="8">
        <f>SUM(E83:E94)</f>
        <v>-704071.35000000033</v>
      </c>
      <c r="F95" s="8"/>
      <c r="L95" s="15"/>
      <c r="O95" s="15"/>
    </row>
    <row r="96" spans="1:15" ht="15.75" thickTop="1" x14ac:dyDescent="0.25">
      <c r="A96" s="6"/>
      <c r="B96" s="11"/>
      <c r="C96" s="11"/>
      <c r="D96" s="12"/>
      <c r="E96" s="12"/>
      <c r="F96" s="12"/>
      <c r="L96" s="15"/>
      <c r="O96" s="15"/>
    </row>
    <row r="97" spans="1:15" x14ac:dyDescent="0.25">
      <c r="A97" s="7" t="s">
        <v>10</v>
      </c>
      <c r="B97" s="10">
        <v>789851.81</v>
      </c>
      <c r="C97" s="10">
        <v>-1043804.7</v>
      </c>
      <c r="D97" s="7">
        <f>+D94+B97+C97</f>
        <v>-4925565.8600000003</v>
      </c>
      <c r="E97" s="11">
        <v>-13449.29</v>
      </c>
      <c r="F97" s="7">
        <f>D97+$E$5+$E$7+$E$9+$E$11+$E$25+$E$39+E97+$E$67+$E$81+$E$53+$E$95</f>
        <v>-3858135.4200000009</v>
      </c>
      <c r="L97" s="15"/>
      <c r="O97" s="15"/>
    </row>
    <row r="98" spans="1:15" x14ac:dyDescent="0.25">
      <c r="A98" s="7" t="s">
        <v>11</v>
      </c>
      <c r="B98" s="10">
        <v>321717.28999999998</v>
      </c>
      <c r="C98" s="10">
        <v>-961785.14</v>
      </c>
      <c r="D98" s="7">
        <f>+D97+B98+C98</f>
        <v>-5565633.71</v>
      </c>
      <c r="E98" s="11">
        <v>-136492.21</v>
      </c>
      <c r="F98" s="7">
        <f>D98+$E$5+$E$7+$E$9+$E$11+$E$25+$E$39+$E$53+$E$67+$E$81+E95+SUM(E97:E98)</f>
        <v>-4634695.4800000014</v>
      </c>
      <c r="L98" s="15"/>
      <c r="O98" s="15"/>
    </row>
    <row r="99" spans="1:15" x14ac:dyDescent="0.25">
      <c r="A99" s="7" t="s">
        <v>12</v>
      </c>
      <c r="B99" s="10">
        <v>1022703.3</v>
      </c>
      <c r="C99" s="10">
        <v>-876928.74</v>
      </c>
      <c r="D99" s="7">
        <f t="shared" ref="D99:D108" si="6">+D98+B99+C99</f>
        <v>-5419859.1500000004</v>
      </c>
      <c r="E99" s="11">
        <v>-165381.74</v>
      </c>
      <c r="F99" s="7">
        <f>D99+$E$5+$E$7+$E$9+$E$11+$E$25+$E$39+$E$53+$E$67+$E$81+$E$95+SUM(E97:E99)</f>
        <v>-4654302.660000002</v>
      </c>
      <c r="L99" s="15"/>
      <c r="O99" s="15"/>
    </row>
    <row r="100" spans="1:15" x14ac:dyDescent="0.25">
      <c r="A100" s="7" t="s">
        <v>13</v>
      </c>
      <c r="B100" s="10">
        <v>629520.05000000005</v>
      </c>
      <c r="C100" s="10">
        <v>-773083.32</v>
      </c>
      <c r="D100" s="7">
        <f t="shared" si="6"/>
        <v>-5563422.4200000009</v>
      </c>
      <c r="E100" s="11">
        <v>406495.42999999993</v>
      </c>
      <c r="F100" s="7">
        <f>D100+$E$5+$E$7+$E$9+$E$11+$E$25+$E$39+$E$53+$E$67+$E$81+$E$95+SUM(E97:E100)</f>
        <v>-4391370.5000000019</v>
      </c>
      <c r="L100" s="15"/>
      <c r="O100" s="15"/>
    </row>
    <row r="101" spans="1:15" x14ac:dyDescent="0.25">
      <c r="A101" s="7" t="s">
        <v>14</v>
      </c>
      <c r="B101" s="10">
        <v>874995.66</v>
      </c>
      <c r="C101" s="10">
        <v>-725479.52</v>
      </c>
      <c r="D101" s="7">
        <f t="shared" si="6"/>
        <v>-5413906.2800000012</v>
      </c>
      <c r="E101" s="11">
        <v>-31470.419999999925</v>
      </c>
      <c r="F101" s="7">
        <f>D101+$E$5+$E$7+$E$9+$E$11+$E$25+$E$39+$E$53+$E$67+$E$81+$E$95+SUM(E97:E101)</f>
        <v>-4273324.7800000031</v>
      </c>
      <c r="L101" s="15"/>
      <c r="O101" s="15"/>
    </row>
    <row r="102" spans="1:15" x14ac:dyDescent="0.25">
      <c r="A102" s="7" t="s">
        <v>15</v>
      </c>
      <c r="B102" s="10">
        <v>1411632.65</v>
      </c>
      <c r="C102" s="10">
        <v>-811492.33</v>
      </c>
      <c r="D102" s="7">
        <f t="shared" si="6"/>
        <v>-4813765.9600000009</v>
      </c>
      <c r="E102" s="11">
        <v>-379850.64</v>
      </c>
      <c r="F102" s="7">
        <f>D102+$E$5+$E$7+$E$9+$E$11+$E$25+$E$39+$E$53+$E$67+$E$81+$E$95+SUM(E97:E102)</f>
        <v>-4053035.1000000024</v>
      </c>
      <c r="L102" s="15"/>
      <c r="O102" s="15"/>
    </row>
    <row r="103" spans="1:15" x14ac:dyDescent="0.25">
      <c r="A103" s="7" t="s">
        <v>16</v>
      </c>
      <c r="B103" s="10">
        <v>616859.37</v>
      </c>
      <c r="C103" s="10">
        <v>-1043367.9</v>
      </c>
      <c r="D103" s="7">
        <f t="shared" si="6"/>
        <v>-5240274.4900000012</v>
      </c>
      <c r="E103" s="11">
        <v>132735.79000000004</v>
      </c>
      <c r="F103" s="7">
        <f>D103+$E$5+$E$7+$E$9+$E$11+$E$25+$E$39+$E$53+$E$67+$E$81+$E$95+SUM(E97:E103)</f>
        <v>-4346807.8400000017</v>
      </c>
      <c r="H103" s="29"/>
      <c r="L103" s="15"/>
      <c r="O103" s="15"/>
    </row>
    <row r="104" spans="1:15" x14ac:dyDescent="0.25">
      <c r="A104" s="7" t="s">
        <v>17</v>
      </c>
      <c r="B104" s="10">
        <v>1225440.55</v>
      </c>
      <c r="C104" s="10">
        <v>-1045887.18</v>
      </c>
      <c r="D104" s="7">
        <f t="shared" si="6"/>
        <v>-5060721.120000001</v>
      </c>
      <c r="E104" s="11">
        <v>-29329.830000000075</v>
      </c>
      <c r="F104" s="7">
        <f>D104+$E$5+$E$7+$E$9+$E$11+$E$25+$E$39+$E$53+$E$67+$E$81+$E$95+SUM(E97:E104)</f>
        <v>-4196584.3000000026</v>
      </c>
      <c r="H104" s="29"/>
      <c r="L104" s="15"/>
      <c r="O104" s="15"/>
    </row>
    <row r="105" spans="1:15" x14ac:dyDescent="0.25">
      <c r="A105" s="7" t="s">
        <v>18</v>
      </c>
      <c r="B105" s="10">
        <v>1229730.5</v>
      </c>
      <c r="C105" s="10">
        <v>-869070.86</v>
      </c>
      <c r="D105" s="7">
        <f t="shared" si="6"/>
        <v>-4700061.4800000014</v>
      </c>
      <c r="E105" s="11">
        <v>120130.63</v>
      </c>
      <c r="F105" s="7">
        <f>D105+$E$5+$E$7+$E$9+$E$11+$E$25+$E$39+$E$53+$E$67+$E$81+$E$95+SUM(E97:E105)</f>
        <v>-3715794.0300000021</v>
      </c>
      <c r="L105" s="15"/>
      <c r="O105" s="15"/>
    </row>
    <row r="106" spans="1:15" x14ac:dyDescent="0.25">
      <c r="A106" s="7" t="s">
        <v>19</v>
      </c>
      <c r="B106" s="10">
        <v>219831.12</v>
      </c>
      <c r="C106" s="10">
        <v>-794119.39</v>
      </c>
      <c r="D106" s="7">
        <f t="shared" si="6"/>
        <v>-5274349.7500000009</v>
      </c>
      <c r="E106" s="11">
        <v>299330.20999999996</v>
      </c>
      <c r="F106" s="7">
        <f>D106+$E$5+$E$7+$E$9+$E$11+$E$25+$E$39+$E$53+$E$67+$E$81+$E$95+SUM(E97:E106)</f>
        <v>-3990752.0900000017</v>
      </c>
      <c r="L106" s="15"/>
      <c r="O106" s="15"/>
    </row>
    <row r="107" spans="1:15" x14ac:dyDescent="0.25">
      <c r="A107" s="7" t="s">
        <v>20</v>
      </c>
      <c r="B107" s="10">
        <v>1511644.93</v>
      </c>
      <c r="C107" s="10">
        <v>-861933.71</v>
      </c>
      <c r="D107" s="7">
        <f t="shared" si="6"/>
        <v>-4624638.5300000012</v>
      </c>
      <c r="E107" s="11">
        <v>-432991.12999999989</v>
      </c>
      <c r="F107" s="7">
        <f>D107+$E$5+$E$7+$E$9+$E$11+$E$25+$E$39+$E$53+$E$67+$E$81+$E$95+SUM(E97:E107)</f>
        <v>-3774032.0000000019</v>
      </c>
      <c r="L107" s="15"/>
      <c r="O107" s="15"/>
    </row>
    <row r="108" spans="1:15" x14ac:dyDescent="0.25">
      <c r="A108" s="7" t="s">
        <v>21</v>
      </c>
      <c r="B108" s="10">
        <v>1249849.26</v>
      </c>
      <c r="C108" s="10">
        <v>-980973.02</v>
      </c>
      <c r="D108" s="7">
        <f t="shared" si="6"/>
        <v>-4355762.290000001</v>
      </c>
      <c r="E108" s="11">
        <v>189619.95999999996</v>
      </c>
      <c r="F108" s="7">
        <f>D108+$E$5+$E$7+$E$9+$E$11+$E$25+$E$39+$E$53+$E$67+$E$81+$E$95+SUM(E97:E108)</f>
        <v>-3315535.8000000017</v>
      </c>
      <c r="L108" s="15"/>
      <c r="O108" s="15"/>
    </row>
    <row r="109" spans="1:15" ht="15.75" thickBot="1" x14ac:dyDescent="0.3">
      <c r="A109" s="6" t="s">
        <v>29</v>
      </c>
      <c r="B109" s="8">
        <f>SUM(B97:B108)</f>
        <v>11103776.49</v>
      </c>
      <c r="C109" s="8">
        <f>SUM(C97:C108)</f>
        <v>-10787925.809999999</v>
      </c>
      <c r="D109" s="8"/>
      <c r="E109" s="8">
        <f>SUM(E97:E108)</f>
        <v>-40653.239999999991</v>
      </c>
      <c r="F109" s="8"/>
      <c r="L109" s="15"/>
      <c r="O109" s="15"/>
    </row>
    <row r="110" spans="1:15" ht="15.75" thickTop="1" x14ac:dyDescent="0.25">
      <c r="A110" s="6"/>
      <c r="B110" s="12"/>
      <c r="C110" s="12"/>
      <c r="D110" s="12"/>
      <c r="E110" s="12"/>
      <c r="F110" s="12"/>
      <c r="K110" t="s">
        <v>35</v>
      </c>
      <c r="L110" s="15"/>
      <c r="O110" s="15"/>
    </row>
    <row r="111" spans="1:15" x14ac:dyDescent="0.25">
      <c r="A111" s="7" t="s">
        <v>10</v>
      </c>
      <c r="B111" s="10">
        <v>1218611.3700000001</v>
      </c>
      <c r="C111" s="10">
        <v>-1169025.31</v>
      </c>
      <c r="D111" s="7">
        <f>+D108+B111+C111</f>
        <v>-4306176.2300000004</v>
      </c>
      <c r="E111" s="11">
        <v>-175747.91000000003</v>
      </c>
      <c r="F111" s="7">
        <f>D111+$E$5+$E$7+$E$9+$E$11+$E$25+$E$39+$E$67+$E$81+$E$53+$E$95+$E$109+SUM(E111)</f>
        <v>-3441697.6500000013</v>
      </c>
      <c r="L111" s="15"/>
      <c r="O111" s="15"/>
    </row>
    <row r="112" spans="1:15" x14ac:dyDescent="0.25">
      <c r="A112" s="7" t="s">
        <v>11</v>
      </c>
      <c r="B112" s="10">
        <v>474720.8</v>
      </c>
      <c r="C112" s="10">
        <v>-1018030.05</v>
      </c>
      <c r="D112" s="7">
        <f>+D111+B112+C112</f>
        <v>-4849485.4800000004</v>
      </c>
      <c r="E112" s="11">
        <v>332430.34999999998</v>
      </c>
      <c r="F112" s="7">
        <f>D112+$E$5+$E$7+$E$9+$E$11+$E$25+$E$39+$E$67+$E$81+$E$53+$E$95+$E$109+SUM($E$111:E112)</f>
        <v>-3652576.5500000021</v>
      </c>
      <c r="J112" t="s">
        <v>35</v>
      </c>
      <c r="L112" s="15"/>
      <c r="O112" s="15"/>
    </row>
    <row r="113" spans="1:18" x14ac:dyDescent="0.25">
      <c r="A113" s="7" t="s">
        <v>12</v>
      </c>
      <c r="B113" s="10">
        <v>1051513</v>
      </c>
      <c r="C113" s="10">
        <v>-865600</v>
      </c>
      <c r="D113" s="7">
        <f t="shared" ref="D113:D122" si="7">+D112+B113+C113</f>
        <v>-4663572.4800000004</v>
      </c>
      <c r="E113" s="11">
        <v>245747</v>
      </c>
      <c r="F113" s="7">
        <f>D113+$E$5+$E$7+$E$9+$E$11+$E$25+$E$39+$E$67+$E$81+$E$53+$E$95+$E$109+SUM($E$111:E113)</f>
        <v>-3220916.5500000012</v>
      </c>
      <c r="J113" s="15" t="s">
        <v>35</v>
      </c>
      <c r="K113" s="15"/>
      <c r="L113" s="15"/>
      <c r="O113" s="15"/>
    </row>
    <row r="114" spans="1:18" x14ac:dyDescent="0.25">
      <c r="A114" s="7" t="s">
        <v>13</v>
      </c>
      <c r="B114" s="10">
        <v>1044018</v>
      </c>
      <c r="C114" s="10">
        <v>-783995</v>
      </c>
      <c r="D114" s="7">
        <f t="shared" si="7"/>
        <v>-4403549.4800000004</v>
      </c>
      <c r="E114" s="11">
        <v>-435759</v>
      </c>
      <c r="F114" s="7">
        <f>D114+$E$5+$E$7+$E$9+$E$11+$E$25+$E$39+$E$67+$E$81+$E$53+$E$95+$E$109+SUM($E$111:E114)</f>
        <v>-3396652.5500000012</v>
      </c>
      <c r="K114" s="15"/>
      <c r="L114" s="21"/>
      <c r="N114" s="13"/>
      <c r="O114" s="21"/>
    </row>
    <row r="115" spans="1:18" x14ac:dyDescent="0.25">
      <c r="A115" s="7" t="s">
        <v>14</v>
      </c>
      <c r="B115" s="10">
        <v>1364413</v>
      </c>
      <c r="C115" s="10">
        <v>-842006</v>
      </c>
      <c r="D115" s="7">
        <f t="shared" si="7"/>
        <v>-3881142.4800000004</v>
      </c>
      <c r="E115" s="11">
        <v>1901</v>
      </c>
      <c r="F115" s="7">
        <f>D115+$E$5+$E$7+$E$9+$E$11+$E$25+$E$39+$E$67+$E$81+$E$53+$E$95+$E$109+SUM($E$111:E115)</f>
        <v>-2872344.5500000003</v>
      </c>
      <c r="K115" s="15"/>
      <c r="N115" s="31"/>
    </row>
    <row r="116" spans="1:18" x14ac:dyDescent="0.25">
      <c r="A116" s="7" t="s">
        <v>15</v>
      </c>
      <c r="B116" s="10">
        <v>1234250</v>
      </c>
      <c r="C116" s="10">
        <v>-651245</v>
      </c>
      <c r="D116" s="7">
        <f t="shared" si="7"/>
        <v>-3298137.4800000004</v>
      </c>
      <c r="E116" s="11">
        <v>247254</v>
      </c>
      <c r="F116" s="7">
        <f>D116+$E$5+$E$7+$E$9+$E$11+$E$25+$E$39+$E$67+$E$81+$E$53+$E$95+$E$109+SUM($E$111:E116)</f>
        <v>-2042085.5500000003</v>
      </c>
      <c r="K116" s="15"/>
      <c r="N116" s="31"/>
    </row>
    <row r="117" spans="1:18" x14ac:dyDescent="0.25">
      <c r="A117" s="7" t="s">
        <v>16</v>
      </c>
      <c r="B117" s="10">
        <v>1064738</v>
      </c>
      <c r="C117" s="10">
        <v>-954899</v>
      </c>
      <c r="D117" s="7">
        <f t="shared" si="7"/>
        <v>-3188298.4800000004</v>
      </c>
      <c r="E117" s="11">
        <v>-352284</v>
      </c>
      <c r="F117" s="7">
        <f>D117+$E$5+$E$7+$E$9+$E$11+$E$25+$E$39+$E$67+$E$81+$E$53+$E$95+$E$109+SUM($E$111:E117)</f>
        <v>-2284530.5500000003</v>
      </c>
      <c r="K117" s="15"/>
      <c r="N117" s="31"/>
    </row>
    <row r="118" spans="1:18" x14ac:dyDescent="0.25">
      <c r="A118" s="7" t="s">
        <v>17</v>
      </c>
      <c r="B118" s="10">
        <v>1254329</v>
      </c>
      <c r="C118" s="10">
        <v>-1259056</v>
      </c>
      <c r="D118" s="7">
        <f t="shared" si="7"/>
        <v>-3193025.4800000004</v>
      </c>
      <c r="E118" s="11">
        <v>-28509</v>
      </c>
      <c r="F118" s="7">
        <f>D118+$E$5+$E$7+$E$9+$E$11+$E$25+$E$39+$E$67+$E$81+$E$53+$E$95+$E$109+SUM($E$111:E118)</f>
        <v>-2317766.5500000003</v>
      </c>
      <c r="H118" t="s">
        <v>38</v>
      </c>
      <c r="K118" s="32">
        <v>18750000</v>
      </c>
      <c r="N118" s="31"/>
    </row>
    <row r="119" spans="1:18" x14ac:dyDescent="0.25">
      <c r="A119" s="7" t="s">
        <v>18</v>
      </c>
      <c r="B119" s="10">
        <v>626687</v>
      </c>
      <c r="C119" s="10">
        <v>-1640391</v>
      </c>
      <c r="D119" s="7">
        <f t="shared" si="7"/>
        <v>-4206729.4800000004</v>
      </c>
      <c r="E119" s="11">
        <v>621535</v>
      </c>
      <c r="F119" s="7">
        <f>D119+$E$5+$E$7+$E$9+$E$11+$E$25+$E$39+$E$67+$E$81+$E$53+$E$95+$E$109+SUM($E$111:E119)</f>
        <v>-2709935.5500000012</v>
      </c>
      <c r="K119" s="15">
        <f>$K$118</f>
        <v>18750000</v>
      </c>
      <c r="N119" s="31"/>
    </row>
    <row r="120" spans="1:18" x14ac:dyDescent="0.25">
      <c r="A120" s="7" t="s">
        <v>19</v>
      </c>
      <c r="B120" s="10">
        <v>1557646</v>
      </c>
      <c r="C120" s="10">
        <v>-1269935</v>
      </c>
      <c r="D120" s="7">
        <f t="shared" si="7"/>
        <v>-3919018.4800000004</v>
      </c>
      <c r="E120" s="11">
        <v>-441795</v>
      </c>
      <c r="F120" s="7">
        <f>D120+$E$5+$E$7+$E$9+$E$11+$E$25+$E$39+$E$67+$E$81+$E$53+$E$95+$E$109+SUM($E$111:E120)</f>
        <v>-2864019.5500000012</v>
      </c>
      <c r="K120" s="15">
        <f t="shared" ref="K120:K122" si="8">$K$118</f>
        <v>18750000</v>
      </c>
      <c r="N120" s="31"/>
    </row>
    <row r="121" spans="1:18" x14ac:dyDescent="0.25">
      <c r="A121" s="7" t="s">
        <v>20</v>
      </c>
      <c r="B121" s="10">
        <v>1057043</v>
      </c>
      <c r="C121" s="10">
        <v>-1553265</v>
      </c>
      <c r="D121" s="7">
        <f t="shared" si="7"/>
        <v>-4415240.4800000004</v>
      </c>
      <c r="E121" s="11">
        <v>220723</v>
      </c>
      <c r="F121" s="7">
        <f>D121+$E$5+$E$7+$E$9+$E$11+$E$25+$E$39+$E$67+$E$81+$E$53+$E$95+$E$109+SUM($E$111:E121)</f>
        <v>-3139518.5500000012</v>
      </c>
      <c r="K121" s="15">
        <f t="shared" si="8"/>
        <v>18750000</v>
      </c>
      <c r="N121" s="31"/>
    </row>
    <row r="122" spans="1:18" x14ac:dyDescent="0.25">
      <c r="A122" s="7" t="s">
        <v>21</v>
      </c>
      <c r="B122" s="10">
        <v>1438571</v>
      </c>
      <c r="C122" s="10">
        <v>-2033571</v>
      </c>
      <c r="D122" s="7">
        <f t="shared" si="7"/>
        <v>-5010240.4800000004</v>
      </c>
      <c r="E122" s="11">
        <v>92490</v>
      </c>
      <c r="F122" s="7">
        <f>D122+$E$5+$E$7+$E$9+$E$11+$E$25+$E$39+$E$67+$E$81+$E$53+$E$95+$E$109+SUM($E$111:E122)</f>
        <v>-3642028.5500000021</v>
      </c>
      <c r="K122" s="15">
        <f t="shared" si="8"/>
        <v>18750000</v>
      </c>
      <c r="N122" s="31"/>
    </row>
    <row r="123" spans="1:18" ht="15.75" thickBot="1" x14ac:dyDescent="0.3">
      <c r="A123" s="6" t="s">
        <v>30</v>
      </c>
      <c r="B123" s="8">
        <f>SUM(B111:B122)</f>
        <v>13386540.17</v>
      </c>
      <c r="C123" s="8">
        <f>SUM(C111:C122)</f>
        <v>-14041018.359999999</v>
      </c>
      <c r="D123" s="8"/>
      <c r="E123" s="8">
        <f>SUM(E111:E122)</f>
        <v>327985.43999999994</v>
      </c>
      <c r="F123" s="8"/>
      <c r="M123" s="34"/>
      <c r="N123" s="35"/>
      <c r="O123" s="34"/>
    </row>
    <row r="124" spans="1:18" ht="15.75" thickTop="1" x14ac:dyDescent="0.25">
      <c r="A124" s="7"/>
      <c r="J124" t="s">
        <v>33</v>
      </c>
      <c r="K124" t="s">
        <v>34</v>
      </c>
      <c r="M124" s="34"/>
      <c r="N124" s="35"/>
      <c r="O124" s="34"/>
    </row>
    <row r="125" spans="1:18" x14ac:dyDescent="0.25">
      <c r="A125" s="7" t="s">
        <v>10</v>
      </c>
      <c r="B125" s="10">
        <v>2706739</v>
      </c>
      <c r="C125" s="10">
        <v>-2166947.44</v>
      </c>
      <c r="D125" s="7">
        <f>+D122+B125+C125</f>
        <v>-4470448.92</v>
      </c>
      <c r="E125" s="11">
        <v>-505779.79</v>
      </c>
      <c r="F125" s="7">
        <f>D125+$E$5+$E$7+$E$9+$E$11+$E$25+$E$39+$E$67+$E$81+$E$53+$E$95+$E$109+$E$123+SUM(E125)</f>
        <v>-3608016.7800000007</v>
      </c>
      <c r="H125" s="30" t="s">
        <v>31</v>
      </c>
      <c r="J125" s="33">
        <f>N125</f>
        <v>21734236</v>
      </c>
      <c r="K125" s="20">
        <f>$K$118</f>
        <v>18750000</v>
      </c>
      <c r="M125" s="34"/>
      <c r="N125" s="36">
        <v>21734236</v>
      </c>
      <c r="O125" s="34"/>
      <c r="R125" s="20"/>
    </row>
    <row r="126" spans="1:18" x14ac:dyDescent="0.25">
      <c r="A126" s="7" t="s">
        <v>11</v>
      </c>
      <c r="B126" s="37">
        <f>($J$125-$B$125)*B112/($B$123-$B$111)</f>
        <v>742340.68478750461</v>
      </c>
      <c r="C126" s="37">
        <f>(-K126-$C$125)*C112/($C$123-$C$111)</f>
        <v>-1311533.1682694959</v>
      </c>
      <c r="D126" s="7">
        <f>+D125+B126+C126</f>
        <v>-5039641.403481992</v>
      </c>
      <c r="E126" s="11"/>
      <c r="F126" s="7">
        <f>D126+$E$5+$E$7+$E$9+$E$11+$E$25+$E$39+$E$67+$E$81+$E$53+$E$95+$E$109+$E$123+SUM($E$125:E126)</f>
        <v>-4177209.2634819937</v>
      </c>
      <c r="H126" t="s">
        <v>28</v>
      </c>
      <c r="K126" s="20">
        <f t="shared" ref="K126:K136" si="9">$K$118</f>
        <v>18750000</v>
      </c>
      <c r="M126" s="34"/>
      <c r="N126" s="35"/>
      <c r="O126" s="34"/>
    </row>
    <row r="127" spans="1:18" x14ac:dyDescent="0.25">
      <c r="A127" s="7" t="s">
        <v>12</v>
      </c>
      <c r="B127" s="37">
        <f t="shared" ref="B127:B136" si="10">($J$125-$B$125)*B113/($B$123-$B$111)</f>
        <v>1644294.6685356179</v>
      </c>
      <c r="C127" s="37">
        <f t="shared" ref="C127:C136" si="11">(-K127-$C$125)*C113/($C$123-$C$111)</f>
        <v>-1115156.7779890932</v>
      </c>
      <c r="D127" s="7">
        <f t="shared" ref="D127:D136" si="12">+D126+B127+C127</f>
        <v>-4510503.5129354671</v>
      </c>
      <c r="E127" s="11"/>
      <c r="F127" s="7">
        <f>D127+$E$5+$E$7+$E$9+$E$11+$E$25+$E$39+$E$67+$E$81+$E$53+$E$95+$E$109+$E$123+SUM($E$125:E127)</f>
        <v>-3648071.3729354679</v>
      </c>
      <c r="H127" s="31"/>
      <c r="K127" s="20">
        <f t="shared" si="9"/>
        <v>18750000</v>
      </c>
      <c r="M127" s="34"/>
      <c r="N127" s="34"/>
      <c r="O127" s="34"/>
    </row>
    <row r="128" spans="1:18" x14ac:dyDescent="0.25">
      <c r="A128" s="7" t="s">
        <v>13</v>
      </c>
      <c r="B128" s="37">
        <f t="shared" si="10"/>
        <v>1632574.4249050831</v>
      </c>
      <c r="C128" s="37">
        <f t="shared" si="11"/>
        <v>-1010024.651293391</v>
      </c>
      <c r="D128" s="7">
        <f t="shared" si="12"/>
        <v>-3887953.7393237748</v>
      </c>
      <c r="F128" s="7">
        <f>D128+$E$5+$E$7+$E$9+$E$11+$E$25+$E$39+$E$67+$E$81+$E$53+$E$95+$E$109+$E$123+SUM($E$125:E128)</f>
        <v>-3025521.5993237752</v>
      </c>
      <c r="H128" s="31"/>
      <c r="K128" s="20">
        <f t="shared" si="9"/>
        <v>18750000</v>
      </c>
      <c r="N128" s="15"/>
      <c r="R128" s="15"/>
    </row>
    <row r="129" spans="1:18" x14ac:dyDescent="0.25">
      <c r="A129" s="7" t="s">
        <v>14</v>
      </c>
      <c r="B129" s="37">
        <f t="shared" si="10"/>
        <v>2133589.4293087083</v>
      </c>
      <c r="C129" s="37">
        <f t="shared" si="11"/>
        <v>-1084760.5106371124</v>
      </c>
      <c r="D129" s="7">
        <f t="shared" si="12"/>
        <v>-2839124.820652179</v>
      </c>
      <c r="F129" s="7">
        <f>D129+$E$5+$E$7+$E$9+$E$11+$E$25+$E$39+$E$67+$E$81+$E$53+$E$95+$E$109+$E$123+SUM($E$125:E129)</f>
        <v>-1976692.6806521793</v>
      </c>
      <c r="H129" s="31"/>
      <c r="K129" s="20">
        <f t="shared" si="9"/>
        <v>18750000</v>
      </c>
    </row>
    <row r="130" spans="1:18" x14ac:dyDescent="0.25">
      <c r="A130" s="7" t="s">
        <v>15</v>
      </c>
      <c r="B130" s="37">
        <f t="shared" si="10"/>
        <v>1930048.1255486964</v>
      </c>
      <c r="C130" s="37">
        <f t="shared" si="11"/>
        <v>-839002.16714591859</v>
      </c>
      <c r="D130" s="7">
        <f t="shared" si="12"/>
        <v>-1748078.8622494012</v>
      </c>
      <c r="F130" s="7">
        <f>D130+$E$5+$E$7+$E$9+$E$11+$E$25+$E$39+$E$67+$E$81+$E$53+$E$95+$E$109+$E$123+SUM($E$125:E130)</f>
        <v>-885646.7222494015</v>
      </c>
      <c r="H130" s="31"/>
      <c r="K130" s="20">
        <f t="shared" si="9"/>
        <v>18750000</v>
      </c>
    </row>
    <row r="131" spans="1:18" x14ac:dyDescent="0.25">
      <c r="A131" s="7" t="s">
        <v>16</v>
      </c>
      <c r="B131" s="37">
        <f t="shared" si="10"/>
        <v>1664975.1517929656</v>
      </c>
      <c r="C131" s="37">
        <f t="shared" si="11"/>
        <v>-1230201.1230880397</v>
      </c>
      <c r="D131" s="7">
        <f t="shared" si="12"/>
        <v>-1313304.8335444753</v>
      </c>
      <c r="F131" s="7">
        <f>D131+$E$5+$E$7+$E$9+$E$11+$E$25+$E$39+$E$67+$E$81+$E$53+$E$95+$E$109+$E$123+SUM($E$125:E131)</f>
        <v>-450872.69354447559</v>
      </c>
      <c r="H131" s="31"/>
      <c r="K131" s="20">
        <f t="shared" si="9"/>
        <v>18750000</v>
      </c>
    </row>
    <row r="132" spans="1:18" x14ac:dyDescent="0.25">
      <c r="A132" s="7" t="s">
        <v>17</v>
      </c>
      <c r="B132" s="37">
        <f t="shared" si="10"/>
        <v>1961446.4940420261</v>
      </c>
      <c r="C132" s="37">
        <f t="shared" si="11"/>
        <v>-1622048.0964277214</v>
      </c>
      <c r="D132" s="7">
        <f t="shared" si="12"/>
        <v>-973906.43593017058</v>
      </c>
      <c r="F132" s="7">
        <f>D132+$E$5+$E$7+$E$9+$E$11+$E$25+$E$39+$E$67+$E$81+$E$53+$E$95+$E$109+$E$123+SUM($E$125:E132)</f>
        <v>-111474.29593017098</v>
      </c>
      <c r="H132" s="31"/>
      <c r="K132" s="20">
        <f t="shared" si="9"/>
        <v>18750000</v>
      </c>
    </row>
    <row r="133" spans="1:18" x14ac:dyDescent="0.25">
      <c r="A133" s="7" t="s">
        <v>18</v>
      </c>
      <c r="B133" s="37">
        <f t="shared" si="10"/>
        <v>979976.56038544537</v>
      </c>
      <c r="C133" s="37">
        <f t="shared" si="11"/>
        <v>-2113323.8703815928</v>
      </c>
      <c r="D133" s="7">
        <f t="shared" si="12"/>
        <v>-2107253.7459263178</v>
      </c>
      <c r="F133" s="7">
        <f>D133+$E$5+$E$7+$E$9+$E$11+$E$25+$E$39+$E$67+$E$81+$E$53+$E$95+$E$109+$E$123+SUM($E$125:E133)</f>
        <v>-1244821.6059263179</v>
      </c>
      <c r="H133" s="31"/>
      <c r="K133" s="20">
        <f t="shared" si="9"/>
        <v>18750000</v>
      </c>
    </row>
    <row r="134" spans="1:18" x14ac:dyDescent="0.25">
      <c r="A134" s="7" t="s">
        <v>19</v>
      </c>
      <c r="B134" s="37">
        <f t="shared" si="10"/>
        <v>2435755.9186294712</v>
      </c>
      <c r="C134" s="37">
        <f t="shared" si="11"/>
        <v>-1636063.5661455397</v>
      </c>
      <c r="D134" s="7">
        <f t="shared" si="12"/>
        <v>-1307561.3934423863</v>
      </c>
      <c r="F134" s="7">
        <f>D134+$E$5+$E$7+$E$9+$E$11+$E$25+$E$39+$E$67+$E$81+$E$53+$E$95+$E$109+$E$123+SUM($E$125:E134)</f>
        <v>-445129.25344238663</v>
      </c>
      <c r="H134" s="31"/>
      <c r="K134" s="20">
        <f t="shared" si="9"/>
        <v>18750000</v>
      </c>
    </row>
    <row r="135" spans="1:18" x14ac:dyDescent="0.25">
      <c r="A135" s="7" t="s">
        <v>20</v>
      </c>
      <c r="B135" s="37">
        <f t="shared" si="10"/>
        <v>1652942.1598333973</v>
      </c>
      <c r="C135" s="37">
        <f t="shared" si="11"/>
        <v>-2001079.0119723072</v>
      </c>
      <c r="D135" s="7">
        <f t="shared" si="12"/>
        <v>-1655698.2455812963</v>
      </c>
      <c r="F135" s="7">
        <f>D135+$E$5+$E$7+$E$9+$E$11+$E$25+$E$39+$E$67+$E$81+$E$53+$E$95+$E$109+$E$123+SUM($E$125:E135)</f>
        <v>-793266.10558129661</v>
      </c>
      <c r="H135" s="31"/>
      <c r="K135" s="20">
        <f t="shared" si="9"/>
        <v>18750000</v>
      </c>
    </row>
    <row r="136" spans="1:18" x14ac:dyDescent="0.25">
      <c r="A136" s="7" t="s">
        <v>21</v>
      </c>
      <c r="B136" s="37">
        <f t="shared" si="10"/>
        <v>2249553.3822310828</v>
      </c>
      <c r="C136" s="37">
        <f t="shared" si="11"/>
        <v>-2619859.6166497902</v>
      </c>
      <c r="D136" s="7">
        <f t="shared" si="12"/>
        <v>-2026004.4800000037</v>
      </c>
      <c r="F136" s="7">
        <f>D136+$E$5+$E$7+$E$9+$E$11+$E$25+$E$39+$E$67+$E$81+$E$53+$E$95+$E$109+$E$123+SUM($E$125:E136)</f>
        <v>-1163572.3400000038</v>
      </c>
      <c r="H136" s="31"/>
      <c r="K136" s="20">
        <f t="shared" si="9"/>
        <v>18750000</v>
      </c>
    </row>
    <row r="137" spans="1:18" ht="15.75" thickBot="1" x14ac:dyDescent="0.3">
      <c r="A137" s="6" t="s">
        <v>32</v>
      </c>
      <c r="B137" s="8">
        <f>SUM(B125:B136)</f>
        <v>21734236</v>
      </c>
      <c r="C137" s="8">
        <f>SUM(C125:C136)</f>
        <v>-18750000.000000004</v>
      </c>
      <c r="D137" s="8"/>
      <c r="E137" s="8">
        <f>SUM(E125:E136)</f>
        <v>-505779.79</v>
      </c>
      <c r="F137" s="8"/>
      <c r="H137" s="31"/>
    </row>
    <row r="138" spans="1:18" ht="15.75" thickTop="1" x14ac:dyDescent="0.25">
      <c r="A138" s="6"/>
      <c r="B138" s="12"/>
      <c r="C138" s="12"/>
      <c r="D138" s="12"/>
      <c r="E138" s="12"/>
      <c r="F138" s="12"/>
      <c r="H138" s="31"/>
    </row>
    <row r="139" spans="1:18" x14ac:dyDescent="0.25">
      <c r="A139" s="7" t="s">
        <v>10</v>
      </c>
      <c r="B139" s="26">
        <f>$J$139*B111/$B$123</f>
        <v>1978523.7090027963</v>
      </c>
      <c r="C139" s="26">
        <f>-K139*C111/$C$123</f>
        <v>-1561085.100845919</v>
      </c>
      <c r="D139" s="7">
        <f>+D135+B139+C139</f>
        <v>-1238259.6374244189</v>
      </c>
      <c r="E139" s="11"/>
      <c r="F139" s="7">
        <f>D139+$E$5+$E$7+$E$9+$E$11+$E$25+$E$39+$E$67+$E$81+$E$53+$E$95+$E$109+$E$123+$E$137+SUM(E139)</f>
        <v>-375827.49742441933</v>
      </c>
      <c r="H139" s="31"/>
      <c r="J139" s="33">
        <f>J125</f>
        <v>21734236</v>
      </c>
      <c r="K139" s="20">
        <f>$K$118</f>
        <v>18750000</v>
      </c>
      <c r="M139" s="34"/>
      <c r="N139" s="36"/>
      <c r="O139" s="34"/>
      <c r="R139" s="20"/>
    </row>
    <row r="140" spans="1:18" x14ac:dyDescent="0.25">
      <c r="A140" s="7" t="s">
        <v>11</v>
      </c>
      <c r="B140" s="26">
        <f t="shared" ref="B140:B150" si="13">$J$139*B112/$B$123</f>
        <v>770751.34951085714</v>
      </c>
      <c r="C140" s="26">
        <f t="shared" ref="C140:C150" si="14">-K140*C112/$C$123</f>
        <v>-1359450.0732139205</v>
      </c>
      <c r="D140" s="7">
        <f>+D139+B140+C140</f>
        <v>-1826958.3611274823</v>
      </c>
      <c r="E140" s="11"/>
      <c r="F140" s="7">
        <f>D140+$E$5+$E$7+$E$9+$E$11+$E$25+$E$39+$E$67+$E$81+$E$53+$E$95+$E$109+$E$123+$E$137+SUM($E$139:E140)</f>
        <v>-964526.22112748236</v>
      </c>
      <c r="H140" s="31"/>
      <c r="K140" s="20">
        <f t="shared" ref="K140:K150" si="15">$K$118</f>
        <v>18750000</v>
      </c>
      <c r="M140" s="34"/>
      <c r="N140" s="35"/>
      <c r="O140" s="34"/>
    </row>
    <row r="141" spans="1:18" x14ac:dyDescent="0.25">
      <c r="A141" s="7" t="s">
        <v>12</v>
      </c>
      <c r="B141" s="26">
        <f t="shared" si="13"/>
        <v>1707224.6755950234</v>
      </c>
      <c r="C141" s="26">
        <f t="shared" si="14"/>
        <v>-1155899.0654293254</v>
      </c>
      <c r="D141" s="7">
        <f t="shared" ref="D141:D150" si="16">+D140+B141+C141</f>
        <v>-1275632.7509617843</v>
      </c>
      <c r="E141" s="11"/>
      <c r="F141" s="7">
        <f>D141+$E$5+$E$7+$E$9+$E$11+$E$25+$E$39+$E$67+$E$81+$E$53+$E$95+$E$109+$E$123+$E$137+SUM($E$139:E141)</f>
        <v>-413200.61096178461</v>
      </c>
      <c r="H141" s="31"/>
      <c r="K141" s="20">
        <f t="shared" si="15"/>
        <v>18750000</v>
      </c>
      <c r="M141" s="34"/>
      <c r="N141" s="34"/>
      <c r="O141" s="34"/>
    </row>
    <row r="142" spans="1:18" x14ac:dyDescent="0.25">
      <c r="A142" s="7" t="s">
        <v>13</v>
      </c>
      <c r="B142" s="26">
        <f t="shared" si="13"/>
        <v>1695055.8779257748</v>
      </c>
      <c r="C142" s="26">
        <f t="shared" si="14"/>
        <v>-1046925.9332269686</v>
      </c>
      <c r="D142" s="7">
        <f t="shared" si="16"/>
        <v>-627502.80626297812</v>
      </c>
      <c r="F142" s="7">
        <f>D142+$E$5+$E$7+$E$9+$E$11+$E$25+$E$39+$E$67+$E$81+$E$53+$E$95+$E$109+$E$123+$E$137+SUM($E$139:E142)</f>
        <v>234929.3337370216</v>
      </c>
      <c r="H142" s="31"/>
      <c r="K142" s="20">
        <f t="shared" si="15"/>
        <v>18750000</v>
      </c>
      <c r="N142" s="15"/>
      <c r="R142" s="15"/>
    </row>
    <row r="143" spans="1:18" x14ac:dyDescent="0.25">
      <c r="A143" s="7" t="s">
        <v>14</v>
      </c>
      <c r="B143" s="26">
        <f t="shared" si="13"/>
        <v>2215245.5949689951</v>
      </c>
      <c r="C143" s="26">
        <f t="shared" si="14"/>
        <v>-1124392.2695077225</v>
      </c>
      <c r="D143" s="7">
        <f t="shared" si="16"/>
        <v>463350.5191982945</v>
      </c>
      <c r="F143" s="7">
        <f>D143+$E$5+$E$7+$E$9+$E$11+$E$25+$E$39+$E$67+$E$81+$E$53+$E$95+$E$109+$E$123+$E$137+SUM($E$139:E143)</f>
        <v>1325782.6591982944</v>
      </c>
      <c r="H143" s="31"/>
      <c r="K143" s="20">
        <f t="shared" si="15"/>
        <v>18750000</v>
      </c>
    </row>
    <row r="144" spans="1:18" x14ac:dyDescent="0.25">
      <c r="A144" s="7" t="s">
        <v>15</v>
      </c>
      <c r="B144" s="26">
        <f t="shared" si="13"/>
        <v>2003914.4127111672</v>
      </c>
      <c r="C144" s="26">
        <f t="shared" si="14"/>
        <v>-869655.1373215355</v>
      </c>
      <c r="D144" s="7">
        <f t="shared" si="16"/>
        <v>1597609.794587926</v>
      </c>
      <c r="F144" s="7">
        <f>D144+$E$5+$E$7+$E$9+$E$11+$E$25+$E$39+$E$67+$E$81+$E$53+$E$95+$E$109+$E$123+$E$137+SUM($E$139:E144)</f>
        <v>2460041.9345879252</v>
      </c>
      <c r="H144" s="31"/>
      <c r="K144" s="20">
        <f t="shared" si="15"/>
        <v>18750000</v>
      </c>
    </row>
    <row r="145" spans="1:11" x14ac:dyDescent="0.25">
      <c r="A145" s="7" t="s">
        <v>16</v>
      </c>
      <c r="B145" s="26">
        <f t="shared" si="13"/>
        <v>1728696.6367925971</v>
      </c>
      <c r="C145" s="26">
        <f t="shared" si="14"/>
        <v>-1275146.5592414481</v>
      </c>
      <c r="D145" s="7">
        <f t="shared" si="16"/>
        <v>2051159.8721390753</v>
      </c>
      <c r="F145" s="7">
        <f>D145+$E$5+$E$7+$E$9+$E$11+$E$25+$E$39+$E$67+$E$81+$E$53+$E$95+$E$109+$E$123+$E$137+SUM($E$139:E145)</f>
        <v>2913592.012139074</v>
      </c>
      <c r="H145" s="31"/>
      <c r="K145" s="20">
        <f t="shared" si="15"/>
        <v>18750000</v>
      </c>
    </row>
    <row r="146" spans="1:11" x14ac:dyDescent="0.25">
      <c r="A146" s="7" t="s">
        <v>17</v>
      </c>
      <c r="B146" s="26">
        <f t="shared" si="13"/>
        <v>2036514.4511902661</v>
      </c>
      <c r="C146" s="26">
        <f t="shared" si="14"/>
        <v>-1681309.6738946221</v>
      </c>
      <c r="D146" s="7">
        <f t="shared" si="16"/>
        <v>2406364.6494347192</v>
      </c>
      <c r="F146" s="7">
        <f>D146+$E$5+$E$7+$E$9+$E$11+$E$25+$E$39+$E$67+$E$81+$E$53+$E$95+$E$109+$E$123+$E$137+SUM($E$139:E146)</f>
        <v>3268796.7894347184</v>
      </c>
      <c r="H146" s="31"/>
      <c r="K146" s="20">
        <f t="shared" si="15"/>
        <v>18750000</v>
      </c>
    </row>
    <row r="147" spans="1:11" x14ac:dyDescent="0.25">
      <c r="A147" s="7" t="s">
        <v>18</v>
      </c>
      <c r="B147" s="26">
        <f t="shared" si="13"/>
        <v>1017481.9619677726</v>
      </c>
      <c r="C147" s="26">
        <f t="shared" si="14"/>
        <v>-2190534.2234735172</v>
      </c>
      <c r="D147" s="7">
        <f t="shared" si="16"/>
        <v>1233312.3879289748</v>
      </c>
      <c r="F147" s="7">
        <f>D147+$E$5+$E$7+$E$9+$E$11+$E$25+$E$39+$E$67+$E$81+$E$53+$E$95+$E$109+$E$123+$E$137+SUM($E$139:E147)</f>
        <v>2095744.527928974</v>
      </c>
      <c r="H147" s="31"/>
      <c r="K147" s="20">
        <f t="shared" si="15"/>
        <v>18750000</v>
      </c>
    </row>
    <row r="148" spans="1:11" x14ac:dyDescent="0.25">
      <c r="A148" s="7" t="s">
        <v>19</v>
      </c>
      <c r="B148" s="26">
        <f t="shared" si="13"/>
        <v>2528976.5195883322</v>
      </c>
      <c r="C148" s="26">
        <f t="shared" si="14"/>
        <v>-1695837.199232891</v>
      </c>
      <c r="D148" s="7">
        <f t="shared" si="16"/>
        <v>2066451.708284416</v>
      </c>
      <c r="F148" s="7">
        <f>D148+$E$5+$E$7+$E$9+$E$11+$E$25+$E$39+$E$67+$E$81+$E$53+$E$95+$E$109+$E$123+$E$137+SUM($E$139:E148)</f>
        <v>2928883.8482844145</v>
      </c>
      <c r="H148" s="31"/>
      <c r="K148" s="20">
        <f t="shared" si="15"/>
        <v>18750000</v>
      </c>
    </row>
    <row r="149" spans="1:11" x14ac:dyDescent="0.25">
      <c r="A149" s="7" t="s">
        <v>20</v>
      </c>
      <c r="B149" s="26">
        <f t="shared" si="13"/>
        <v>1716203.1213736685</v>
      </c>
      <c r="C149" s="26">
        <f t="shared" si="14"/>
        <v>-2074188.4956840125</v>
      </c>
      <c r="D149" s="7">
        <f t="shared" si="16"/>
        <v>1708466.333974072</v>
      </c>
      <c r="F149" s="7">
        <f>D149+$E$5+$E$7+$E$9+$E$11+$E$25+$E$39+$E$67+$E$81+$E$53+$E$95+$E$109+$E$123+$E$137+SUM($E$139:E149)</f>
        <v>2570898.473974071</v>
      </c>
      <c r="H149" s="31"/>
      <c r="K149" s="20">
        <f t="shared" si="15"/>
        <v>18750000</v>
      </c>
    </row>
    <row r="150" spans="1:11" x14ac:dyDescent="0.25">
      <c r="A150" s="7" t="s">
        <v>21</v>
      </c>
      <c r="B150" s="26">
        <f t="shared" si="13"/>
        <v>2335647.68937275</v>
      </c>
      <c r="C150" s="26">
        <f t="shared" si="14"/>
        <v>-2715576.2689281181</v>
      </c>
      <c r="D150" s="7">
        <f t="shared" si="16"/>
        <v>1328537.7544187037</v>
      </c>
      <c r="F150" s="7">
        <f>D150+$E$5+$E$7+$E$9+$E$11+$E$25+$E$39+$E$67+$E$81+$E$53+$E$95+$E$109+$E$123+$E$137+SUM($E$139:E150)</f>
        <v>2190969.8944187029</v>
      </c>
      <c r="H150" s="31"/>
      <c r="K150" s="20">
        <f t="shared" si="15"/>
        <v>18750000</v>
      </c>
    </row>
    <row r="151" spans="1:11" ht="15.75" thickBot="1" x14ac:dyDescent="0.3">
      <c r="A151" s="6" t="s">
        <v>37</v>
      </c>
      <c r="B151" s="8">
        <f>SUM(B139:B150)</f>
        <v>21734236</v>
      </c>
      <c r="C151" s="8">
        <f>SUM(C139:C150)</f>
        <v>-18750000</v>
      </c>
      <c r="D151" s="8"/>
      <c r="E151" s="8">
        <f>SUM(E139:E150)</f>
        <v>0</v>
      </c>
      <c r="F151" s="8"/>
      <c r="H151" s="31"/>
    </row>
    <row r="152" spans="1:11" ht="15.75" thickTop="1" x14ac:dyDescent="0.25">
      <c r="D152" s="27" t="s">
        <v>36</v>
      </c>
      <c r="E152" s="28">
        <f>+E25+E11+E9+E7+E5+E39+E53+E67+E81+E95+E109+E123+E137</f>
        <v>862432.13999999966</v>
      </c>
    </row>
  </sheetData>
  <mergeCells count="2">
    <mergeCell ref="A1:F1"/>
    <mergeCell ref="A2:F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AAD485E2892C54B9631437C37FB3953" ma:contentTypeVersion="16" ma:contentTypeDescription="" ma:contentTypeScope="" ma:versionID="55e9f0b6d1ab41fbcab345ed335eb08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Petition for Exemption</CaseType>
    <IndustryCode xmlns="dc463f71-b30c-4ab2-9473-d307f9d35888">140</IndustryCode>
    <CaseStatus xmlns="dc463f71-b30c-4ab2-9473-d307f9d35888">Closed</CaseStatus>
    <OpenedDate xmlns="dc463f71-b30c-4ab2-9473-d307f9d35888">2023-04-27T07:00:00+00:00</OpenedDate>
    <SignificantOrder xmlns="dc463f71-b30c-4ab2-9473-d307f9d35888">false</SignificantOrder>
    <Date1 xmlns="dc463f71-b30c-4ab2-9473-d307f9d35888">2023-04-27T07:00:00+00:00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230293</DocketNumber>
    <DelegatedOrder xmlns="dc463f71-b30c-4ab2-9473-d307f9d35888">false</DelegatedOrder>
  </documentManagement>
</p:properties>
</file>

<file path=customXml/itemProps1.xml><?xml version="1.0" encoding="utf-8"?>
<ds:datastoreItem xmlns:ds="http://schemas.openxmlformats.org/officeDocument/2006/customXml" ds:itemID="{8ED80F65-5CD2-4B41-922D-5738BE9B82D6}"/>
</file>

<file path=customXml/itemProps2.xml><?xml version="1.0" encoding="utf-8"?>
<ds:datastoreItem xmlns:ds="http://schemas.openxmlformats.org/officeDocument/2006/customXml" ds:itemID="{D7E9FE73-A834-497B-9240-3B8FCA3AE16F}"/>
</file>

<file path=customXml/itemProps3.xml><?xml version="1.0" encoding="utf-8"?>
<ds:datastoreItem xmlns:ds="http://schemas.openxmlformats.org/officeDocument/2006/customXml" ds:itemID="{E5F01699-4EFC-4898-A876-95AF706F3A43}"/>
</file>

<file path=customXml/itemProps4.xml><?xml version="1.0" encoding="utf-8"?>
<ds:datastoreItem xmlns:ds="http://schemas.openxmlformats.org/officeDocument/2006/customXml" ds:itemID="{1D5E0278-89D9-4D12-8061-4B6F6C036C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SBC Balancing Acct-current rate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Judkins, Scott</dc:creator>
  <cp:lastModifiedBy>Goddard, Nancy</cp:lastModifiedBy>
  <dcterms:created xsi:type="dcterms:W3CDTF">2022-04-11T20:56:46Z</dcterms:created>
  <dcterms:modified xsi:type="dcterms:W3CDTF">2023-04-27T20:07:14Z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0x0101006E56B4D1795A2E4DB2F0B01679ED314A00BAAD485E2892C54B9631437C37FB3953</vt:lpwstr>
  </property>
  <property fmtid="{D5CDD505-2E9C-101B-9397-08002B2CF9AE}" pid="3" name="_docset_NoMedatataSyncRequired">
    <vt:lpwstr>False</vt:lpwstr>
  </property>
</Properties>
</file>